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activeTab="0"/>
  </bookViews>
  <sheets>
    <sheet name="rekapitulace" sheetId="1" r:id="rId1"/>
    <sheet name="010" sheetId="2" r:id="rId2"/>
    <sheet name="101" sheetId="3" r:id="rId3"/>
    <sheet name="401" sheetId="4" r:id="rId4"/>
  </sheets>
  <definedNames>
    <definedName name="_xlnm.Print_Area" localSheetId="0">'rekapitulace'!$A$1:$E$13</definedName>
  </definedNames>
  <calcPr fullCalcOnLoad="1"/>
</workbook>
</file>

<file path=xl/sharedStrings.xml><?xml version="1.0" encoding="utf-8"?>
<sst xmlns="http://schemas.openxmlformats.org/spreadsheetml/2006/main" count="977" uniqueCount="424">
  <si>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</si>
  <si>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</si>
  <si>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</si>
  <si>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</si>
  <si>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</si>
  <si>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</si>
  <si>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</si>
  <si>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</si>
  <si>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</si>
  <si>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</si>
  <si>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</si>
  <si>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</si>
  <si>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Stavba :</t>
  </si>
  <si>
    <t>číslo a název SO:</t>
  </si>
  <si>
    <t>číslo a název rozpočtu:</t>
  </si>
  <si>
    <t>18053-SP</t>
  </si>
  <si>
    <t>Ústí nad Labem, ul. Hostovická - zřízení chodníku podél silnice č. III/25839</t>
  </si>
  <si>
    <t>010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</si>
  <si>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</si>
  <si>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</si>
  <si>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</si>
  <si>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</si>
  <si>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</si>
  <si>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</si>
  <si>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</si>
  <si>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</si>
  <si>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</si>
  <si>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</si>
  <si>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</si>
  <si>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</si>
  <si>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</si>
  <si>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</si>
  <si>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</si>
  <si>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</si>
  <si>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</si>
  <si>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</si>
  <si>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</si>
  <si>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</si>
  <si>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</si>
  <si>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</si>
  <si>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</si>
  <si>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OTSKP 2018</t>
  </si>
  <si>
    <t>02720</t>
  </si>
  <si>
    <t>A</t>
  </si>
  <si>
    <t>POMOC PRÁCE ZŘÍZ NEBO ZAJIŠŤ REGULACI A OCHRANU DOPRAVY
Dopravně inženýrská opatření, vč. nájmu a údržby značek a zařízení po celou dobu stavby, vč. zajištění DIR</t>
  </si>
  <si>
    <t xml:space="preserve">KPL       </t>
  </si>
  <si>
    <t>1kpl=1,000 [A]kpl</t>
  </si>
  <si>
    <t>zahrnuje veškeré náklady spojené s objednatelem požadovanými zařízeními</t>
  </si>
  <si>
    <t>029113</t>
  </si>
  <si>
    <t>OSTATNÍ POŽADAVKY - GEODETICKÉ ZAMĚŘENÍ - CELKY
Zaměření skutečného provedení stavby</t>
  </si>
  <si>
    <t xml:space="preserve">KUS       </t>
  </si>
  <si>
    <t>1ks=1,000 [A]ks</t>
  </si>
  <si>
    <t>zahrnuje veškeré náklady spojené s objednatelem požadovanými pracemi</t>
  </si>
  <si>
    <t>02944</t>
  </si>
  <si>
    <t>OSTATNÍ POŽADAVKY - DOKUMENTACE SKUTEČ PROVEDENÍ V DIGIT FORMĚ
Vč. 4 pare v tištěné podobě</t>
  </si>
  <si>
    <t>02945</t>
  </si>
  <si>
    <t>OSTATNÍ POŽADAVKY - GEOMETRICKÝ PLÁN
Pro zápis do KN - rozdělení pozemku / změna hranice pozemku,
čerpání pouze na vyžádání TDS</t>
  </si>
  <si>
    <t xml:space="preserve">HM        </t>
  </si>
  <si>
    <t>předpoklad: 17hm=17,000 [A]hm</t>
  </si>
  <si>
    <t>položka zahrnuje:                                                                                                                   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</si>
  <si>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B</t>
  </si>
  <si>
    <t>OSTATNÍ POŽADAVKY - GEOMETRICKÝ PLÁN
Pro zápis do KN - vyznačení stavby - dle upřesnění TDS v šesti pare,
čerpání pouze na vyžádání TDS</t>
  </si>
  <si>
    <t>C</t>
  </si>
  <si>
    <t>OSTATNÍ POŽADAVKY - GEOMETRICKÝ PLÁN
Pro zápis do KN - vyznačení věcného břemene,
čerpání pouze na vyžádání TDS</t>
  </si>
  <si>
    <t>C e l k e m</t>
  </si>
  <si>
    <t>101</t>
  </si>
  <si>
    <t>Pozemní komunikace</t>
  </si>
  <si>
    <t>014102</t>
  </si>
  <si>
    <t>POPLATKY ZA SKLÁDKU
Výkopek</t>
  </si>
  <si>
    <t xml:space="preserve">T         </t>
  </si>
  <si>
    <t>z pol. 12273: 130,725m3*2t/m3=261,450 [A]t
z pol. 12373: 1385,658m3*2t/m3=2 771,316 [B]t
z pol. 13173: 182,7m3*2t/m3=365,400 [C]t
z pol. 13273: 12,69m3*2t/m3=25,380 [D]t
A+B+C+D=3 423,546 [E]t</t>
  </si>
  <si>
    <t>Zahrnuje veškeré poplatky provozovateli skládky související s uložením odpadu na skládce.</t>
  </si>
  <si>
    <t>POPLATKY ZA SKLÁDKU
Nestmelené kamenivo</t>
  </si>
  <si>
    <t>z pol. 11332: 180,82m3*1,9t/m3=343,558 [A]t</t>
  </si>
  <si>
    <t>D</t>
  </si>
  <si>
    <t>POPLATKY ZA SKLÁDKU
Beton/železobeton</t>
  </si>
  <si>
    <t>z pol. 11315: 1,6m3*2,3t/m3=3,680 [A]t
z pol. 11316: 43,65m3*2,5t/m3=109,125 [B]t
A+B=112,805 [C]t</t>
  </si>
  <si>
    <t>G</t>
  </si>
  <si>
    <t>POPLATKY ZA SKLÁDKU
Mat. s asfaltovým pojivem</t>
  </si>
  <si>
    <t>z pol. 11333: 30,655m3*2,4t/m3=73,572 [A]t
z pol. 11372: 53,5m3*2,4t/m3=128,400 [B]t
A+B=201,972 [C]t</t>
  </si>
  <si>
    <t>014201</t>
  </si>
  <si>
    <t>POPLATKY ZA ZEMNÍK - ZEMINA
Zemina vhodná</t>
  </si>
  <si>
    <t xml:space="preserve">M3        </t>
  </si>
  <si>
    <t>pro pol. 17130: 1085,33m3=1 085,330 [A]m3</t>
  </si>
  <si>
    <t>zahrnuje veškeré poplatky majiteli zemníku související s nákupem zeminy (nikoliv s otvírkou zemníku)</t>
  </si>
  <si>
    <t>Zemní práce</t>
  </si>
  <si>
    <t>11315</t>
  </si>
  <si>
    <t>ODSTRANĚNÍ KRYTU ZPEVNĚNÝCH PLOCH Z BETONU</t>
  </si>
  <si>
    <t>odstr. plochy stáv. přístřešku BUS u točny, viz Situace: 2m*4m*0,2m=1,600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</si>
  <si>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</si>
  <si>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11316</t>
  </si>
  <si>
    <t>ODSTRANĚNÍ KRYTU ZPEVNĚNÝCH PLOCH ZE SILNIČNÍCH DÍLCŮ</t>
  </si>
  <si>
    <t>odstr. stáv. krytu točny BUS (vč. dobetonávek), viz Situace a TZ: 291m2*0,15m=43,650 [A]m3</t>
  </si>
  <si>
    <t>11332</t>
  </si>
  <si>
    <t>ODSTRANĚNÍ PODKLADŮ ZPEVNĚNÝCH PLOCH Z KAMENIVA NESTMELENÉHO</t>
  </si>
  <si>
    <t>odstr. stáv. nestmel. vrstev, viz Situace, Vzorové příčné řezy a TZ: (1070m2 (viz pol. 11372) -471m2 (viz pol. 5774AD) +14,1m2 (viz pol. 13273) +291m2 (viz pol. 11316))*0,2m (tl. předpoklad)=180,820 [A]m3</t>
  </si>
  <si>
    <t>11333</t>
  </si>
  <si>
    <t>ODSTRANĚNÍ PODKLADU ZPEVNĚNÝCH PLOCH S ASFALT POJIVEM</t>
  </si>
  <si>
    <t>odstr. stmel. podkl. vrstev stáv. komunikace, viz Situace, Vzorové příčné řezy a TZ: (1070m2 (viz pol. 11372) -471m2 (viz pol. 5774AD) +14,1m2 (viz pol. 13273))*0,05m (tl. předpoklad)=30,655 [A]m3</t>
  </si>
  <si>
    <t>Položka zahrnuje veškerou manipulaci s vybouranou sutí a s vybouranými hmotami vč. uložení na skládku. Nezahrnuje poplatek za skládku, který se vykazuje v položce 0141** (s výjimkou malého množství Lbouraného materiálu, kde je možné poplatek zahrnout do jednotkové ceny bourání – tento fakt musí být uveden v doplňujícím textu k položce).</t>
  </si>
  <si>
    <t>11372</t>
  </si>
  <si>
    <t>FRÉZOVÁNÍ ZPEVNĚNÝCH PLOCH ASFALTOVÝCH</t>
  </si>
  <si>
    <t>odstr. krytu stáv. komunikace, viz Situace, Vzorové příčné řezy a TZ: 1070m2 (plocha odměř. z dwg)*0,05m=53,500 [A]m3</t>
  </si>
  <si>
    <t>12110</t>
  </si>
  <si>
    <t>SEJMUTÍ ORNICE NEBO LESNÍ PŮDY
Na mezideponii</t>
  </si>
  <si>
    <t>předpoklad: 446m2*0,1m=44,600 [A]m3</t>
  </si>
  <si>
    <t>položka zahrnuje sejmutí ornice bez ohledu na tloušťku vrstvy a její vodorovnou dopravu
nezahrnuje uložení na trvalou skládku</t>
  </si>
  <si>
    <t>12273</t>
  </si>
  <si>
    <t>ODKOPÁVKY A PROKOPÁVKY OBECNÉ TŘ. I
Vč. odvozu na skládku</t>
  </si>
  <si>
    <t>odkop svahu v místě budoucích palisád, viz Situace, Vzorový příčný řez a Příčné řezy: 290,5m (viz pol. 91710)*0,45m2 (plocha odměř. ze vzor. příč. řezu)=130,725 [A]m3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</si>
  <si>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</si>
  <si>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12373</t>
  </si>
  <si>
    <t>ODKOP PRO SPOD STAVBU SILNIC A ŽELEZNIC TŘ. I
Vč. odvozu na skládku</t>
  </si>
  <si>
    <t>pro kci nových zpevněných ploch + výměnu podloží, viz Situace, Vzorové příčné řezy, Příčné řezy a pol. kčních vrstev (SD 5):
(plochy odměř. z dwg + % rozšíření vrstev x (tl. výměny podloží + tl. nové kce - rozdíl nivelity)
parkovací zálivy a vjezdy (A): 
(70m2+84m2+177,5m2+30,08m2)*1,2=433,896 [A]m2
A*(0,5m+0,47m-0,02m)=412,201 [B]m3
chodník (B): 
(1173m2+58,104m2+14,5m2)*1,1=1 370,164 [C]m2
C*(0,5m+0,3m-0,12m)=931,712 [D]m3
vozovka (D): 
(291m2+14,5m2)*1,2=366,600 [E]m2
E*(0,5m+0,46m-0m)=351,936 [F]m3
objem odstr. v rámci jiných pol.: 
-1,6m3 (viz pol. 11315) -43,65m3 (viz pol. 11316) -53,5m3 (viz pol. 11372) -180,82m3 (viz pol. 11332) -30,655m3 (viz pol. 11333) -14,1m2*0,5m (viz pol. 13273)=- 317,275 [G]m3
B+D+F+G=1 378,574 [H]m3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</si>
  <si>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</t>
  </si>
  <si>
    <t>12573</t>
  </si>
  <si>
    <t>VYKOPÁVKY ZE ZEMNÍKŮ A SKLÁDEK TŘ. I
Mat. ze zemníku, vč. dovozu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</si>
  <si>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 
položka nezahrnuje:
- práce spojené s otvírkou zemníku</t>
  </si>
  <si>
    <t>VYKOPÁVKY ZE ZEMNÍKŮ A SKLÁDEK TŘ. I
Mat. z mezideponie pro stavbu, vč. přesunu</t>
  </si>
  <si>
    <t>pro pol. 182*0: 16,4m3+28,2m3=44,600 [A]m3</t>
  </si>
  <si>
    <t>13173</t>
  </si>
  <si>
    <t>HLOUBENÍ JAM ZAPAŽ I NEPAŽ TŘ. I
Vč. odvozu na skládku</t>
  </si>
  <si>
    <t>pro vsakovací systém, viz Situace, Vzorový příčný řez a Příčné řezy: 1,45m2 (plocha odměř. z příč. řezu)*(6m+1,2m*2) (uvažovaná dl. systému + manipulační prostor)*15ks=182,700 [A]m3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</si>
  <si>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</si>
  <si>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</t>
  </si>
  <si>
    <t>HLOUBENÍ RÝH ŠÍŘ DO 2M PAŽ I NEPAŽ TŘ. I
Vč. odvozu na skládku</t>
  </si>
  <si>
    <t>příčné překopy komunikace (ke vsakům), viz Situace: (5,8m+5,7m+5,2m+5,1m+6,4m)*0,5m=14,100 [A]m2
A*(1,2m-0,3m) (uvažovaná hl. - tl. vrstev odstr. v rámci jiných pol.)=12,690 [B]m3</t>
  </si>
  <si>
    <t>17120</t>
  </si>
  <si>
    <t>ULOŽENÍ SYPANINY DO NÁSYPŮ A NA SKLÁDKY BEZ ZHUTNĚNÍ</t>
  </si>
  <si>
    <t>z pol. 12110: 44,6m3=44,600 [A]m3
z pol. 12273: 130,725m3=130,725 [B]m3
z pol. 12373: 1378,574m3=1 378,574 [C]m3
z pol. 12573: 28,2m3=28,200 [D]m3
z pol. 13173: 182,7m3=182,700 [E]m3
z pol. 13273: 12,69m3=12,690 [F]m3
A+B+C+D+E+F=1 777,489 [G]m3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</si>
  <si>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</si>
  <si>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17130</t>
  </si>
  <si>
    <t>ULOŽENÍ SYPANINY DO NÁSYPŮ V AKTIVNÍ ZÓNĚ SE ZHUTNĚNÍM</t>
  </si>
  <si>
    <t xml:space="preserve">výměna podloží nových zpevněných ploch + výměnu podloží, viz Situace, Vzorové příčné řezy, Příčné řezy a pol. SD 5, (plochy odměř. z dwg + % rozšíření vrstev):
parkovací zálivy a vjezdy (A): (70m2+84m2+177,5m2+30,08m2)*1,2=433,896 [A]m2
chodník (B): (1173m2+58,104m2+14,5m2)*1,1=1 370,164 [B]m2
vozovka (D): (291m2+14,5m2)*1,2=366,600 [C]m2
A+B+C=2 170,660 [D]m2
D*0,5m=1 085,330 [E]m3
</t>
  </si>
  <si>
    <t>položka zahrnuje:
- kompletní provedení zemní konstrukce vč. výběru vhodného materiálu
- úprava ukládaného materiálu vlhčením, tříděním, promícháním nebo vysoušením, příp. 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</si>
  <si>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17581</t>
  </si>
  <si>
    <t>OBSYP POTRUBÍ A OBJEKTŮ Z NAKUPOVANÝCH MATERIÁLŮ
ŠP</t>
  </si>
  <si>
    <t>obsyp vsakovacího systému, viz Situace, Vzorové příčné řezy, Příčné řezy a TZ: 182,7m3 (viz pol. 13173) - 3m3*15 (objem vsak. sys.) - 7,92m3 (viz pol. 45157)=129,780 [A]m3</t>
  </si>
  <si>
    <t>položka zahrnuje:
- kompletní provedení zemní konstrukce včetně nákupu a dopravy materiálu dle zadávací dokumentace
- úprava ukládaného materiálu vlhčením, tříděním, promícháním nebo vysoušením, příp. 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
- zemina vytlačená potrubím o DN do 180mm se od kubatury obsypů neodečítá</t>
  </si>
  <si>
    <t>zásyp vedení v příčných překopech stáv. komunikace, viz Situace a pol. 13273: 14,1m2*(1,2m-0,46m) (uvažovaná hl. - tl. kčních vrstev)=10,434 [A]m3</t>
  </si>
  <si>
    <t>18220</t>
  </si>
  <si>
    <t>ROZPROSTŘENÍ ORNICE VE SVAHU</t>
  </si>
  <si>
    <t>rozprostření přebytku skrývky v zelených plochách v místě stavby, viz pol. 12110 a 18230: 44,6m3-16,4m3=28,200 [A]m3</t>
  </si>
  <si>
    <t>položka zahrnuje:
nutné přemístění ornice z dočasných skládek vzdálených do 50m
rozprostření ornice v předepsané tloušťce ve svahu přes 1:5</t>
  </si>
  <si>
    <t>18230</t>
  </si>
  <si>
    <t>ROZPROSTŘENÍ ORNICE V ROVINĚ</t>
  </si>
  <si>
    <t>plochy k ozelenění, viz Situace a Příčné řezy: 164m2 (plocha odměř. z dwg)*0,1m=16,400 [A]m3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</si>
  <si>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</si>
  <si>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</si>
  <si>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</si>
  <si>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 xml:space="preserve">M2        </t>
  </si>
  <si>
    <t>viz pol. 18230: 164m2=164,000 [A]m2</t>
  </si>
  <si>
    <t>Zahrnuje dodání předepsané travní směsi, její výsev na ornici, zalévání, první pokosení, to vše bez ohledu na sklon terénu</t>
  </si>
  <si>
    <t>18247</t>
  </si>
  <si>
    <t>OŠETŘOVÁNÍ TRÁVNÍKU</t>
  </si>
  <si>
    <t>následná péče (jednorázově) nad rámec technické specifikace pol. 18241: 164m2=164,000 [A]m2</t>
  </si>
  <si>
    <t>Zahrnuje pokosení se shrabáním, naložení shrabků na dopravní prostředek, s odvozem a se složením, to vše bez ohledu na sklon terénu zahrnuje nutné zalití a hnojení</t>
  </si>
  <si>
    <t>Svislé konstrukce</t>
  </si>
  <si>
    <t>38615R</t>
  </si>
  <si>
    <t>KOMPL KONSTR JÍMEK Z DÍLCŮ Z PLASTICKÝCH HMOT
Vsakovací systém (3000 l), viz Technická zpráva</t>
  </si>
  <si>
    <t>vsakovací systém, viz Situace a TZ: 15ks=15,000 [A]ks</t>
  </si>
  <si>
    <t>položka zahrnuje:
- dodání dílce požadovaného tvaru a vlastností, jeho skladování, doprava a osazení do definitivní polohy, včetně komplexní technologie výroby a montáže dílců, ošetření a ochrana dílců,
-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</t>
  </si>
  <si>
    <t>Vodorovné konstrukce</t>
  </si>
  <si>
    <t>45157</t>
  </si>
  <si>
    <t>PODKLADNÍ A VÝPLŇOVÉ VRSTVY Z KAMENIVA TĚŽENÉHO
ŠP</t>
  </si>
  <si>
    <t>pod vsakovací systém, viz Situace a Vzorový příčný řez: 1m*0,08m*6,6m*15=7,920 [A]m3</t>
  </si>
  <si>
    <t>položka zahrnuje dodávku předepsaného kameniva, mimostaveništní a vnitrostaveništní dopravu a jeho uložení není-li v zadávací dokumentaci uvedeno jinak, jedná se o nakupovaný materiál</t>
  </si>
  <si>
    <t>45850</t>
  </si>
  <si>
    <t>VÝPLŇ ZA OPĚRAMI A ZDMI Z KAMENIVA</t>
  </si>
  <si>
    <t>v rubu palisád, viz Situace, Vzorový příčný řez: 290,5m (viz pol. 91710)*0,22m2 (plocha odměř. ze vzor. příč. řezu)=63,910 [A]m3</t>
  </si>
  <si>
    <t>Komunikace</t>
  </si>
  <si>
    <t>56140</t>
  </si>
  <si>
    <t>KAMENIVO ZPEVNĚNÉ CEMENTEM</t>
  </si>
  <si>
    <t>kce vozovky, viz Situace, Vzorové příčné řezy a TZ (plochy odměř. z dwg):
vozovka (D):
točna BUS: 291m2=291,000 [A]m2
záliv BUS: 14,5m2=14,500 [B]m2
(A+B)*0,15m=45,825 [C]m3
příčné překopy: 14,1m2 (viz pol. 13273)*0,15m=2,115 [D]m3
C+D=47,940 [E]m3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</si>
  <si>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</si>
  <si>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56330</t>
  </si>
  <si>
    <t>VOZOVKOVÉ VRSTVY ZE ŠTĚRKODRTI
ŠD A</t>
  </si>
  <si>
    <t>kce zpevněných ploch, viz Situace, Vzorové příčné řezy a TZ (plochy odměř. z dwg + % rozšíření vrstev):
parkovací zálivy a vjezdy (A): 
podélné stání: 70m2+84m2=154,000 [A]m2
sjezdy k soukr. parcelám: 177,5m2=177,500 [B]m2
A+B=331,500 [C]m2
C*0,15m=49,725 [D]m3
chodník (B): 
(1173m2+88,184m2+14,5m2)*1,1=1 403,252 [E]m2
E*0,15m=210,488 [F]m3
vozovka (D):
točna BUS: 291m2=291,000 [G]m2
záliv BUS: 14,5m2=14,500 [H]m2
(G+H)*1,2=366,600 [I]m2
I*0,2m=73,320 [J]m3
příčné překopy vozovky (viz pol. 13273): 14,1m2*0,2m=2,820 [K]m3
D+F+J+K=336,353 [L]m3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</si>
  <si>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</si>
  <si>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VOZOVKOVÉ VRSTVY ZE ŠTĚRKODRTI
ŠD B</t>
  </si>
  <si>
    <t>kce zpevněných ploch, viz Situace, Vzorové příčné řezy a TZ (plochy odměř. z dwg): 
parkovací zálivy a vjezdy (A):
podélné stání: 70m2+84m2=154,000 [A]m2
sjezdy k soukr. parcelám: 177,5m2=177,500 [B]m2
(A+B)*1,2 (+20% rozšíření vrstev)=397,800 [D]m2
D*0,2m=79,560 [E]m3</t>
  </si>
  <si>
    <t>572123</t>
  </si>
  <si>
    <t>INFILTRAČNÍ POSTŘIK Z EMULZE DO 1,0KG/M2
0,7 kg/m2</t>
  </si>
  <si>
    <t>kce vozovky, viz Situace, Vzorové příčné řezy a TZ (plochy odměř. z dwg):
vozovka (D):
točna BUS: 291m2=291,000 [A]m2
záliv BUS: 14,5m2=14,500 [B]m2
A+B=305,500 [C]m2
příčné překopy: 14,1m2 (viz pol. 13273)=14,100 [D]m2
C+D=319,600 [E]m2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</si>
  <si>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</si>
  <si>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</si>
  <si>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0,4 kg/m2</t>
  </si>
  <si>
    <t>kce vozovky, viz Situace, Vzorové příčné řezy a TZ (plochy odměř. z dwg):
vozovka (D):
točna BUS: 291m2=291,000 [A]m2
záliv BUS: 14,5m2=14,500 [B]m2
A+B=305,500 [C]m2
doasfaltování (C): 471m2=471,000 [D]m2
C+D=776,500 [E]m2</t>
  </si>
  <si>
    <t>5774AD</t>
  </si>
  <si>
    <t>VRSTVY PRO OBNOVU A OPRAVY Z ASF BETONU ACO 11</t>
  </si>
  <si>
    <t>kce vozovky, viz Situace, Vzorové příčné řezy a TZ (plochy odměř. z dwg):
vozovka (D):
točna BUS: 291m2=291,000 [A]m2
záliv BUS: 14,5m2=14,500 [B]m2
(A+B)*0,04m=12,220 [C]m3
doasfaltování (C): 471m2*0,05m=23,550 [D]m3
C+D=35,770 [E]m3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</si>
  <si>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</si>
  <si>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5774EG</t>
  </si>
  <si>
    <t>VRSTVY PRO OBNOVU A OPRAVY Z ASF BETONU ACP 16+, 16S
ACP 16+</t>
  </si>
  <si>
    <t>kce vozovky, viz Situace, Vzorové příčné řezy a TZ (plochy odměř. z dwg):
vozovka (D):
točna BUS: 291m2=291,000 [A]m2
záliv BUS: 14,5m2=14,500 [B]m2
(A+B)*0,07m=21,385 [C]m3
příčné překopy: 14,1m2 (viz pol. 13273)*0,06m=0,846 [D]m3
C+D=22,231 [E]m3</t>
  </si>
  <si>
    <t>582611</t>
  </si>
  <si>
    <t>KRYTY Z BETON DLAŽDIC SE ZÁMKEM ŠEDÝCH TL 60MM DO LOŽE Z KAM</t>
  </si>
  <si>
    <t>kce chodníku (B), viz Situace, Vzorové příčné řezy a TZ: 1173m2 (plocha odměř. z dwg)=1 173,000 [A]m2</t>
  </si>
  <si>
    <t>- dodání dlažebního materiálu v požadované kvalitě, dodání materiálu pro předepsané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</si>
  <si>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582612</t>
  </si>
  <si>
    <t>KRYTY Z BETON DLAŽDIC SE ZÁMKEM ŠEDÝCH TL 80MM DO LOŽE Z KAM</t>
  </si>
  <si>
    <t>kce podélného parkování (A), viz Situace, Vzorové příčné řezy a TZ: 70m2+84m2 (plochy odměř. z dwg)=154,000 [A]m2</t>
  </si>
  <si>
    <t>582614</t>
  </si>
  <si>
    <t>KRYTY Z BETON DLAŽDIC SE ZÁMKEM BAREV TL 60MM DO LOŽE Z KAM
Červená</t>
  </si>
  <si>
    <t>kce chodníku (B) - signální pás, viz Situace, Vzorové příčné řezy a TZ: 14,5m2 (plocha odměř. z dwg)=14,500 [A]m2</t>
  </si>
  <si>
    <t>582615</t>
  </si>
  <si>
    <t>KRYTY Z BETON DLAŽDIC SE ZÁMKEM BAREV TL 80MM DO LOŽE Z KAM</t>
  </si>
  <si>
    <t>kce sjezdů k soukr. parcelám (A), viz Situace, Vzorové příčné řezy a TZ: 177,5m2 (plocha odměř. z dwg)=177,500 [A]m2</t>
  </si>
  <si>
    <t>58261A</t>
  </si>
  <si>
    <t>KRYTY Z BETON DLAŽDIC SE ZÁMKEM BAREV RELIÉF TL 60MM DO LOŽE Z KAM
Červená s nopy</t>
  </si>
  <si>
    <t>kce chodníku (B) - varovný pás, viz Situace, Vzorové příčné řezy a TZ: 88,184m2 (plocha odměř. z dwg) - 30,08m2 (viz pol. 582618)=58,104 [A]m2</t>
  </si>
  <si>
    <t>58261B</t>
  </si>
  <si>
    <t>KRYTY Z BETON DLAŽDIC SE ZÁMKEM BAREV RELIÉF TL 80MM DO LOŽE Z KAM</t>
  </si>
  <si>
    <t>kce sjezdů k soukr. parcelám (A) - umělá vodící linie, viz Situace, Vzorové příčné řezy a TZ: (3,75m+6,9m+2,9m+7,35m+6,25m+3,85m+4,4m+5,25m+3,15m+7,8m+3,4m+3,35m+3,9m+3,7m+3m+3,15m+3,1m)*0,4m=30,080 [A]m2</t>
  </si>
  <si>
    <t>58920</t>
  </si>
  <si>
    <t>VÝPLŇ SPAR MODIFIKOVANÝM ASFALTEM
Za horka</t>
  </si>
  <si>
    <t xml:space="preserve">M         </t>
  </si>
  <si>
    <t>viz pol. 919121: 986,7m*2=1 973,400 [A]m</t>
  </si>
  <si>
    <t>položka zahrnuje:
- dodávku předepsaného materiálu
- vyčištění a výplň spar tímto materiálem</t>
  </si>
  <si>
    <t>Přidružená stavební výroba</t>
  </si>
  <si>
    <t>702312</t>
  </si>
  <si>
    <t>ZAKRYTÍ KABELŮ VÝSTRAŽNOU FÓLIÍ ŠÍŘKY PŘES 20 DO 40 CM</t>
  </si>
  <si>
    <t>viz pol. 87727: 327,6m=327,600 [A]m</t>
  </si>
  <si>
    <t>1. Položka obsahuje:
– kompletní montáž, návrh, rozměření, upevnění, začištění, sváření, vrtání, řezání, spojování a pod.
– veškerý spojovací a montážní materiál vč. upevňovacího materiálu
– sestavení a upevnění konstrukce na stanovišti
– pomocné mechanismy a povrchovou úpravu
2. Položka neobsahuje:
X
3. Způsob měření:
Udává se počet sad, které se skládají z předepsaných dílů, jež tvoří požadovaný celek, za každý započatý měsíc pronájmu.</t>
  </si>
  <si>
    <t>711117</t>
  </si>
  <si>
    <t>IZOLACE BĚŽNÝCH KONSTRUKCÍ PROTI ZEMNÍ VLHKOSTI Z PE FÓLIÍ</t>
  </si>
  <si>
    <t>v rubu palisád, viz Situace, Vzorový příčný řez a Příčné řezy: 290,5m (viz pol. 91710)*0,85m=246,925 [A]m2</t>
  </si>
  <si>
    <t>položka zahrnuje:
- dodání předepsaného izolačního materiálu
- očištění a ošetření podkladu, zadávací dokumentace může zahrnout i případné vyspravení
- zřízení izolace jako kompletního povlaku, případně komplet. soustavy nebo systému podle příslušného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</si>
  <si>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742P13</t>
  </si>
  <si>
    <t>ZATAŽENÍ KABELU DO CHRÁNIČKY - KABEL DO 4 KG/M</t>
  </si>
  <si>
    <t>1. Položka obsahuje:
– montáž kabelu o váze do 4 kg/m do chráničky/ kolektoru
2. Položka neobsahuje:
X
3. Způsob měření:
Měří se metr délkový.</t>
  </si>
  <si>
    <t>Potrubí</t>
  </si>
  <si>
    <t>87434</t>
  </si>
  <si>
    <t>POTRUBÍ Z TRUB PLASTOVÝCH ODPADNÍCH DN DO 200MM
DN 200</t>
  </si>
  <si>
    <t>propojení UV a vsaku, viz Situace a TZ: 70m=70,000 [A]m</t>
  </si>
  <si>
    <t>položky pro zhotovení potrubí platí bez ohledu na sklon zahrnuje:
- výrobní dokumentaci (včetně technologického předpisu)
- dodání veškerého trubního a pomocného materiálu (trouby, trubky, tvarovky, spojovací a těsnící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 nezahrnuje zkoušky vodotěsnosti a televizní prohlídku</t>
  </si>
  <si>
    <t>875272</t>
  </si>
  <si>
    <t>POTRUBÍ DREN Z TRUB PLAST (I FLEXIBIL) DN DO 100MM DĚROVANÝCH</t>
  </si>
  <si>
    <t>v rubu palisád, viz Situace, Vzorový příčný řez a Příčné řezy: 290,5m (viz pol. 91710)=290,500 [A]m</t>
  </si>
  <si>
    <t>položky pro zhotovení potrubí platí bez ohledu na sklon zahrnuje:
- výrobní dokumentaci (včetně technologického předpisu)
- dodání veškerého trubního a pomocného materiálu (trouby, trubky, tvarovky, spojovací a těsnící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</si>
  <si>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87727</t>
  </si>
  <si>
    <t>CHRÁNIČKY PŮLENÉ Z TRUB PLAST DN DO 100MM
DN 100</t>
  </si>
  <si>
    <t>ochr. stáv. IS pod pojížděným povrchem, viz Situace a TZ (předpoklad): (3,75m+6,9m+2,9m+7,35m+6,25m+3,85m+4,4m+5,25m+3,15m+7,8m+3,4m+3,35m+3,9m+3,7m+3m+3,15m+3,1m + 2m*17 (dl. vjezdů + přesah 2x1 m))*3 (NN+VO+CETIN)=327,600 [A]m</t>
  </si>
  <si>
    <t>položky pro zhotovení potrubí platí bez ohledu na sklon 
zahrnuje:
- výrobní dokumentaci (včetně technologického předpisu)
- dodání veškerého trubního a pomocného materiálu (trouby včetně podélného rozpůlení, trubky, tvarovky, spojovací a těsnící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 
včetně případně předepsaného utěsnění konců chrániček
- položky platí pro práce prováděné v prostoru zapaženém i nezapaženém a i v kolektorech, chráničkách</t>
  </si>
  <si>
    <t>89712</t>
  </si>
  <si>
    <t>VPUSŤ KANALIZAČNÍ ULIČNÍ KOMPLETNÍ Z BETONOVÝCH DÍLCŮ
D400</t>
  </si>
  <si>
    <t>viz Situace a TZ: 16ks=16,000 [A]ks</t>
  </si>
  <si>
    <t>položka zahrnuje:
- dodávku a osazení předepsaných dílů včetně mříže
- výplň, těsnění a tmelení spar a spojů,
- opatření povrchů betonu izolací proti zemní vlhkosti v částech, kde přijdou do styku se zeminou nebo kamenivem,
- předepsané podkladní konstrukce</t>
  </si>
  <si>
    <t>89921</t>
  </si>
  <si>
    <t>VÝŠKOVÁ ÚPRAVA POKLOPŮ</t>
  </si>
  <si>
    <t>stáv. šachta (v km 0,46), viz Situace: 1ks=1,000 [A]ks</t>
  </si>
  <si>
    <t>- položka výškové úpravy zahrnuje všechny nutné práce a materiály pro zvýšení nebo snížení zařízení (včetně nutné úpravy stávajícího povrchu vozovky nebo chodníku).</t>
  </si>
  <si>
    <t>89952</t>
  </si>
  <si>
    <t>OBETONOVÁNÍ POTRUBÍ Z PROSTÉHO BETONU</t>
  </si>
  <si>
    <t>obet. chrániček stáv. IS pod pojížděným povrchem, viz TZ a pol. 87727 (předpoklad): 327,6m*0,1m2=32,760 [A]m3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</si>
  <si>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</si>
  <si>
    <t>Ostatní konstrukce a práce</t>
  </si>
  <si>
    <t>914131</t>
  </si>
  <si>
    <t>DOPRAVNÍ ZNAČKY ZÁKLADNÍ VELIKOSTI OCELOVÉ FÓLIE TŘ 2 - DODÁVKA A MONTÁŽ</t>
  </si>
  <si>
    <t>nové SDZ, viz Situace a TZ: 6ks (IP6, z toho 2 ks na sloup VO)=6,000 [A]ks</t>
  </si>
  <si>
    <t>položka zahrnuje:
- dodávku a montáž značek v požadovaném provedení</t>
  </si>
  <si>
    <t>914132</t>
  </si>
  <si>
    <t>DOPRAVNÍ ZNAČKY ZÁKLADNÍ VELIKOSTI OCELOVÉ FÓLIE TŘ 2 - MONTÁŽ S PŘEMÍSTĚNÍM</t>
  </si>
  <si>
    <t>osazení demontované SDZ do nového umístění, viz Situace: 1ks (P4)=1,000 [A]ks</t>
  </si>
  <si>
    <t>položka zahrnuje:
- dopravu demontované značky z dočasné skládky
- osazení a montáž značky na místě určeném projektem
- nutnou opravu poškozených částí nezahrnuje dodávku značky</t>
  </si>
  <si>
    <t>914133</t>
  </si>
  <si>
    <t>DOPRAVNÍ ZNAČKY ZÁKLADNÍ VELIKOSTI OCELOVÉ FÓLIE TŘ 2 - DEMONTÁŽ</t>
  </si>
  <si>
    <t>odstr. stáv. SDZ, viz Situace: 
7ks (P4, 1 ks bude přesunut)+1ks (P2)+2ks (P6)=10,000 [A]ks</t>
  </si>
  <si>
    <t>Položka zahrnuje odstranění, demontáž a odklizení materiálu s odvozem na předepsané místo</t>
  </si>
  <si>
    <t>914913</t>
  </si>
  <si>
    <t>SLOUPKY A STOJKY DZ Z OCEL TRUBEK ZABETON DEMONTÁŽ</t>
  </si>
  <si>
    <t>odstr. sloupků stáv. SDZ, viz pol. 914133: 10ks=10,000 [A]ks</t>
  </si>
  <si>
    <t>914921</t>
  </si>
  <si>
    <t>SLOUPKY A STOJKY DOPRAVNÍCH ZNAČEK Z OCEL TRUBEK DO PATKY - DODÁVKA A MONTÁŽ</t>
  </si>
  <si>
    <t>viz Situace: 
pro nové SDZ: 4ks=4,000 [A]ks
pro přesouvané SDZ: 1ks=1,000 [B]ks
A+B=5,000 [C]ks</t>
  </si>
  <si>
    <t>položka zahrnuje:
- sloupky a upevňovací zařízení včetně jejich osazení (betonová patka, zemní práce)</t>
  </si>
  <si>
    <t>915111</t>
  </si>
  <si>
    <t>VODOROVNÉ DOPRAVNÍ ZNAČENÍ BARVOU HLADKÉ - DODÁVKA A POKLÁDKA
Bílá,
I. fáze na nevyštěpený asfalt</t>
  </si>
  <si>
    <t>nové VDZ, viz Situace:
V7a: 3m*0,5m*(5ks+6ks+5ks)=24,000 [A]m2</t>
  </si>
  <si>
    <t>položka zahrnuje:
- dodání a pokládku nátěrového materiálu (měří se pouze natíraná plocha)
- předznačení a reflexní úpravu</t>
  </si>
  <si>
    <t>VODOROVNÉ DOPRAVNÍ ZNAČENÍ BARVOU HLADKÉ - DODÁVKA A POKLÁDKA
Žlutá,
I. fáze na nevyštěpený asfalt</t>
  </si>
  <si>
    <t>nové VDZ, viz Situace:
V11a (0,125): ((13m+2,5m*4+3,3m*4)*0,125m+1,7m2*2 (nápis BUS))*3=23,775 [A]m2
V12a (0,125): (15,1m+9,75m+15m+9,9m)*0,125m=6,219 [B]m2
A+B=29,994 [C]m2</t>
  </si>
  <si>
    <t>915211</t>
  </si>
  <si>
    <t>VODOROVNÉ DOPRAVNÍ ZNAČENÍ PLASTEM HLADKÉ - DODÁVKA A POKLÁDKA
Žlutá,
definitivní</t>
  </si>
  <si>
    <t>915221</t>
  </si>
  <si>
    <t>VODOR DOPRAV ZNAČ PLASTEM STRUKTURÁLNÍ NEHLUČNÉ - DOD A POKLÁDKA
Bílá,
definitivní</t>
  </si>
  <si>
    <t>nové VDZ, viz Situace:
V7a: 3m*0,5m*(5ks+6ks+5ks)=24,000 [A]m2
umělá vodící linie (místa pro přecházení delší než 8 m): 0,4m*1/3*(14,2m+8,7m+8,85m)=4,233 [B]m2
A+B=28,233 [C]m2</t>
  </si>
  <si>
    <t>91710</t>
  </si>
  <si>
    <t>OBRUBY Z BETONOVÝCH PALISÁD
Do bet. lože</t>
  </si>
  <si>
    <t>zajištění svahů u chodníku, viz Situace a Vzorové příčné řezy: 72m+8,4m+49,3m+25,5m+56m+17m+62,3m=290,500 [A]m
A*5,7ks/m*3,14*0,1m^2*0,6m=31,196 [B]m3</t>
  </si>
  <si>
    <t>Položka zahrnuje:
dodání a pokládku betonových palisád o rozměrech předepsaných zadávací dokumentací
betonové lože i boční betonovou opěrku.</t>
  </si>
  <si>
    <t>917212</t>
  </si>
  <si>
    <t>ZÁHONOVÉ OBRUBY Z BETONOVÝCH OBRUBNÍKŮ ŠÍŘ 80MM
Do bet. lože</t>
  </si>
  <si>
    <t>vymezení zpevněných ploch, viz Situace, Vzorové příčné řezy, Příčné řezy a TZ: 553m (odměřeno z dwg)=553,000 [A]m</t>
  </si>
  <si>
    <t>Položka zahrnuje:
dodání a pokládku betonových obrubníků o rozměrech předepsaných zadávací dokumentací 
betonové lože i boční betonovou opěrku.</t>
  </si>
  <si>
    <t>917223</t>
  </si>
  <si>
    <t>SILNIČNÍ A CHODNÍKOVÉ OBRUBY Z BETONOVÝCH OBRUBNÍKŮ ŠÍŘ 100MM
Do bet. lože</t>
  </si>
  <si>
    <t>vymezení zpevněných ploch, viz Situace, Vzorové příčné řezy, Příčné řezy a TZ: 262m (odměřeno z dwg)=262,000 [A]m</t>
  </si>
  <si>
    <t>917224</t>
  </si>
  <si>
    <t>SILNIČNÍ A CHODNÍKOVÉ OBRUBY Z BETONOVÝCH OBRUBNÍKŮ ŠÍŘ 150MM
Do bet. lože</t>
  </si>
  <si>
    <t>vymezení zpevněných ploch, viz Situace, Vzorové příčné řezy, Příčné řezy a TZ: 779m (odměřeno z dwg)=779,000 [A]m</t>
  </si>
  <si>
    <t>91725</t>
  </si>
  <si>
    <t>NÁSTUPIŠTNÍ OBRUBNÍKY BETONOVÉ
Do bet. lože</t>
  </si>
  <si>
    <t>hrana nástupiště BUS, viz výkres Situace, Vzorový příčný řez a Příčné řezy: (13m+2m (přechodové))*3=45,000 [A]m</t>
  </si>
  <si>
    <t>Položka zahrnuje:
dodání a pokládku betonových obrubníků o rozměrech předepsaných zadávací dokumentací
betonové lože i boční betonovou opěrku.</t>
  </si>
  <si>
    <t>919121</t>
  </si>
  <si>
    <t>ŘEZÁNÍ BETON KRYTU VOZOVEK TL DO 50MM</t>
  </si>
  <si>
    <t>rozhraní nových a stáv. vrstev, viz Situace a Vzorové příčné řezy: 103,2m+85,4m+90m+100m+67,1m+100,3m+25,3m+18,6m+101,5m+44,8m+10m+109,8m+23,4m+86m+15m+6,3m=986,700 [A]m</t>
  </si>
  <si>
    <t>položka zahrnuje řezání vozovkové vrstvy v předepsané tloušťce, včetně spotřeby vody</t>
  </si>
  <si>
    <t>93767</t>
  </si>
  <si>
    <t>MOBILIÁŘ - PŘÍSTŘEŠKY PRO ZASTÁVKY VEŘEJNÉ DOPRAVY
Oc. kce s bočními stěnami a sedačkou, polykarbonátová výplň a střecha, půdorysný rozměr 2000x4000 mm</t>
  </si>
  <si>
    <t>nové přístřešky BUS, viz Situace a TZ: 2ks=2,000 [A]ks</t>
  </si>
  <si>
    <t>Položka zahrnuje:
- montáž, osazení a dodávku kompletního zařízení, předepsaného zadávací dokumentací
- mimostavništní a vnitrostaveništní dopravu
- nezbytné zemní práce a základové konstrukce
- předepsanou povrchovou úpravu (nátěry a pod.)
Pozn.: materiál uvedený v textu představuje rozhodující podíl ve výrobku</t>
  </si>
  <si>
    <t>96618</t>
  </si>
  <si>
    <t>BOURÁNÍ KONSTRUKCÍ KOVOVÝCH</t>
  </si>
  <si>
    <t xml:space="preserve">odstr. stáv. přístřešku zastávky BUS u točny (lehká oc. kce s výplní z vlnitého plechu), odhad: 0,5t=0,500 [A]t </t>
  </si>
  <si>
    <t>položka zahrnuje:
- rozebrání konstrukce bez ohledu na použitou technologii
- veškeré pomocné konstrukce (lešení a pod.)
- veškerou manipulaci s vybouranou sutí a hmotami včetně uložení na skládku. 
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</si>
  <si>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96687</t>
  </si>
  <si>
    <t>VYBOURÁNÍ ULIČNÍCH VPUSTÍ KOMPLETNÍCH
Vč. poplatku za skládku</t>
  </si>
  <si>
    <t>odstr. stáv. UV (v km 0,04), viz Situace: 1ks=1,000 [A]ks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</si>
  <si>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</si>
  <si>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401</t>
  </si>
  <si>
    <t>Veřejné osvětlení</t>
  </si>
  <si>
    <t>z pol. 13273.A: 119,189m3*2t/m3=238,378 [A]t</t>
  </si>
  <si>
    <t>z pol. 11343 (předpoklad): 70,1m*0,5m*0,2m*1,9t/m3=13,319 [A]t</t>
  </si>
  <si>
    <t>z pol. 97614: 21ks*0,3m3 (odhad)*2,3t/m3=14,490 [A]t</t>
  </si>
  <si>
    <t>z pol. 11343 (předpoklad): (3,505m3+70,1m*0,5m*0,05m)*2,4t/m3=12,618 [A]t</t>
  </si>
  <si>
    <t>K</t>
  </si>
  <si>
    <t>POPLATKY ZA SKLÁDKU
Elektrošrot</t>
  </si>
  <si>
    <t>ze stáv. odstr. sloupů VO. odhad: 0,5t=0,500 [A]t</t>
  </si>
  <si>
    <t>11343</t>
  </si>
  <si>
    <t>ODSTRAN KRYTU ZPEVNĚNÝCH PLOCH S ASFALT POJIVEM VČET PODKLADU</t>
  </si>
  <si>
    <t>překop stáv. komunikací v křížení s novým vedením VO, viz Situace: 5,4m+6,5m+7,8m+3,3m+6,3m+4,5m+4,5m+14,2m+8,7m+8,9m=70,100 [A]m
A*1m*0,05m=3,505 [B]m3
A*0,5m*0,25m=8,763 [C]m3
B+C=12,268 [D]m3</t>
  </si>
  <si>
    <t>z pol. 13273.B: 175,287m3=175,287 [A]m3</t>
  </si>
  <si>
    <t>rýha pro nové vedení/odkrytí stáv. vedení VO, viz Situace a Řezy uložení kabelu:
překop stáv. komunikací, viz pol. 11343: 70,1m*0,5m*(1,2m-0,3m)=31,545 [A]m3
v terénu, předpoklad: 980m (celk. dl. rýhy) - 70,1m (v komunikaci) - (3,75m+6,9m+2,9m+7,35m+6,25m+3,85m+4,4m+5,25m+3,15m+7,8m+3,4m+3,35m+3,9m+3,7m+3m+3,15m+3,1m) (pod vjezdy viz SO 101)=834,700 [B]m
B*0,35m*0,9m=262,931 [C]m3
A+C=294,476 [D]m3
D-175,287m3 (viz pol. 13273.B)=119,189 [E]m3</t>
  </si>
  <si>
    <t>HLOUBENÍ RÝH ŠÍŘ DO 2M PAŽ I NEPAŽ TŘ. I
Na mezideponii</t>
  </si>
  <si>
    <t>část výkopku ponechaná pro zpětné zásypy, viz pol. 17411: 175,287m3=175,287 [A]m3</t>
  </si>
  <si>
    <t>z pol. 13273.A: 119,189m3=119,189 [A]m3
z pol. 13273.B: 175,287m3=175,287 [B]m3
A+B=294,476 [C]m3</t>
  </si>
  <si>
    <t>17411</t>
  </si>
  <si>
    <t>ZÁSYP JAM A RÝH ZEMINOU SE ZHUTNĚNÍM</t>
  </si>
  <si>
    <t>zásyp rýhy propojovacího vedení VO v terénu, viz Situace, Řezy uložení kabelu a pol. 13273 a 17581 (předpoklad): 834,7m*0,35m*(0,9m-0,3m)=175,287 [A]m3</t>
  </si>
  <si>
    <t>položka zahrnuje:
- kompletní provedení zemní konstrukce vč. výběru vhodného materiálu
- úprava ukládaného materiálu vlhčením, tříděním, promícháním nebo vysoušením, příp. 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</si>
  <si>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17481</t>
  </si>
  <si>
    <t>ZÁSYP JAM A RÝH Z NAKUPOVANÝCH MATERIÁLŮ
ŠP</t>
  </si>
  <si>
    <t>zásyp překopů stáv. komunikací, viz Situace, Řezy uložení kabelu a pol. 13273 (předpoklad): 70,1m*0,5m*((1,2m-0,46m)*0,5-0,1m2 (uvažovaná hl. - tl. kčních vrstev a obetonování; s ohledem na předpokl. nevhodnost výkopku uvažováno 100% mat.))=9,464 [A]m3</t>
  </si>
  <si>
    <t>položka zahrnuje:
- kompletní provedení zemní konstrukce včetně nákupu a dopravy materiálu dle zadávací dokumentace
- úprava ukládaného materiálu vlhčením, tříděním, promícháním nebo vysoušením, příp. 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</si>
  <si>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OBSYP POTRUBÍ A OBJEKTŮ Z NAKUPOVANÝCH MATERIÁLŮ
Písek</t>
  </si>
  <si>
    <t>obsyp propojovacího vedení VO v terénu, viz Situace, Řezy uložení kabelu a pol. 13273 (předpoklad): 834,7m*0,35m*0,3m=87,643 [A]m3</t>
  </si>
  <si>
    <t>Základy</t>
  </si>
  <si>
    <t>272314</t>
  </si>
  <si>
    <t>ZÁKLADY Z PROSTÉHO BETONU DO C25/30
Základy pro stožáry VO, 
vč. pouzdra a chráničky na kabel (3 ks)</t>
  </si>
  <si>
    <t>pro stožáry VO, viz pol. 74314*: (29ks+6ks)*0,6m*0,6m*1m=12,600 [A]m3</t>
  </si>
  <si>
    <t>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proudů,</t>
  </si>
  <si>
    <t>obnova kce vozovky po překopech, viz Situace a pol. 11343: 70,1m*0,5m*0,15m=5,257 [A]m3</t>
  </si>
  <si>
    <t>obnova kce vozovky po překopech, viz Situace a pol. 11343: 70,1m*0,5m*0,2m=7,010 [A]m3</t>
  </si>
  <si>
    <t>577212</t>
  </si>
  <si>
    <t>VRSTVY PRO OBNOVU, OPRAVY - SPOJ POSTŘIK DO 0,5KG/M2</t>
  </si>
  <si>
    <t>obnova kce vozovky po překopech, viz Situace a pol. 11343: 70,1m*1m=70,100 [A]m2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</si>
  <si>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</si>
  <si>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577221</t>
  </si>
  <si>
    <t>VRSTVY PRO OBNOVU, OPRAVY - INFILTRAČ POSTŘIK DO 1,0KG/M2</t>
  </si>
  <si>
    <t>obnova kce vozovky po překopech, viz Situace a pol. 11343: 70,1m*0,5m=35,050 [A]m2</t>
  </si>
  <si>
    <t>obnova kce vozovky po překopech, viz Situace a pol. 11343: 70,1m*1m*0,05m=3,505 [A]m3</t>
  </si>
  <si>
    <t>obnova kce vozovky po překopech, viz Situace a pol. 11343: 70,1m*0,5m*0,06m=2,103 [A]m3</t>
  </si>
  <si>
    <t>viz pol. 919112: 140,2m=140,200 [A]m</t>
  </si>
  <si>
    <t>v rýze nad propojovacím vedením VO, viz Situace: 980m=980,000 [A]m</t>
  </si>
  <si>
    <t>742H12</t>
  </si>
  <si>
    <t>KABEL NN ČTYŘ- A PĚTIŽÍLOVÝ CU S PLASTOVOU IZOLACÍ OD 4 DO 16 MM2
CYKY 4-Jx16</t>
  </si>
  <si>
    <t>propojovací vedení VO, viz Situace: 1085m=1 085,000 [A]m</t>
  </si>
  <si>
    <t>1. Položka obsahuje:
– manipulace a uložení kabelu (do země, chráničky, kanálu, na rošty, na TV a pod.)
2. Položka neobsahuje:
– příchytky, spojky, koncovky, chráničky apod.
3. Způsob měření:
Měří se metr délkový.</t>
  </si>
  <si>
    <t>742L12</t>
  </si>
  <si>
    <t>UKONČENÍ DVOU AŽ PĚTIŽÍLOVÉHO KABELU V ROZVADĚČI NEBO NA PŘÍSTROJI OD 4 DO 16 MM2</t>
  </si>
  <si>
    <t>na svorkovnici sloupů VO/rozvaděči, viz pol. 7431*: (29ks+6ks)*2 (nové sloupy) + 2ks*1 (stáv. sloupy na koncích trasy) + 1ks*2 (stáv rozvaděč uprostřed trasy)=74,000 [A]ks</t>
  </si>
  <si>
    <t>1. Položka obsahuje:
– všechny práce spojené s úpravou kabelů pro montáž včetně veškerého příslušentsví
2. Položka neobsahuje:
X
3. Způsob měření:
Udává se počet kusů kompletní konstrukce nebo práce.</t>
  </si>
  <si>
    <t>743121</t>
  </si>
  <si>
    <t>OSVĚTLOVACÍ STOŽÁR  PEVNÝ ŽÁROVĚ ZINKOVANÝ DÉLKY DO 6 M</t>
  </si>
  <si>
    <t>nové stožáry VO, viz Situace: 29ks=29,000 [A]ks</t>
  </si>
  <si>
    <t>1. Položka obsahuje:
– základovou konstrukci a veškeré příslušenství
– připojovací svorkovnici ve třídě izolace II ( pro 2x svítidlo ) a kabelové vedení ke svítidlům
– uzavírací nátěr, technický popis viz. projektová dokumentace
2. Položka neobsahuje:
– zemní práce, betonový základ, svítidlo, výložník
3. Způsob měření:
Udává se počet kusů kompletní konstrukce nebo práce.</t>
  </si>
  <si>
    <t>743141</t>
  </si>
  <si>
    <t>OSVĚTLOVACÍ STOŽÁR  PŘECHODOVÝ DÉLKY DO 8 M</t>
  </si>
  <si>
    <t>nové stožára VO přechodů pro chodce, viz Situace: 6ks=6,000 [A]ks</t>
  </si>
  <si>
    <t>1. Položka obsahuje:
– zdroj a veškeré příslušenství
– technický popis viz. projektová dokumentace
2. Položka neobsahuje:
X
3. Způsob měření:
Udává se počet kusů kompletní konstrukce nebo práce.</t>
  </si>
  <si>
    <t>743142</t>
  </si>
  <si>
    <t>OSVĚTLOVACÍ STOŽÁR  PŘECHODOVÝ - VÝLOŽNÍK S DÉLKOU VYLOŽENÍ DO 3 M</t>
  </si>
  <si>
    <t>viz pol. 743141: 6ks=6,000 [A]ks</t>
  </si>
  <si>
    <t>1. Položka obsahuje:
– veškeré příslušenství a uzavírací nátěr, technický popis viz. projektová dokumentace
2. Položka neobsahuje:
X
3. Způsob měření:
Udává se počet kusů kompletní konstrukce nebo práce.</t>
  </si>
  <si>
    <t>743553</t>
  </si>
  <si>
    <t>SVÍTIDLO VENKOVNÍ VŠEOBECNÉ LED, MIN. IP 44, PŘES 25 DO 45 W
Uliční</t>
  </si>
  <si>
    <t>viz pol. 743122: 29ks=29,000 [A]ks</t>
  </si>
  <si>
    <t>743554</t>
  </si>
  <si>
    <t>SVÍTIDLO VENKOVNÍ VŠEOBECNÉ LED, MIN. IP 44, PŘES 45 W
Přechodové</t>
  </si>
  <si>
    <t>743Z11R</t>
  </si>
  <si>
    <t>DEMONTÁŽ OSVĚTLOVACÍHO STOŽÁRU ULIČNÍHO VÝŠKY DO 15 M
Vč. odvozu</t>
  </si>
  <si>
    <t>odstr. stáv. sloupů VO: 21ks=21,000 [A]ks</t>
  </si>
  <si>
    <t>1. Položka obsahuje:
– všechny náklady na demontáž stávajícího zařízení se všemi pomocnými doplňujícími úpravami pro jeho likvidaci
– naložení vybouraného materiálu na dopravní prostředek
2. Položka neobsahuje:
– poplatek za likvidaci odpadů (nacení se dle SSD 0)
3. Způsob měření:
Udává se počet kusů kompletní konstrukce nebo práce.</t>
  </si>
  <si>
    <t>747213</t>
  </si>
  <si>
    <t>CELKOVÁ PROHLÍDKA, ZKOUŠENÍ, MĚŘENÍ A VYHOTOVENÍ VÝCHOZÍ REVIZNÍ ZPRÁVY, PRO OBJEM IN PŘES 500 DO 1000 TIS. KČ</t>
  </si>
  <si>
    <t>1. Položka obsahuje:
– cenu za celkovou prohlídku zařízení PS/SO, vč. měření, komplexních zkoušek a revizi zařízení tohoto PS/SO autorizovaným revizním technikem na silnoproudá zařízení podle požadavku ČSN, včetně
hodnocení a vyhotovení celkové revizní zprávy
2. Položka neobsahuje:
X
3. Způsob měření:
Udává se počet kusů kompletní konstrukce nebo práce.</t>
  </si>
  <si>
    <t>747214</t>
  </si>
  <si>
    <t>CELKOVÁ PROHLÍDKA, ZKOUŠENÍ, MĚŘENÍ A VYHOTOVENÍ VÝCHOZÍ REVIZNÍ ZPRÁVY, PRO OBJEM IN - PŘÍPLATEK ZA KAŽDÝCH DALŠÍCH I ZAPOČATÝCH 500 TIS. KČ</t>
  </si>
  <si>
    <t>2ks=2,000 [A]ks</t>
  </si>
  <si>
    <t>75IG71</t>
  </si>
  <si>
    <t>VEDENÍ UZEMŇOVACÍ V ZEMI Z FEZN DRÁTU PRŮMĚRU DO 10 MM</t>
  </si>
  <si>
    <t>při propojovacím vedení VO, viz Situace a pol. 742H12: 1050m=1 050,000 [A]m</t>
  </si>
  <si>
    <t>1. Položka obsahuje:
– dodávku specifikované kabelizace včetně potřebného drobného montážního materiálu
– dopravu a skladování
– práce spojené s montáží specifikované kabelizace specifikovaným způsobem
– veškeré potřebné mechanizmy, včetně obsluhy, náklady na mzdy a přibližné (průměrné) náklady na pořízení potřebných materiálů
2. Položka neobsahuje:
X
3. Způsob měření:
Dodávka a montáž specifikované kabelizace se měří v délce udané v metrech.</t>
  </si>
  <si>
    <t>87615</t>
  </si>
  <si>
    <t>CHRÁNIČKY Z TRUB PLAST DN DO 50MM</t>
  </si>
  <si>
    <t>pro propojovací vedení VO, viz pol. 742H12: 1085m=1 085,000 [A]m</t>
  </si>
  <si>
    <t>položky pro zhotovení potrubí platí bez ohledu na sklon zahrnuje:
- výrobní dokumentaci (včetně technologického předpisu)
- dodání veškerého trubního a pomocného materiálu (trouby, trubky, tvarovky, spojovací a těsnící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 Wvčetně případně předepsaného utěsnění konců chrániček
- položky platí pro práce prováděné v prostoru zapaženém i nezapaženém a i v kolektorech, chráničkách</t>
  </si>
  <si>
    <t>87627</t>
  </si>
  <si>
    <t>CHRÁNIČKY Z TRUB PLASTOVÝCH DN DO 100MM</t>
  </si>
  <si>
    <t>pro propojovací vedení VO pod pojížděným povrchem, viz Situace: 
pod novými sjezdy k soukr. parcelám: 3,8m+6,9m+2,9m+7,4m+6,3m+3,9m+4,4m+5,3m+3,2m+7,8m+3,4m+3,4m+3,9m+3,7m+3m+3,2m+3,1m + 2m*17=109,600 [A]m
v křížení stáv. komunikací: 5,4m+6,5m+7,8m+3,3m+6,3m+4,5m+4,5m+14,2m+8,7m+8,9m + 2m*10=90,100 [B]m
A+B=199,700 [C]m</t>
  </si>
  <si>
    <t>položky pro zhotovení potrubí platí bez ohledu na sklon zahrnuje:
- výrobní dokumentaci (včetně technologického předpisu)
- dodání veškerého trubního a pomocného materiálu (trouby, trubky, tvarovky, spojovací a těsnící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 včetně případně předepsaného utěsnění konců chrániček
- položky platí pro práce prováděné v prostoru zapaženém i nezapaženém a i v kolektorech, chráničkách</t>
  </si>
  <si>
    <t>obet. chrániček vedení VO pod pojížděným povrchem, viz Situace (dl. křížení + přesah 2x1m): 
pod novými sjezdy k soukr. parcelám: 3,8m+6,9m+2,9m+7,4m+6,3m+3,9m+4,4m+5,3m+3,2m+7,8m+3,4m+3,4m+3,9m+3,7m+3m+3,2m+3,1m + 2m*17=109,600 [A]m
v křížení stáv. komunikací: 5,4m+6,5m+7,8m+3,3m+6,3m+4,5m+4,5m+14,2m+8,7m+8,9m + 2m*10=90,100 [B]m
A+B=199,700 [C]m
C*0,1m2=19,970 [D]m3</t>
  </si>
  <si>
    <t>919112</t>
  </si>
  <si>
    <t>ŘEZÁNÍ ASFALTOVÉHO KRYTU VOZOVEK TL DO 100MM</t>
  </si>
  <si>
    <t>stáv. komunikace v křížení s novým vedením VO, viz Situace: (5,4m+6,5m+7,8m+3,3m+6,3m+4,5m+4,5m+14,2m+8,7m+8,9m)*2=140,200 [A]m</t>
  </si>
  <si>
    <t>97614</t>
  </si>
  <si>
    <t>VYBOURÁNÍ DROBNÝCH PŘEDMĚTŮ BETONOVÝCH</t>
  </si>
  <si>
    <t>odstr. základů stáv. sloupů VO: 21ks=21,000 [A]ks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</si>
  <si>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- tento fakt musí být uveden v doplňujícím textu k položce)
- položka zahrnuje veškeré další práce plynoucí z technologického předpisu a z platných předpisů</t>
  </si>
  <si>
    <t>SOUPIS PRACÍ / KONTROLNÍ ROZPOČET</t>
  </si>
  <si>
    <t>Stavba: 18053-SP - Ústí nad Labem, ul. Hostovická - zřízení chodníku podél silnice č. III/25839</t>
  </si>
  <si>
    <t>Varianta: ZŘ - Základní řešení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</si>
</sst>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B43" sqref="B43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4" t="s">
        <v>11</v>
      </c>
    </row>
    <row r="3" spans="1:5" ht="12.75" customHeight="1">
      <c r="A3" s="14" t="s">
        <v>0</v>
      </c>
      <c r="B3" s="14"/>
      <c r="C3" s="14"/>
      <c r="D3" s="14"/>
      <c r="E3" s="14"/>
    </row>
    <row r="5" ht="12.75" customHeight="1">
      <c r="B5" s="13" t="s">
        <v>422</v>
      </c>
    </row>
    <row r="6" spans="2:8" ht="12.75" customHeight="1">
      <c r="B6" t="s">
        <v>423</v>
      </c>
      <c r="G6" t="s">
        <v>3</v>
      </c>
      <c r="H6">
        <v>0</v>
      </c>
    </row>
    <row r="7" spans="2:8" ht="12.75" customHeight="1">
      <c r="B7" s="2" t="s">
        <v>1</v>
      </c>
      <c r="C7" s="1">
        <f>SUM(C11:C13)</f>
        <v>0</v>
      </c>
      <c r="G7" t="s">
        <v>4</v>
      </c>
      <c r="H7">
        <v>15</v>
      </c>
    </row>
    <row r="8" spans="2:8" ht="12.75" customHeight="1">
      <c r="B8" s="2" t="s">
        <v>2</v>
      </c>
      <c r="C8" s="1">
        <f>SUM(E11:E13)</f>
        <v>0</v>
      </c>
      <c r="G8" t="s">
        <v>5</v>
      </c>
      <c r="H8">
        <v>21</v>
      </c>
    </row>
    <row r="10" spans="1:5" ht="12.75" customHeight="1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</row>
    <row r="11" spans="1:5" ht="12.75" customHeight="1">
      <c r="A11" s="5" t="s">
        <v>17</v>
      </c>
      <c r="B11" s="5" t="s">
        <v>18</v>
      </c>
      <c r="C11" s="9">
        <f>'010'!I32</f>
        <v>0</v>
      </c>
      <c r="D11" s="9">
        <f>'010'!P32</f>
        <v>0</v>
      </c>
      <c r="E11" s="9">
        <f>C11+D11</f>
        <v>0</v>
      </c>
    </row>
    <row r="12" spans="1:5" ht="12.75" customHeight="1">
      <c r="A12" s="5" t="s">
        <v>65</v>
      </c>
      <c r="B12" s="5" t="s">
        <v>66</v>
      </c>
      <c r="C12" s="9">
        <f>'101'!I242</f>
        <v>0</v>
      </c>
      <c r="D12" s="9">
        <f>'101'!P242</f>
        <v>0</v>
      </c>
      <c r="E12" s="9">
        <f>C12+D12</f>
        <v>0</v>
      </c>
    </row>
    <row r="13" spans="1:5" ht="12.75" customHeight="1">
      <c r="A13" s="5" t="s">
        <v>321</v>
      </c>
      <c r="B13" s="5" t="s">
        <v>322</v>
      </c>
      <c r="C13" s="9">
        <f>'401'!I146</f>
        <v>0</v>
      </c>
      <c r="D13" s="9">
        <f>'401'!P146</f>
        <v>0</v>
      </c>
      <c r="E13" s="9">
        <f>C13+D13</f>
        <v>0</v>
      </c>
    </row>
  </sheetData>
  <sheetProtection formatColumns="0"/>
  <mergeCells count="1">
    <mergeCell ref="A3:E3"/>
  </mergeCells>
  <hyperlinks>
    <hyperlink ref="A11" location="#'010'!A1" tooltip="Odkaz na stranku objektu [010]" display="010"/>
    <hyperlink ref="A12" location="#'101'!A1" tooltip="Odkaz na stranku objektu [101]" display="101"/>
    <hyperlink ref="A13" location="#'401'!A1" tooltip="Odkaz na stranku objektu [401]" display="401"/>
  </hyperlinks>
  <printOptions/>
  <pageMargins left="0.75" right="0.75" top="1" bottom="1" header="0.5" footer="0.5"/>
  <pageSetup horizontalDpi="300" verticalDpi="300" orientation="portrait" paperSize="9" scale="5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pane ySplit="10" topLeftCell="A30" activePane="bottomLeft" state="frozen"/>
      <selection pane="topLeft" activeCell="B65" sqref="B65"/>
      <selection pane="bottomLeft" activeCell="H43" sqref="H43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 t="s">
        <v>11</v>
      </c>
    </row>
    <row r="2" spans="1:9" ht="12.75" customHeight="1">
      <c r="A2" s="14" t="s">
        <v>421</v>
      </c>
      <c r="B2" s="14"/>
      <c r="C2" s="14"/>
      <c r="D2" s="14"/>
      <c r="E2" s="14"/>
      <c r="F2" s="14"/>
      <c r="G2" s="14"/>
      <c r="H2" s="14"/>
      <c r="I2" s="14"/>
    </row>
    <row r="4" spans="1:5" ht="12.75" customHeight="1">
      <c r="A4" t="s">
        <v>12</v>
      </c>
      <c r="C4" s="4" t="s">
        <v>15</v>
      </c>
      <c r="D4" s="4"/>
      <c r="E4" s="4" t="s">
        <v>16</v>
      </c>
    </row>
    <row r="5" spans="1:5" ht="12.75" customHeight="1">
      <c r="A5" t="s">
        <v>13</v>
      </c>
      <c r="C5" s="4" t="s">
        <v>17</v>
      </c>
      <c r="D5" s="4"/>
      <c r="E5" s="4" t="s">
        <v>18</v>
      </c>
    </row>
    <row r="6" spans="1:5" ht="12.75" customHeight="1">
      <c r="A6" t="s">
        <v>14</v>
      </c>
      <c r="C6" s="4" t="s">
        <v>17</v>
      </c>
      <c r="D6" s="4"/>
      <c r="E6" s="4" t="s">
        <v>18</v>
      </c>
    </row>
    <row r="7" spans="3:5" ht="12.75" customHeight="1">
      <c r="C7" s="4"/>
      <c r="D7" s="4"/>
      <c r="E7" s="4"/>
    </row>
    <row r="8" spans="1:16" ht="12.75" customHeight="1">
      <c r="A8" s="15" t="s">
        <v>19</v>
      </c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27</v>
      </c>
      <c r="I8" s="15"/>
      <c r="O8" t="s">
        <v>30</v>
      </c>
      <c r="P8" t="s">
        <v>9</v>
      </c>
    </row>
    <row r="9" spans="1:15" ht="14.25">
      <c r="A9" s="15"/>
      <c r="B9" s="15"/>
      <c r="C9" s="15"/>
      <c r="D9" s="15"/>
      <c r="E9" s="15"/>
      <c r="F9" s="15"/>
      <c r="G9" s="15"/>
      <c r="H9" s="3" t="s">
        <v>28</v>
      </c>
      <c r="I9" s="3" t="s">
        <v>29</v>
      </c>
      <c r="O9" t="s">
        <v>9</v>
      </c>
    </row>
    <row r="10" spans="1:9" ht="14.25">
      <c r="A10" s="3" t="s">
        <v>20</v>
      </c>
      <c r="B10" s="3" t="s">
        <v>31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37</v>
      </c>
      <c r="I10" s="3" t="s">
        <v>38</v>
      </c>
    </row>
    <row r="11" spans="1:9" ht="12.75" customHeight="1">
      <c r="A11" s="6"/>
      <c r="B11" s="6"/>
      <c r="C11" s="6" t="s">
        <v>40</v>
      </c>
      <c r="D11" s="6"/>
      <c r="E11" s="6" t="s">
        <v>39</v>
      </c>
      <c r="F11" s="6"/>
      <c r="G11" s="8"/>
      <c r="H11" s="6"/>
      <c r="I11" s="8"/>
    </row>
    <row r="12" spans="1:16" ht="38.25">
      <c r="A12" s="5">
        <v>1</v>
      </c>
      <c r="B12" s="5" t="s">
        <v>41</v>
      </c>
      <c r="C12" s="5" t="s">
        <v>42</v>
      </c>
      <c r="D12" s="5" t="s">
        <v>43</v>
      </c>
      <c r="E12" s="5" t="s">
        <v>44</v>
      </c>
      <c r="F12" s="5" t="s">
        <v>45</v>
      </c>
      <c r="G12" s="7">
        <v>1</v>
      </c>
      <c r="H12" s="10">
        <v>0</v>
      </c>
      <c r="I12" s="9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1" t="s">
        <v>46</v>
      </c>
    </row>
    <row r="14" ht="12.75">
      <c r="E14" s="11" t="s">
        <v>47</v>
      </c>
    </row>
    <row r="15" spans="1:16" ht="25.5">
      <c r="A15" s="5">
        <v>2</v>
      </c>
      <c r="B15" s="5" t="s">
        <v>41</v>
      </c>
      <c r="C15" s="5" t="s">
        <v>48</v>
      </c>
      <c r="D15" s="5" t="s">
        <v>43</v>
      </c>
      <c r="E15" s="5" t="s">
        <v>49</v>
      </c>
      <c r="F15" s="5" t="s">
        <v>50</v>
      </c>
      <c r="G15" s="7">
        <v>1</v>
      </c>
      <c r="H15" s="10">
        <v>0</v>
      </c>
      <c r="I15" s="9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1" t="s">
        <v>51</v>
      </c>
    </row>
    <row r="17" ht="12.75">
      <c r="E17" s="11" t="s">
        <v>52</v>
      </c>
    </row>
    <row r="18" spans="1:16" ht="25.5">
      <c r="A18" s="5">
        <v>3</v>
      </c>
      <c r="B18" s="5" t="s">
        <v>41</v>
      </c>
      <c r="C18" s="5" t="s">
        <v>53</v>
      </c>
      <c r="D18" s="5" t="s">
        <v>43</v>
      </c>
      <c r="E18" s="5" t="s">
        <v>54</v>
      </c>
      <c r="F18" s="5" t="s">
        <v>45</v>
      </c>
      <c r="G18" s="7">
        <v>1</v>
      </c>
      <c r="H18" s="10">
        <v>0</v>
      </c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46</v>
      </c>
    </row>
    <row r="20" ht="12.75">
      <c r="E20" s="11" t="s">
        <v>52</v>
      </c>
    </row>
    <row r="21" spans="1:16" ht="38.25">
      <c r="A21" s="5">
        <v>4</v>
      </c>
      <c r="B21" s="5" t="s">
        <v>41</v>
      </c>
      <c r="C21" s="5" t="s">
        <v>55</v>
      </c>
      <c r="D21" s="5" t="s">
        <v>43</v>
      </c>
      <c r="E21" s="5" t="s">
        <v>56</v>
      </c>
      <c r="F21" s="5" t="s">
        <v>57</v>
      </c>
      <c r="G21" s="7">
        <v>17</v>
      </c>
      <c r="H21" s="10">
        <v>0</v>
      </c>
      <c r="I21" s="9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1" t="s">
        <v>58</v>
      </c>
    </row>
    <row r="23" ht="76.5">
      <c r="E23" s="11" t="s">
        <v>59</v>
      </c>
    </row>
    <row r="24" spans="1:16" ht="38.25">
      <c r="A24" s="5">
        <v>5</v>
      </c>
      <c r="B24" s="5" t="s">
        <v>41</v>
      </c>
      <c r="C24" s="5" t="s">
        <v>55</v>
      </c>
      <c r="D24" s="5" t="s">
        <v>60</v>
      </c>
      <c r="E24" s="5" t="s">
        <v>61</v>
      </c>
      <c r="F24" s="5" t="s">
        <v>57</v>
      </c>
      <c r="G24" s="7">
        <v>17</v>
      </c>
      <c r="H24" s="10">
        <v>0</v>
      </c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58</v>
      </c>
    </row>
    <row r="26" ht="76.5">
      <c r="E26" s="11" t="s">
        <v>59</v>
      </c>
    </row>
    <row r="27" spans="1:16" ht="38.25">
      <c r="A27" s="5">
        <v>6</v>
      </c>
      <c r="B27" s="5" t="s">
        <v>41</v>
      </c>
      <c r="C27" s="5" t="s">
        <v>55</v>
      </c>
      <c r="D27" s="5" t="s">
        <v>62</v>
      </c>
      <c r="E27" s="5" t="s">
        <v>63</v>
      </c>
      <c r="F27" s="5" t="s">
        <v>57</v>
      </c>
      <c r="G27" s="7">
        <v>17</v>
      </c>
      <c r="H27" s="10">
        <v>0</v>
      </c>
      <c r="I27" s="9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1" t="s">
        <v>58</v>
      </c>
    </row>
    <row r="29" ht="76.5">
      <c r="E29" s="11" t="s">
        <v>59</v>
      </c>
    </row>
    <row r="30" spans="1:16" ht="12.75" customHeight="1">
      <c r="A30" s="12"/>
      <c r="B30" s="12"/>
      <c r="C30" s="12" t="s">
        <v>40</v>
      </c>
      <c r="D30" s="12"/>
      <c r="E30" s="12" t="s">
        <v>39</v>
      </c>
      <c r="F30" s="12"/>
      <c r="G30" s="12"/>
      <c r="H30" s="12"/>
      <c r="I30" s="12">
        <f>SUM(I12:I29)</f>
        <v>0</v>
      </c>
      <c r="P30">
        <f>SUM(P12:P29)</f>
        <v>0</v>
      </c>
    </row>
    <row r="32" spans="1:16" ht="12.75" customHeight="1">
      <c r="A32" s="12"/>
      <c r="B32" s="12"/>
      <c r="C32" s="12"/>
      <c r="D32" s="12"/>
      <c r="E32" s="12" t="s">
        <v>64</v>
      </c>
      <c r="F32" s="12"/>
      <c r="G32" s="12"/>
      <c r="H32" s="12"/>
      <c r="I32" s="12">
        <f>+I30</f>
        <v>0</v>
      </c>
      <c r="P32">
        <f>+P30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showGridLines="0" zoomScalePageLayoutView="0" workbookViewId="0" topLeftCell="A1">
      <pane ySplit="10" topLeftCell="A239" activePane="bottomLeft" state="frozen"/>
      <selection pane="topLeft" activeCell="R26" sqref="R26"/>
      <selection pane="bottomLeft" activeCell="H250" sqref="H250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 t="s">
        <v>11</v>
      </c>
    </row>
    <row r="2" spans="1:9" ht="12.75" customHeight="1">
      <c r="A2" s="14" t="s">
        <v>421</v>
      </c>
      <c r="B2" s="14"/>
      <c r="C2" s="14"/>
      <c r="D2" s="14"/>
      <c r="E2" s="14"/>
      <c r="F2" s="14"/>
      <c r="G2" s="14"/>
      <c r="H2" s="14"/>
      <c r="I2" s="14"/>
    </row>
    <row r="4" spans="1:5" ht="12.75" customHeight="1">
      <c r="A4" t="s">
        <v>12</v>
      </c>
      <c r="C4" s="4" t="s">
        <v>15</v>
      </c>
      <c r="D4" s="4"/>
      <c r="E4" s="4" t="s">
        <v>16</v>
      </c>
    </row>
    <row r="5" spans="1:5" ht="12.75" customHeight="1">
      <c r="A5" t="s">
        <v>13</v>
      </c>
      <c r="C5" s="4" t="s">
        <v>65</v>
      </c>
      <c r="D5" s="4"/>
      <c r="E5" s="4" t="s">
        <v>66</v>
      </c>
    </row>
    <row r="6" spans="1:5" ht="12.75" customHeight="1">
      <c r="A6" t="s">
        <v>14</v>
      </c>
      <c r="C6" s="4" t="s">
        <v>65</v>
      </c>
      <c r="D6" s="4"/>
      <c r="E6" s="4" t="s">
        <v>66</v>
      </c>
    </row>
    <row r="7" spans="3:5" ht="12.75" customHeight="1">
      <c r="C7" s="4"/>
      <c r="D7" s="4"/>
      <c r="E7" s="4"/>
    </row>
    <row r="8" spans="1:16" ht="12.75" customHeight="1">
      <c r="A8" s="15" t="s">
        <v>19</v>
      </c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27</v>
      </c>
      <c r="I8" s="15"/>
      <c r="O8" t="s">
        <v>30</v>
      </c>
      <c r="P8" t="s">
        <v>9</v>
      </c>
    </row>
    <row r="9" spans="1:15" ht="14.25">
      <c r="A9" s="15"/>
      <c r="B9" s="15"/>
      <c r="C9" s="15"/>
      <c r="D9" s="15"/>
      <c r="E9" s="15"/>
      <c r="F9" s="15"/>
      <c r="G9" s="15"/>
      <c r="H9" s="3" t="s">
        <v>28</v>
      </c>
      <c r="I9" s="3" t="s">
        <v>29</v>
      </c>
      <c r="O9" t="s">
        <v>9</v>
      </c>
    </row>
    <row r="10" spans="1:9" ht="14.25">
      <c r="A10" s="3" t="s">
        <v>20</v>
      </c>
      <c r="B10" s="3" t="s">
        <v>31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37</v>
      </c>
      <c r="I10" s="3" t="s">
        <v>38</v>
      </c>
    </row>
    <row r="11" spans="1:9" ht="12.75" customHeight="1">
      <c r="A11" s="6"/>
      <c r="B11" s="6"/>
      <c r="C11" s="6" t="s">
        <v>40</v>
      </c>
      <c r="D11" s="6"/>
      <c r="E11" s="6" t="s">
        <v>39</v>
      </c>
      <c r="F11" s="6"/>
      <c r="G11" s="8"/>
      <c r="H11" s="6"/>
      <c r="I11" s="8"/>
    </row>
    <row r="12" spans="1:16" ht="25.5">
      <c r="A12" s="5">
        <v>1</v>
      </c>
      <c r="B12" s="5" t="s">
        <v>41</v>
      </c>
      <c r="C12" s="5" t="s">
        <v>67</v>
      </c>
      <c r="D12" s="5" t="s">
        <v>43</v>
      </c>
      <c r="E12" s="5" t="s">
        <v>68</v>
      </c>
      <c r="F12" s="5" t="s">
        <v>69</v>
      </c>
      <c r="G12" s="7">
        <v>3423.546</v>
      </c>
      <c r="H12" s="10">
        <v>0</v>
      </c>
      <c r="I12" s="9">
        <f>ROUND((H12*G12),2)</f>
        <v>0</v>
      </c>
      <c r="O12">
        <f>rekapitulace!H8</f>
        <v>21</v>
      </c>
      <c r="P12">
        <f>ROUND(O12/100*I12,2)</f>
        <v>0</v>
      </c>
    </row>
    <row r="13" ht="63.75">
      <c r="E13" s="11" t="s">
        <v>70</v>
      </c>
    </row>
    <row r="14" ht="25.5">
      <c r="E14" s="11" t="s">
        <v>71</v>
      </c>
    </row>
    <row r="15" spans="1:16" ht="25.5">
      <c r="A15" s="5">
        <v>2</v>
      </c>
      <c r="B15" s="5" t="s">
        <v>41</v>
      </c>
      <c r="C15" s="5" t="s">
        <v>67</v>
      </c>
      <c r="D15" s="5" t="s">
        <v>60</v>
      </c>
      <c r="E15" s="5" t="s">
        <v>72</v>
      </c>
      <c r="F15" s="5" t="s">
        <v>69</v>
      </c>
      <c r="G15" s="7">
        <v>343.558</v>
      </c>
      <c r="H15" s="10">
        <v>0</v>
      </c>
      <c r="I15" s="9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1" t="s">
        <v>73</v>
      </c>
    </row>
    <row r="17" ht="25.5">
      <c r="E17" s="11" t="s">
        <v>71</v>
      </c>
    </row>
    <row r="18" spans="1:16" ht="25.5">
      <c r="A18" s="5">
        <v>3</v>
      </c>
      <c r="B18" s="5" t="s">
        <v>41</v>
      </c>
      <c r="C18" s="5" t="s">
        <v>67</v>
      </c>
      <c r="D18" s="5" t="s">
        <v>74</v>
      </c>
      <c r="E18" s="5" t="s">
        <v>75</v>
      </c>
      <c r="F18" s="5" t="s">
        <v>69</v>
      </c>
      <c r="G18" s="7">
        <v>112.805</v>
      </c>
      <c r="H18" s="10">
        <v>0</v>
      </c>
      <c r="I18" s="9">
        <f>ROUND((H18*G18),2)</f>
        <v>0</v>
      </c>
      <c r="O18">
        <f>rekapitulace!H8</f>
        <v>21</v>
      </c>
      <c r="P18">
        <f>ROUND(O18/100*I18,2)</f>
        <v>0</v>
      </c>
    </row>
    <row r="19" ht="38.25">
      <c r="E19" s="11" t="s">
        <v>76</v>
      </c>
    </row>
    <row r="20" ht="25.5">
      <c r="E20" s="11" t="s">
        <v>71</v>
      </c>
    </row>
    <row r="21" spans="1:16" ht="25.5">
      <c r="A21" s="5">
        <v>4</v>
      </c>
      <c r="B21" s="5" t="s">
        <v>41</v>
      </c>
      <c r="C21" s="5" t="s">
        <v>67</v>
      </c>
      <c r="D21" s="5" t="s">
        <v>77</v>
      </c>
      <c r="E21" s="5" t="s">
        <v>78</v>
      </c>
      <c r="F21" s="5" t="s">
        <v>69</v>
      </c>
      <c r="G21" s="7">
        <v>201.972</v>
      </c>
      <c r="H21" s="10">
        <v>0</v>
      </c>
      <c r="I21" s="9">
        <f>ROUND((H21*G21),2)</f>
        <v>0</v>
      </c>
      <c r="O21">
        <f>rekapitulace!H8</f>
        <v>21</v>
      </c>
      <c r="P21">
        <f>ROUND(O21/100*I21,2)</f>
        <v>0</v>
      </c>
    </row>
    <row r="22" ht="38.25">
      <c r="E22" s="11" t="s">
        <v>79</v>
      </c>
    </row>
    <row r="23" ht="25.5">
      <c r="E23" s="11" t="s">
        <v>71</v>
      </c>
    </row>
    <row r="24" spans="1:16" ht="25.5">
      <c r="A24" s="5">
        <v>5</v>
      </c>
      <c r="B24" s="5" t="s">
        <v>41</v>
      </c>
      <c r="C24" s="5" t="s">
        <v>80</v>
      </c>
      <c r="D24" s="5" t="s">
        <v>43</v>
      </c>
      <c r="E24" s="5" t="s">
        <v>81</v>
      </c>
      <c r="F24" s="5" t="s">
        <v>82</v>
      </c>
      <c r="G24" s="7">
        <v>1085.33</v>
      </c>
      <c r="H24" s="10">
        <v>0</v>
      </c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83</v>
      </c>
    </row>
    <row r="26" ht="25.5">
      <c r="E26" s="11" t="s">
        <v>84</v>
      </c>
    </row>
    <row r="27" spans="1:16" ht="12.75" customHeight="1">
      <c r="A27" s="12"/>
      <c r="B27" s="12"/>
      <c r="C27" s="12" t="s">
        <v>40</v>
      </c>
      <c r="D27" s="12"/>
      <c r="E27" s="12" t="s">
        <v>39</v>
      </c>
      <c r="F27" s="12"/>
      <c r="G27" s="12"/>
      <c r="H27" s="12"/>
      <c r="I27" s="12">
        <f>SUM(I12:I26)</f>
        <v>0</v>
      </c>
      <c r="P27">
        <f>SUM(P12:P26)</f>
        <v>0</v>
      </c>
    </row>
    <row r="29" spans="1:9" ht="12.75" customHeight="1">
      <c r="A29" s="6"/>
      <c r="B29" s="6"/>
      <c r="C29" s="6" t="s">
        <v>20</v>
      </c>
      <c r="D29" s="6"/>
      <c r="E29" s="6" t="s">
        <v>85</v>
      </c>
      <c r="F29" s="6"/>
      <c r="G29" s="8"/>
      <c r="H29" s="6"/>
      <c r="I29" s="8"/>
    </row>
    <row r="30" spans="1:16" ht="12.75">
      <c r="A30" s="5">
        <v>6</v>
      </c>
      <c r="B30" s="5" t="s">
        <v>41</v>
      </c>
      <c r="C30" s="5" t="s">
        <v>86</v>
      </c>
      <c r="D30" s="5" t="s">
        <v>43</v>
      </c>
      <c r="E30" s="5" t="s">
        <v>87</v>
      </c>
      <c r="F30" s="5" t="s">
        <v>82</v>
      </c>
      <c r="G30" s="7">
        <v>1.6</v>
      </c>
      <c r="H30" s="10">
        <v>0</v>
      </c>
      <c r="I30" s="9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1" t="s">
        <v>88</v>
      </c>
    </row>
    <row r="32" ht="63.75">
      <c r="E32" s="11" t="s">
        <v>89</v>
      </c>
    </row>
    <row r="33" spans="1:16" ht="12.75">
      <c r="A33" s="5">
        <v>7</v>
      </c>
      <c r="B33" s="5" t="s">
        <v>41</v>
      </c>
      <c r="C33" s="5" t="s">
        <v>90</v>
      </c>
      <c r="D33" s="5" t="s">
        <v>43</v>
      </c>
      <c r="E33" s="5" t="s">
        <v>91</v>
      </c>
      <c r="F33" s="5" t="s">
        <v>82</v>
      </c>
      <c r="G33" s="7">
        <v>43.65</v>
      </c>
      <c r="H33" s="10">
        <v>0</v>
      </c>
      <c r="I33" s="9">
        <f>ROUND((H33*G33),2)</f>
        <v>0</v>
      </c>
      <c r="O33">
        <f>rekapitulace!H8</f>
        <v>21</v>
      </c>
      <c r="P33">
        <f>ROUND(O33/100*I33,2)</f>
        <v>0</v>
      </c>
    </row>
    <row r="34" ht="25.5">
      <c r="E34" s="11" t="s">
        <v>92</v>
      </c>
    </row>
    <row r="35" ht="63.75">
      <c r="E35" s="11" t="s">
        <v>89</v>
      </c>
    </row>
    <row r="36" spans="1:16" ht="12.75">
      <c r="A36" s="5">
        <v>8</v>
      </c>
      <c r="B36" s="5" t="s">
        <v>41</v>
      </c>
      <c r="C36" s="5" t="s">
        <v>93</v>
      </c>
      <c r="D36" s="5" t="s">
        <v>43</v>
      </c>
      <c r="E36" s="5" t="s">
        <v>94</v>
      </c>
      <c r="F36" s="5" t="s">
        <v>82</v>
      </c>
      <c r="G36" s="7">
        <v>180.82</v>
      </c>
      <c r="H36" s="10">
        <v>0</v>
      </c>
      <c r="I36" s="9">
        <f>ROUND((H36*G36),2)</f>
        <v>0</v>
      </c>
      <c r="O36">
        <f>rekapitulace!H8</f>
        <v>21</v>
      </c>
      <c r="P36">
        <f>ROUND(O36/100*I36,2)</f>
        <v>0</v>
      </c>
    </row>
    <row r="37" ht="38.25">
      <c r="E37" s="11" t="s">
        <v>95</v>
      </c>
    </row>
    <row r="38" ht="63.75">
      <c r="E38" s="11" t="s">
        <v>89</v>
      </c>
    </row>
    <row r="39" spans="1:16" ht="12.75">
      <c r="A39" s="5">
        <v>9</v>
      </c>
      <c r="B39" s="5" t="s">
        <v>41</v>
      </c>
      <c r="C39" s="5" t="s">
        <v>96</v>
      </c>
      <c r="D39" s="5" t="s">
        <v>43</v>
      </c>
      <c r="E39" s="5" t="s">
        <v>97</v>
      </c>
      <c r="F39" s="5" t="s">
        <v>82</v>
      </c>
      <c r="G39" s="7">
        <v>30.655</v>
      </c>
      <c r="H39" s="10">
        <v>0</v>
      </c>
      <c r="I39" s="9">
        <f>ROUND((H39*G39),2)</f>
        <v>0</v>
      </c>
      <c r="O39">
        <f>rekapitulace!H8</f>
        <v>21</v>
      </c>
      <c r="P39">
        <f>ROUND(O39/100*I39,2)</f>
        <v>0</v>
      </c>
    </row>
    <row r="40" ht="38.25">
      <c r="E40" s="11" t="s">
        <v>98</v>
      </c>
    </row>
    <row r="41" ht="63.75">
      <c r="E41" s="11" t="s">
        <v>99</v>
      </c>
    </row>
    <row r="42" spans="1:16" ht="12.75">
      <c r="A42" s="5">
        <v>10</v>
      </c>
      <c r="B42" s="5" t="s">
        <v>41</v>
      </c>
      <c r="C42" s="5" t="s">
        <v>100</v>
      </c>
      <c r="D42" s="5" t="s">
        <v>43</v>
      </c>
      <c r="E42" s="5" t="s">
        <v>101</v>
      </c>
      <c r="F42" s="5" t="s">
        <v>82</v>
      </c>
      <c r="G42" s="7">
        <v>53.5</v>
      </c>
      <c r="H42" s="10">
        <v>0</v>
      </c>
      <c r="I42" s="9">
        <f>ROUND((H42*G42),2)</f>
        <v>0</v>
      </c>
      <c r="O42">
        <f>rekapitulace!H8</f>
        <v>21</v>
      </c>
      <c r="P42">
        <f>ROUND(O42/100*I42,2)</f>
        <v>0</v>
      </c>
    </row>
    <row r="43" ht="25.5">
      <c r="E43" s="11" t="s">
        <v>102</v>
      </c>
    </row>
    <row r="44" ht="63.75">
      <c r="E44" s="11" t="s">
        <v>89</v>
      </c>
    </row>
    <row r="45" spans="1:16" ht="25.5">
      <c r="A45" s="5">
        <v>11</v>
      </c>
      <c r="B45" s="5" t="s">
        <v>41</v>
      </c>
      <c r="C45" s="5" t="s">
        <v>103</v>
      </c>
      <c r="D45" s="5" t="s">
        <v>43</v>
      </c>
      <c r="E45" s="5" t="s">
        <v>104</v>
      </c>
      <c r="F45" s="5" t="s">
        <v>82</v>
      </c>
      <c r="G45" s="7">
        <v>44.6</v>
      </c>
      <c r="H45" s="10">
        <v>0</v>
      </c>
      <c r="I45" s="9">
        <f>ROUND((H45*G45),2)</f>
        <v>0</v>
      </c>
      <c r="O45">
        <f>rekapitulace!H8</f>
        <v>21</v>
      </c>
      <c r="P45">
        <f>ROUND(O45/100*I45,2)</f>
        <v>0</v>
      </c>
    </row>
    <row r="46" ht="12.75">
      <c r="E46" s="11" t="s">
        <v>105</v>
      </c>
    </row>
    <row r="47" ht="25.5">
      <c r="E47" s="11" t="s">
        <v>106</v>
      </c>
    </row>
    <row r="48" spans="1:16" ht="25.5">
      <c r="A48" s="5">
        <v>12</v>
      </c>
      <c r="B48" s="5" t="s">
        <v>41</v>
      </c>
      <c r="C48" s="5" t="s">
        <v>107</v>
      </c>
      <c r="D48" s="5" t="s">
        <v>43</v>
      </c>
      <c r="E48" s="5" t="s">
        <v>108</v>
      </c>
      <c r="F48" s="5" t="s">
        <v>82</v>
      </c>
      <c r="G48" s="7">
        <v>130.725</v>
      </c>
      <c r="H48" s="10">
        <v>0</v>
      </c>
      <c r="I48" s="9">
        <f>ROUND((H48*G48),2)</f>
        <v>0</v>
      </c>
      <c r="O48">
        <f>rekapitulace!H8</f>
        <v>21</v>
      </c>
      <c r="P48">
        <f>ROUND(O48/100*I48,2)</f>
        <v>0</v>
      </c>
    </row>
    <row r="49" ht="25.5">
      <c r="E49" s="11" t="s">
        <v>109</v>
      </c>
    </row>
    <row r="50" ht="369.75">
      <c r="E50" s="11" t="s">
        <v>110</v>
      </c>
    </row>
    <row r="51" spans="1:16" ht="25.5">
      <c r="A51" s="5">
        <v>13</v>
      </c>
      <c r="B51" s="5" t="s">
        <v>41</v>
      </c>
      <c r="C51" s="5" t="s">
        <v>111</v>
      </c>
      <c r="D51" s="5" t="s">
        <v>43</v>
      </c>
      <c r="E51" s="5" t="s">
        <v>112</v>
      </c>
      <c r="F51" s="5" t="s">
        <v>82</v>
      </c>
      <c r="G51" s="7">
        <v>1378.574</v>
      </c>
      <c r="H51" s="10">
        <v>0</v>
      </c>
      <c r="I51" s="9">
        <f>ROUND((H51*G51),2)</f>
        <v>0</v>
      </c>
      <c r="O51">
        <f>rekapitulace!H8</f>
        <v>21</v>
      </c>
      <c r="P51">
        <f>ROUND(O51/100*I51,2)</f>
        <v>0</v>
      </c>
    </row>
    <row r="52" ht="293.25">
      <c r="E52" s="11" t="s">
        <v>113</v>
      </c>
    </row>
    <row r="53" ht="344.25">
      <c r="E53" s="11" t="s">
        <v>114</v>
      </c>
    </row>
    <row r="54" spans="1:16" ht="25.5">
      <c r="A54" s="5">
        <v>14</v>
      </c>
      <c r="B54" s="5" t="s">
        <v>41</v>
      </c>
      <c r="C54" s="5" t="s">
        <v>115</v>
      </c>
      <c r="D54" s="5" t="s">
        <v>43</v>
      </c>
      <c r="E54" s="5" t="s">
        <v>116</v>
      </c>
      <c r="F54" s="5" t="s">
        <v>82</v>
      </c>
      <c r="G54" s="7">
        <v>1085.33</v>
      </c>
      <c r="H54" s="10">
        <v>0</v>
      </c>
      <c r="I54" s="9">
        <f>ROUND((H54*G54),2)</f>
        <v>0</v>
      </c>
      <c r="O54">
        <f>rekapitulace!H8</f>
        <v>21</v>
      </c>
      <c r="P54">
        <f>ROUND(O54/100*I54,2)</f>
        <v>0</v>
      </c>
    </row>
    <row r="55" ht="12.75">
      <c r="E55" s="11" t="s">
        <v>83</v>
      </c>
    </row>
    <row r="56" ht="306">
      <c r="E56" s="11" t="s">
        <v>117</v>
      </c>
    </row>
    <row r="57" spans="1:16" ht="25.5">
      <c r="A57" s="5">
        <v>15</v>
      </c>
      <c r="B57" s="5" t="s">
        <v>41</v>
      </c>
      <c r="C57" s="5" t="s">
        <v>115</v>
      </c>
      <c r="D57" s="5" t="s">
        <v>60</v>
      </c>
      <c r="E57" s="5" t="s">
        <v>118</v>
      </c>
      <c r="F57" s="5" t="s">
        <v>82</v>
      </c>
      <c r="G57" s="7">
        <v>44.6</v>
      </c>
      <c r="H57" s="10">
        <v>0</v>
      </c>
      <c r="I57" s="9">
        <f>ROUND((H57*G57),2)</f>
        <v>0</v>
      </c>
      <c r="O57">
        <f>rekapitulace!H8</f>
        <v>21</v>
      </c>
      <c r="P57">
        <f>ROUND(O57/100*I57,2)</f>
        <v>0</v>
      </c>
    </row>
    <row r="58" ht="12.75">
      <c r="E58" s="11" t="s">
        <v>119</v>
      </c>
    </row>
    <row r="59" ht="306">
      <c r="E59" s="11" t="s">
        <v>117</v>
      </c>
    </row>
    <row r="60" spans="1:16" ht="25.5">
      <c r="A60" s="5">
        <v>16</v>
      </c>
      <c r="B60" s="5" t="s">
        <v>41</v>
      </c>
      <c r="C60" s="5" t="s">
        <v>120</v>
      </c>
      <c r="D60" s="5" t="s">
        <v>43</v>
      </c>
      <c r="E60" s="5" t="s">
        <v>121</v>
      </c>
      <c r="F60" s="5" t="s">
        <v>82</v>
      </c>
      <c r="G60" s="7">
        <v>182.7</v>
      </c>
      <c r="H60" s="10">
        <v>0</v>
      </c>
      <c r="I60" s="9">
        <f>ROUND((H60*G60),2)</f>
        <v>0</v>
      </c>
      <c r="O60">
        <f>rekapitulace!H8</f>
        <v>21</v>
      </c>
      <c r="P60">
        <f>ROUND(O60/100*I60,2)</f>
        <v>0</v>
      </c>
    </row>
    <row r="61" ht="38.25">
      <c r="E61" s="11" t="s">
        <v>122</v>
      </c>
    </row>
    <row r="62" ht="318.75">
      <c r="E62" s="11" t="s">
        <v>123</v>
      </c>
    </row>
    <row r="63" spans="1:16" ht="25.5">
      <c r="A63" s="5">
        <v>17</v>
      </c>
      <c r="B63" s="5" t="s">
        <v>41</v>
      </c>
      <c r="C63" s="5" t="s">
        <v>124</v>
      </c>
      <c r="D63" s="5" t="s">
        <v>43</v>
      </c>
      <c r="E63" s="5" t="s">
        <v>125</v>
      </c>
      <c r="F63" s="5" t="s">
        <v>82</v>
      </c>
      <c r="G63" s="7">
        <v>12.69</v>
      </c>
      <c r="H63" s="10">
        <v>0</v>
      </c>
      <c r="I63" s="9">
        <f>ROUND((H63*G63),2)</f>
        <v>0</v>
      </c>
      <c r="O63">
        <f>rekapitulace!H8</f>
        <v>21</v>
      </c>
      <c r="P63">
        <f>ROUND(O63/100*I63,2)</f>
        <v>0</v>
      </c>
    </row>
    <row r="64" ht="38.25">
      <c r="E64" s="11" t="s">
        <v>126</v>
      </c>
    </row>
    <row r="65" ht="318.75">
      <c r="E65" s="11" t="s">
        <v>123</v>
      </c>
    </row>
    <row r="66" spans="1:16" ht="12.75">
      <c r="A66" s="5">
        <v>18</v>
      </c>
      <c r="B66" s="5" t="s">
        <v>41</v>
      </c>
      <c r="C66" s="5" t="s">
        <v>127</v>
      </c>
      <c r="D66" s="5" t="s">
        <v>43</v>
      </c>
      <c r="E66" s="5" t="s">
        <v>128</v>
      </c>
      <c r="F66" s="5" t="s">
        <v>82</v>
      </c>
      <c r="G66" s="7">
        <v>1777.489</v>
      </c>
      <c r="H66" s="10">
        <v>0</v>
      </c>
      <c r="I66" s="9">
        <f>ROUND((H66*G66),2)</f>
        <v>0</v>
      </c>
      <c r="O66">
        <f>rekapitulace!H8</f>
        <v>21</v>
      </c>
      <c r="P66">
        <f>ROUND(O66/100*I66,2)</f>
        <v>0</v>
      </c>
    </row>
    <row r="67" ht="89.25">
      <c r="E67" s="11" t="s">
        <v>129</v>
      </c>
    </row>
    <row r="68" ht="191.25">
      <c r="E68" s="11" t="s">
        <v>130</v>
      </c>
    </row>
    <row r="69" spans="1:16" ht="12.75">
      <c r="A69" s="5">
        <v>19</v>
      </c>
      <c r="B69" s="5" t="s">
        <v>41</v>
      </c>
      <c r="C69" s="5" t="s">
        <v>131</v>
      </c>
      <c r="D69" s="5" t="s">
        <v>43</v>
      </c>
      <c r="E69" s="5" t="s">
        <v>132</v>
      </c>
      <c r="F69" s="5" t="s">
        <v>82</v>
      </c>
      <c r="G69" s="7">
        <v>1085.33</v>
      </c>
      <c r="H69" s="10">
        <v>0</v>
      </c>
      <c r="I69" s="9">
        <f>ROUND((H69*G69),2)</f>
        <v>0</v>
      </c>
      <c r="O69">
        <f>rekapitulace!H8</f>
        <v>21</v>
      </c>
      <c r="P69">
        <f>ROUND(O69/100*I69,2)</f>
        <v>0</v>
      </c>
    </row>
    <row r="70" ht="153">
      <c r="E70" s="11" t="s">
        <v>133</v>
      </c>
    </row>
    <row r="71" ht="267.75">
      <c r="E71" s="11" t="s">
        <v>134</v>
      </c>
    </row>
    <row r="72" spans="1:16" ht="25.5">
      <c r="A72" s="5">
        <v>20</v>
      </c>
      <c r="B72" s="5" t="s">
        <v>41</v>
      </c>
      <c r="C72" s="5" t="s">
        <v>135</v>
      </c>
      <c r="D72" s="5" t="s">
        <v>43</v>
      </c>
      <c r="E72" s="5" t="s">
        <v>136</v>
      </c>
      <c r="F72" s="5" t="s">
        <v>82</v>
      </c>
      <c r="G72" s="7">
        <v>129.78</v>
      </c>
      <c r="H72" s="10">
        <v>0</v>
      </c>
      <c r="I72" s="9">
        <f>ROUND((H72*G72),2)</f>
        <v>0</v>
      </c>
      <c r="O72">
        <f>rekapitulace!H8</f>
        <v>21</v>
      </c>
      <c r="P72">
        <f>ROUND(O72/100*I72,2)</f>
        <v>0</v>
      </c>
    </row>
    <row r="73" ht="38.25">
      <c r="E73" s="11" t="s">
        <v>137</v>
      </c>
    </row>
    <row r="74" ht="293.25">
      <c r="E74" s="11" t="s">
        <v>138</v>
      </c>
    </row>
    <row r="75" spans="1:16" ht="25.5">
      <c r="A75" s="5">
        <v>21</v>
      </c>
      <c r="B75" s="5" t="s">
        <v>41</v>
      </c>
      <c r="C75" s="5" t="s">
        <v>135</v>
      </c>
      <c r="D75" s="5" t="s">
        <v>60</v>
      </c>
      <c r="E75" s="5" t="s">
        <v>136</v>
      </c>
      <c r="F75" s="5" t="s">
        <v>82</v>
      </c>
      <c r="G75" s="7">
        <v>10.434</v>
      </c>
      <c r="H75" s="10">
        <v>0</v>
      </c>
      <c r="I75" s="9">
        <f>ROUND((H75*G75),2)</f>
        <v>0</v>
      </c>
      <c r="O75">
        <f>rekapitulace!H8</f>
        <v>21</v>
      </c>
      <c r="P75">
        <f>ROUND(O75/100*I75,2)</f>
        <v>0</v>
      </c>
    </row>
    <row r="76" ht="25.5">
      <c r="E76" s="11" t="s">
        <v>139</v>
      </c>
    </row>
    <row r="77" ht="293.25">
      <c r="E77" s="11" t="s">
        <v>138</v>
      </c>
    </row>
    <row r="78" spans="1:16" ht="12.75">
      <c r="A78" s="5">
        <v>22</v>
      </c>
      <c r="B78" s="5" t="s">
        <v>41</v>
      </c>
      <c r="C78" s="5" t="s">
        <v>140</v>
      </c>
      <c r="D78" s="5" t="s">
        <v>43</v>
      </c>
      <c r="E78" s="5" t="s">
        <v>141</v>
      </c>
      <c r="F78" s="5" t="s">
        <v>82</v>
      </c>
      <c r="G78" s="7">
        <v>28.2</v>
      </c>
      <c r="H78" s="10">
        <v>0</v>
      </c>
      <c r="I78" s="9">
        <f>ROUND((H78*G78),2)</f>
        <v>0</v>
      </c>
      <c r="O78">
        <f>rekapitulace!H8</f>
        <v>21</v>
      </c>
      <c r="P78">
        <f>ROUND(O78/100*I78,2)</f>
        <v>0</v>
      </c>
    </row>
    <row r="79" ht="25.5">
      <c r="E79" s="11" t="s">
        <v>142</v>
      </c>
    </row>
    <row r="80" ht="38.25">
      <c r="E80" s="11" t="s">
        <v>143</v>
      </c>
    </row>
    <row r="81" spans="1:16" ht="12.75">
      <c r="A81" s="5">
        <v>23</v>
      </c>
      <c r="B81" s="5" t="s">
        <v>41</v>
      </c>
      <c r="C81" s="5" t="s">
        <v>144</v>
      </c>
      <c r="D81" s="5" t="s">
        <v>43</v>
      </c>
      <c r="E81" s="5" t="s">
        <v>145</v>
      </c>
      <c r="F81" s="5" t="s">
        <v>82</v>
      </c>
      <c r="G81" s="7">
        <v>16.4</v>
      </c>
      <c r="H81" s="10">
        <v>0</v>
      </c>
      <c r="I81" s="9">
        <f>ROUND((H81*G81),2)</f>
        <v>0</v>
      </c>
      <c r="O81">
        <f>rekapitulace!H8</f>
        <v>21</v>
      </c>
      <c r="P81">
        <f>ROUND(O81/100*I81,2)</f>
        <v>0</v>
      </c>
    </row>
    <row r="82" ht="25.5">
      <c r="E82" s="11" t="s">
        <v>146</v>
      </c>
    </row>
    <row r="83" ht="38.25">
      <c r="E83" s="11" t="s">
        <v>147</v>
      </c>
    </row>
    <row r="84" spans="1:16" ht="12.75">
      <c r="A84" s="5">
        <v>24</v>
      </c>
      <c r="B84" s="5" t="s">
        <v>41</v>
      </c>
      <c r="C84" s="5" t="s">
        <v>148</v>
      </c>
      <c r="D84" s="5" t="s">
        <v>43</v>
      </c>
      <c r="E84" s="5" t="s">
        <v>149</v>
      </c>
      <c r="F84" s="5" t="s">
        <v>150</v>
      </c>
      <c r="G84" s="7">
        <v>164</v>
      </c>
      <c r="H84" s="10">
        <v>0</v>
      </c>
      <c r="I84" s="9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1" t="s">
        <v>151</v>
      </c>
    </row>
    <row r="86" ht="25.5">
      <c r="E86" s="11" t="s">
        <v>152</v>
      </c>
    </row>
    <row r="87" spans="1:16" ht="12.75">
      <c r="A87" s="5">
        <v>25</v>
      </c>
      <c r="B87" s="5" t="s">
        <v>41</v>
      </c>
      <c r="C87" s="5" t="s">
        <v>153</v>
      </c>
      <c r="D87" s="5" t="s">
        <v>43</v>
      </c>
      <c r="E87" s="5" t="s">
        <v>154</v>
      </c>
      <c r="F87" s="5" t="s">
        <v>150</v>
      </c>
      <c r="G87" s="7">
        <v>164</v>
      </c>
      <c r="H87" s="10">
        <v>0</v>
      </c>
      <c r="I87" s="9">
        <f>ROUND((H87*G87),2)</f>
        <v>0</v>
      </c>
      <c r="O87">
        <f>rekapitulace!H8</f>
        <v>21</v>
      </c>
      <c r="P87">
        <f>ROUND(O87/100*I87,2)</f>
        <v>0</v>
      </c>
    </row>
    <row r="88" ht="25.5">
      <c r="E88" s="11" t="s">
        <v>155</v>
      </c>
    </row>
    <row r="89" ht="25.5">
      <c r="E89" s="11" t="s">
        <v>156</v>
      </c>
    </row>
    <row r="90" spans="1:16" ht="12.75" customHeight="1">
      <c r="A90" s="12"/>
      <c r="B90" s="12"/>
      <c r="C90" s="12" t="s">
        <v>20</v>
      </c>
      <c r="D90" s="12"/>
      <c r="E90" s="12" t="s">
        <v>85</v>
      </c>
      <c r="F90" s="12"/>
      <c r="G90" s="12"/>
      <c r="H90" s="12"/>
      <c r="I90" s="12">
        <f>SUM(I30:I89)</f>
        <v>0</v>
      </c>
      <c r="P90">
        <f>SUM(P30:P89)</f>
        <v>0</v>
      </c>
    </row>
    <row r="92" spans="1:9" ht="12.75" customHeight="1">
      <c r="A92" s="6"/>
      <c r="B92" s="6"/>
      <c r="C92" s="6" t="s">
        <v>32</v>
      </c>
      <c r="D92" s="6"/>
      <c r="E92" s="6" t="s">
        <v>157</v>
      </c>
      <c r="F92" s="6"/>
      <c r="G92" s="8"/>
      <c r="H92" s="6"/>
      <c r="I92" s="8"/>
    </row>
    <row r="93" spans="1:16" ht="25.5">
      <c r="A93" s="5">
        <v>26</v>
      </c>
      <c r="B93" s="5" t="s">
        <v>41</v>
      </c>
      <c r="C93" s="5" t="s">
        <v>158</v>
      </c>
      <c r="D93" s="5" t="s">
        <v>43</v>
      </c>
      <c r="E93" s="5" t="s">
        <v>159</v>
      </c>
      <c r="F93" s="5" t="s">
        <v>50</v>
      </c>
      <c r="G93" s="7">
        <v>15</v>
      </c>
      <c r="H93" s="10">
        <v>0</v>
      </c>
      <c r="I93" s="9">
        <f>ROUND((H93*G93),2)</f>
        <v>0</v>
      </c>
      <c r="O93">
        <f>rekapitulace!H8</f>
        <v>21</v>
      </c>
      <c r="P93">
        <f>ROUND(O93/100*I93,2)</f>
        <v>0</v>
      </c>
    </row>
    <row r="94" ht="12.75">
      <c r="E94" s="11" t="s">
        <v>160</v>
      </c>
    </row>
    <row r="95" ht="229.5">
      <c r="E95" s="11" t="s">
        <v>161</v>
      </c>
    </row>
    <row r="96" spans="1:16" ht="12.75" customHeight="1">
      <c r="A96" s="12"/>
      <c r="B96" s="12"/>
      <c r="C96" s="12" t="s">
        <v>32</v>
      </c>
      <c r="D96" s="12"/>
      <c r="E96" s="12" t="s">
        <v>157</v>
      </c>
      <c r="F96" s="12"/>
      <c r="G96" s="12"/>
      <c r="H96" s="12"/>
      <c r="I96" s="12">
        <f>SUM(I93:I95)</f>
        <v>0</v>
      </c>
      <c r="P96">
        <f>SUM(P93:P95)</f>
        <v>0</v>
      </c>
    </row>
    <row r="98" spans="1:9" ht="12.75" customHeight="1">
      <c r="A98" s="6"/>
      <c r="B98" s="6"/>
      <c r="C98" s="6" t="s">
        <v>33</v>
      </c>
      <c r="D98" s="6"/>
      <c r="E98" s="6" t="s">
        <v>162</v>
      </c>
      <c r="F98" s="6"/>
      <c r="G98" s="8"/>
      <c r="H98" s="6"/>
      <c r="I98" s="8"/>
    </row>
    <row r="99" spans="1:16" ht="25.5">
      <c r="A99" s="5">
        <v>27</v>
      </c>
      <c r="B99" s="5" t="s">
        <v>41</v>
      </c>
      <c r="C99" s="5" t="s">
        <v>163</v>
      </c>
      <c r="D99" s="5" t="s">
        <v>43</v>
      </c>
      <c r="E99" s="5" t="s">
        <v>164</v>
      </c>
      <c r="F99" s="5" t="s">
        <v>82</v>
      </c>
      <c r="G99" s="7">
        <v>7.92</v>
      </c>
      <c r="H99" s="10">
        <v>0</v>
      </c>
      <c r="I99" s="9">
        <f>ROUND((H99*G99),2)</f>
        <v>0</v>
      </c>
      <c r="O99">
        <f>rekapitulace!H8</f>
        <v>21</v>
      </c>
      <c r="P99">
        <f>ROUND(O99/100*I99,2)</f>
        <v>0</v>
      </c>
    </row>
    <row r="100" ht="25.5">
      <c r="E100" s="11" t="s">
        <v>165</v>
      </c>
    </row>
    <row r="101" ht="38.25">
      <c r="E101" s="11" t="s">
        <v>166</v>
      </c>
    </row>
    <row r="102" spans="1:16" ht="12.75">
      <c r="A102" s="5">
        <v>28</v>
      </c>
      <c r="B102" s="5" t="s">
        <v>41</v>
      </c>
      <c r="C102" s="5" t="s">
        <v>167</v>
      </c>
      <c r="D102" s="5" t="s">
        <v>43</v>
      </c>
      <c r="E102" s="5" t="s">
        <v>168</v>
      </c>
      <c r="F102" s="5" t="s">
        <v>82</v>
      </c>
      <c r="G102" s="7">
        <v>63.91</v>
      </c>
      <c r="H102" s="10">
        <v>0</v>
      </c>
      <c r="I102" s="9">
        <f>ROUND((H102*G102),2)</f>
        <v>0</v>
      </c>
      <c r="O102">
        <f>rekapitulace!H8</f>
        <v>21</v>
      </c>
      <c r="P102">
        <f>ROUND(O102/100*I102,2)</f>
        <v>0</v>
      </c>
    </row>
    <row r="103" ht="25.5">
      <c r="E103" s="11" t="s">
        <v>169</v>
      </c>
    </row>
    <row r="104" ht="38.25">
      <c r="E104" s="11" t="s">
        <v>166</v>
      </c>
    </row>
    <row r="105" spans="1:16" ht="12.75" customHeight="1">
      <c r="A105" s="12"/>
      <c r="B105" s="12"/>
      <c r="C105" s="12" t="s">
        <v>33</v>
      </c>
      <c r="D105" s="12"/>
      <c r="E105" s="12" t="s">
        <v>162</v>
      </c>
      <c r="F105" s="12"/>
      <c r="G105" s="12"/>
      <c r="H105" s="12"/>
      <c r="I105" s="12">
        <f>SUM(I99:I104)</f>
        <v>0</v>
      </c>
      <c r="P105">
        <f>SUM(P99:P104)</f>
        <v>0</v>
      </c>
    </row>
    <row r="107" spans="1:9" ht="12.75" customHeight="1">
      <c r="A107" s="6"/>
      <c r="B107" s="6"/>
      <c r="C107" s="6" t="s">
        <v>34</v>
      </c>
      <c r="D107" s="6"/>
      <c r="E107" s="6" t="s">
        <v>170</v>
      </c>
      <c r="F107" s="6"/>
      <c r="G107" s="8"/>
      <c r="H107" s="6"/>
      <c r="I107" s="8"/>
    </row>
    <row r="108" spans="1:16" ht="12.75">
      <c r="A108" s="5">
        <v>29</v>
      </c>
      <c r="B108" s="5" t="s">
        <v>41</v>
      </c>
      <c r="C108" s="5" t="s">
        <v>171</v>
      </c>
      <c r="D108" s="5" t="s">
        <v>43</v>
      </c>
      <c r="E108" s="5" t="s">
        <v>172</v>
      </c>
      <c r="F108" s="5" t="s">
        <v>82</v>
      </c>
      <c r="G108" s="7">
        <v>47.94</v>
      </c>
      <c r="H108" s="10">
        <v>0</v>
      </c>
      <c r="I108" s="9">
        <f>ROUND((H108*G108),2)</f>
        <v>0</v>
      </c>
      <c r="O108">
        <f>rekapitulace!H8</f>
        <v>21</v>
      </c>
      <c r="P108">
        <f>ROUND(O108/100*I108,2)</f>
        <v>0</v>
      </c>
    </row>
    <row r="109" ht="127.5">
      <c r="E109" s="11" t="s">
        <v>173</v>
      </c>
    </row>
    <row r="110" ht="127.5">
      <c r="E110" s="11" t="s">
        <v>174</v>
      </c>
    </row>
    <row r="111" spans="1:16" ht="25.5">
      <c r="A111" s="5">
        <v>30</v>
      </c>
      <c r="B111" s="5" t="s">
        <v>41</v>
      </c>
      <c r="C111" s="5" t="s">
        <v>175</v>
      </c>
      <c r="D111" s="5" t="s">
        <v>43</v>
      </c>
      <c r="E111" s="5" t="s">
        <v>176</v>
      </c>
      <c r="F111" s="5" t="s">
        <v>82</v>
      </c>
      <c r="G111" s="7">
        <v>336.353</v>
      </c>
      <c r="H111" s="10">
        <v>0</v>
      </c>
      <c r="I111" s="9">
        <f>ROUND((H111*G111),2)</f>
        <v>0</v>
      </c>
      <c r="O111">
        <f>rekapitulace!H8</f>
        <v>21</v>
      </c>
      <c r="P111">
        <f>ROUND(O111/100*I111,2)</f>
        <v>0</v>
      </c>
    </row>
    <row r="112" ht="280.5">
      <c r="E112" s="11" t="s">
        <v>177</v>
      </c>
    </row>
    <row r="113" ht="51">
      <c r="E113" s="11" t="s">
        <v>178</v>
      </c>
    </row>
    <row r="114" spans="1:16" ht="25.5">
      <c r="A114" s="5">
        <v>31</v>
      </c>
      <c r="B114" s="5" t="s">
        <v>41</v>
      </c>
      <c r="C114" s="5" t="s">
        <v>175</v>
      </c>
      <c r="D114" s="5" t="s">
        <v>60</v>
      </c>
      <c r="E114" s="5" t="s">
        <v>179</v>
      </c>
      <c r="F114" s="5" t="s">
        <v>82</v>
      </c>
      <c r="G114" s="7">
        <v>79.56</v>
      </c>
      <c r="H114" s="10">
        <v>0</v>
      </c>
      <c r="I114" s="9">
        <f>ROUND((H114*G114),2)</f>
        <v>0</v>
      </c>
      <c r="O114">
        <f>rekapitulace!H8</f>
        <v>21</v>
      </c>
      <c r="P114">
        <f>ROUND(O114/100*I114,2)</f>
        <v>0</v>
      </c>
    </row>
    <row r="115" ht="89.25">
      <c r="E115" s="11" t="s">
        <v>180</v>
      </c>
    </row>
    <row r="116" ht="51">
      <c r="E116" s="11" t="s">
        <v>178</v>
      </c>
    </row>
    <row r="117" spans="1:16" ht="25.5">
      <c r="A117" s="5">
        <v>32</v>
      </c>
      <c r="B117" s="5" t="s">
        <v>41</v>
      </c>
      <c r="C117" s="5" t="s">
        <v>181</v>
      </c>
      <c r="D117" s="5" t="s">
        <v>43</v>
      </c>
      <c r="E117" s="5" t="s">
        <v>182</v>
      </c>
      <c r="F117" s="5" t="s">
        <v>150</v>
      </c>
      <c r="G117" s="7">
        <v>319.6</v>
      </c>
      <c r="H117" s="10">
        <v>0</v>
      </c>
      <c r="I117" s="9">
        <f>ROUND((H117*G117),2)</f>
        <v>0</v>
      </c>
      <c r="O117">
        <f>rekapitulace!H8</f>
        <v>21</v>
      </c>
      <c r="P117">
        <f>ROUND(O117/100*I117,2)</f>
        <v>0</v>
      </c>
    </row>
    <row r="118" ht="127.5">
      <c r="E118" s="11" t="s">
        <v>183</v>
      </c>
    </row>
    <row r="119" ht="51">
      <c r="E119" s="11" t="s">
        <v>184</v>
      </c>
    </row>
    <row r="120" spans="1:16" ht="25.5">
      <c r="A120" s="5">
        <v>33</v>
      </c>
      <c r="B120" s="5" t="s">
        <v>41</v>
      </c>
      <c r="C120" s="5" t="s">
        <v>185</v>
      </c>
      <c r="D120" s="5" t="s">
        <v>43</v>
      </c>
      <c r="E120" s="5" t="s">
        <v>186</v>
      </c>
      <c r="F120" s="5" t="s">
        <v>150</v>
      </c>
      <c r="G120" s="7">
        <v>776.5</v>
      </c>
      <c r="H120" s="10">
        <v>0</v>
      </c>
      <c r="I120" s="9">
        <f>ROUND((H120*G120),2)</f>
        <v>0</v>
      </c>
      <c r="O120">
        <f>rekapitulace!H8</f>
        <v>21</v>
      </c>
      <c r="P120">
        <f>ROUND(O120/100*I120,2)</f>
        <v>0</v>
      </c>
    </row>
    <row r="121" ht="127.5">
      <c r="E121" s="11" t="s">
        <v>187</v>
      </c>
    </row>
    <row r="122" ht="51">
      <c r="E122" s="11" t="s">
        <v>184</v>
      </c>
    </row>
    <row r="123" spans="1:16" ht="12.75">
      <c r="A123" s="5">
        <v>34</v>
      </c>
      <c r="B123" s="5" t="s">
        <v>41</v>
      </c>
      <c r="C123" s="5" t="s">
        <v>188</v>
      </c>
      <c r="D123" s="5" t="s">
        <v>43</v>
      </c>
      <c r="E123" s="5" t="s">
        <v>189</v>
      </c>
      <c r="F123" s="5" t="s">
        <v>82</v>
      </c>
      <c r="G123" s="7">
        <v>35.77</v>
      </c>
      <c r="H123" s="10">
        <v>0</v>
      </c>
      <c r="I123" s="9">
        <f>ROUND((H123*G123),2)</f>
        <v>0</v>
      </c>
      <c r="O123">
        <f>rekapitulace!H8</f>
        <v>21</v>
      </c>
      <c r="P123">
        <f>ROUND(O123/100*I123,2)</f>
        <v>0</v>
      </c>
    </row>
    <row r="124" ht="127.5">
      <c r="E124" s="11" t="s">
        <v>190</v>
      </c>
    </row>
    <row r="125" ht="204">
      <c r="E125" s="11" t="s">
        <v>191</v>
      </c>
    </row>
    <row r="126" spans="1:16" ht="25.5">
      <c r="A126" s="5">
        <v>35</v>
      </c>
      <c r="B126" s="5" t="s">
        <v>41</v>
      </c>
      <c r="C126" s="5" t="s">
        <v>192</v>
      </c>
      <c r="D126" s="5" t="s">
        <v>43</v>
      </c>
      <c r="E126" s="5" t="s">
        <v>193</v>
      </c>
      <c r="F126" s="5" t="s">
        <v>82</v>
      </c>
      <c r="G126" s="7">
        <v>22.231</v>
      </c>
      <c r="H126" s="10">
        <v>0</v>
      </c>
      <c r="I126" s="9">
        <f>ROUND((H126*G126),2)</f>
        <v>0</v>
      </c>
      <c r="O126">
        <f>rekapitulace!H8</f>
        <v>21</v>
      </c>
      <c r="P126">
        <f>ROUND(O126/100*I126,2)</f>
        <v>0</v>
      </c>
    </row>
    <row r="127" ht="127.5">
      <c r="E127" s="11" t="s">
        <v>194</v>
      </c>
    </row>
    <row r="128" ht="204">
      <c r="E128" s="11" t="s">
        <v>191</v>
      </c>
    </row>
    <row r="129" spans="1:16" ht="12.75">
      <c r="A129" s="5">
        <v>36</v>
      </c>
      <c r="B129" s="5" t="s">
        <v>41</v>
      </c>
      <c r="C129" s="5" t="s">
        <v>195</v>
      </c>
      <c r="D129" s="5" t="s">
        <v>43</v>
      </c>
      <c r="E129" s="5" t="s">
        <v>196</v>
      </c>
      <c r="F129" s="5" t="s">
        <v>150</v>
      </c>
      <c r="G129" s="7">
        <v>1173</v>
      </c>
      <c r="H129" s="10">
        <v>0</v>
      </c>
      <c r="I129" s="9">
        <f>ROUND((H129*G129),2)</f>
        <v>0</v>
      </c>
      <c r="O129">
        <f>rekapitulace!H8</f>
        <v>21</v>
      </c>
      <c r="P129">
        <f>ROUND(O129/100*I129,2)</f>
        <v>0</v>
      </c>
    </row>
    <row r="130" ht="25.5">
      <c r="E130" s="11" t="s">
        <v>197</v>
      </c>
    </row>
    <row r="131" ht="140.25">
      <c r="E131" s="11" t="s">
        <v>198</v>
      </c>
    </row>
    <row r="132" spans="1:16" ht="12.75">
      <c r="A132" s="5">
        <v>37</v>
      </c>
      <c r="B132" s="5" t="s">
        <v>41</v>
      </c>
      <c r="C132" s="5" t="s">
        <v>199</v>
      </c>
      <c r="D132" s="5" t="s">
        <v>43</v>
      </c>
      <c r="E132" s="5" t="s">
        <v>200</v>
      </c>
      <c r="F132" s="5" t="s">
        <v>150</v>
      </c>
      <c r="G132" s="7">
        <v>154</v>
      </c>
      <c r="H132" s="10">
        <v>0</v>
      </c>
      <c r="I132" s="9">
        <f>ROUND((H132*G132),2)</f>
        <v>0</v>
      </c>
      <c r="O132">
        <f>rekapitulace!H8</f>
        <v>21</v>
      </c>
      <c r="P132">
        <f>ROUND(O132/100*I132,2)</f>
        <v>0</v>
      </c>
    </row>
    <row r="133" ht="25.5">
      <c r="E133" s="11" t="s">
        <v>201</v>
      </c>
    </row>
    <row r="134" ht="140.25">
      <c r="E134" s="11" t="s">
        <v>198</v>
      </c>
    </row>
    <row r="135" spans="1:16" ht="25.5">
      <c r="A135" s="5">
        <v>38</v>
      </c>
      <c r="B135" s="5" t="s">
        <v>41</v>
      </c>
      <c r="C135" s="5" t="s">
        <v>202</v>
      </c>
      <c r="D135" s="5" t="s">
        <v>43</v>
      </c>
      <c r="E135" s="5" t="s">
        <v>203</v>
      </c>
      <c r="F135" s="5" t="s">
        <v>150</v>
      </c>
      <c r="G135" s="7">
        <v>14.5</v>
      </c>
      <c r="H135" s="10">
        <v>0</v>
      </c>
      <c r="I135" s="9">
        <f>ROUND((H135*G135),2)</f>
        <v>0</v>
      </c>
      <c r="O135">
        <f>rekapitulace!H8</f>
        <v>21</v>
      </c>
      <c r="P135">
        <f>ROUND(O135/100*I135,2)</f>
        <v>0</v>
      </c>
    </row>
    <row r="136" ht="25.5">
      <c r="E136" s="11" t="s">
        <v>204</v>
      </c>
    </row>
    <row r="137" ht="140.25">
      <c r="E137" s="11" t="s">
        <v>198</v>
      </c>
    </row>
    <row r="138" spans="1:16" ht="12.75">
      <c r="A138" s="5">
        <v>39</v>
      </c>
      <c r="B138" s="5" t="s">
        <v>41</v>
      </c>
      <c r="C138" s="5" t="s">
        <v>205</v>
      </c>
      <c r="D138" s="5" t="s">
        <v>43</v>
      </c>
      <c r="E138" s="5" t="s">
        <v>206</v>
      </c>
      <c r="F138" s="5" t="s">
        <v>150</v>
      </c>
      <c r="G138" s="7">
        <v>177.5</v>
      </c>
      <c r="H138" s="10">
        <v>0</v>
      </c>
      <c r="I138" s="9">
        <f>ROUND((H138*G138),2)</f>
        <v>0</v>
      </c>
      <c r="O138">
        <f>rekapitulace!H8</f>
        <v>21</v>
      </c>
      <c r="P138">
        <f>ROUND(O138/100*I138,2)</f>
        <v>0</v>
      </c>
    </row>
    <row r="139" ht="25.5">
      <c r="E139" s="11" t="s">
        <v>207</v>
      </c>
    </row>
    <row r="140" ht="140.25">
      <c r="E140" s="11" t="s">
        <v>198</v>
      </c>
    </row>
    <row r="141" spans="1:16" ht="25.5">
      <c r="A141" s="5">
        <v>40</v>
      </c>
      <c r="B141" s="5" t="s">
        <v>41</v>
      </c>
      <c r="C141" s="5" t="s">
        <v>208</v>
      </c>
      <c r="D141" s="5" t="s">
        <v>43</v>
      </c>
      <c r="E141" s="5" t="s">
        <v>209</v>
      </c>
      <c r="F141" s="5" t="s">
        <v>150</v>
      </c>
      <c r="G141" s="7">
        <v>58.104</v>
      </c>
      <c r="H141" s="10">
        <v>0</v>
      </c>
      <c r="I141" s="9">
        <f>ROUND((H141*G141),2)</f>
        <v>0</v>
      </c>
      <c r="O141">
        <f>rekapitulace!H8</f>
        <v>21</v>
      </c>
      <c r="P141">
        <f>ROUND(O141/100*I141,2)</f>
        <v>0</v>
      </c>
    </row>
    <row r="142" ht="25.5">
      <c r="E142" s="11" t="s">
        <v>210</v>
      </c>
    </row>
    <row r="143" ht="140.25">
      <c r="E143" s="11" t="s">
        <v>198</v>
      </c>
    </row>
    <row r="144" spans="1:16" ht="12.75">
      <c r="A144" s="5">
        <v>41</v>
      </c>
      <c r="B144" s="5" t="s">
        <v>41</v>
      </c>
      <c r="C144" s="5" t="s">
        <v>211</v>
      </c>
      <c r="D144" s="5" t="s">
        <v>43</v>
      </c>
      <c r="E144" s="5" t="s">
        <v>212</v>
      </c>
      <c r="F144" s="5" t="s">
        <v>150</v>
      </c>
      <c r="G144" s="7">
        <v>30.08</v>
      </c>
      <c r="H144" s="10">
        <v>0</v>
      </c>
      <c r="I144" s="9">
        <f>ROUND((H144*G144),2)</f>
        <v>0</v>
      </c>
      <c r="O144">
        <f>rekapitulace!H8</f>
        <v>21</v>
      </c>
      <c r="P144">
        <f>ROUND(O144/100*I144,2)</f>
        <v>0</v>
      </c>
    </row>
    <row r="145" ht="51">
      <c r="E145" s="11" t="s">
        <v>213</v>
      </c>
    </row>
    <row r="146" ht="140.25">
      <c r="E146" s="11" t="s">
        <v>198</v>
      </c>
    </row>
    <row r="147" spans="1:16" ht="25.5">
      <c r="A147" s="5">
        <v>42</v>
      </c>
      <c r="B147" s="5" t="s">
        <v>41</v>
      </c>
      <c r="C147" s="5" t="s">
        <v>214</v>
      </c>
      <c r="D147" s="5" t="s">
        <v>43</v>
      </c>
      <c r="E147" s="5" t="s">
        <v>215</v>
      </c>
      <c r="F147" s="5" t="s">
        <v>216</v>
      </c>
      <c r="G147" s="7">
        <v>1973.4</v>
      </c>
      <c r="H147" s="10">
        <v>0</v>
      </c>
      <c r="I147" s="9">
        <f>ROUND((H147*G147),2)</f>
        <v>0</v>
      </c>
      <c r="O147">
        <f>rekapitulace!H8</f>
        <v>21</v>
      </c>
      <c r="P147">
        <f>ROUND(O147/100*I147,2)</f>
        <v>0</v>
      </c>
    </row>
    <row r="148" ht="12.75">
      <c r="E148" s="11" t="s">
        <v>217</v>
      </c>
    </row>
    <row r="149" ht="38.25">
      <c r="E149" s="11" t="s">
        <v>218</v>
      </c>
    </row>
    <row r="150" spans="1:16" ht="12.75" customHeight="1">
      <c r="A150" s="12"/>
      <c r="B150" s="12"/>
      <c r="C150" s="12" t="s">
        <v>34</v>
      </c>
      <c r="D150" s="12"/>
      <c r="E150" s="12" t="s">
        <v>170</v>
      </c>
      <c r="F150" s="12"/>
      <c r="G150" s="12"/>
      <c r="H150" s="12"/>
      <c r="I150" s="12">
        <f>SUM(I108:I149)</f>
        <v>0</v>
      </c>
      <c r="P150">
        <f>SUM(P108:P149)</f>
        <v>0</v>
      </c>
    </row>
    <row r="152" spans="1:9" ht="12.75" customHeight="1">
      <c r="A152" s="6"/>
      <c r="B152" s="6"/>
      <c r="C152" s="6" t="s">
        <v>36</v>
      </c>
      <c r="D152" s="6"/>
      <c r="E152" s="6" t="s">
        <v>219</v>
      </c>
      <c r="F152" s="6"/>
      <c r="G152" s="8"/>
      <c r="H152" s="6"/>
      <c r="I152" s="8"/>
    </row>
    <row r="153" spans="1:16" ht="12.75">
      <c r="A153" s="5">
        <v>43</v>
      </c>
      <c r="B153" s="5" t="s">
        <v>41</v>
      </c>
      <c r="C153" s="5" t="s">
        <v>220</v>
      </c>
      <c r="D153" s="5" t="s">
        <v>43</v>
      </c>
      <c r="E153" s="5" t="s">
        <v>221</v>
      </c>
      <c r="F153" s="5" t="s">
        <v>216</v>
      </c>
      <c r="G153" s="7">
        <v>327.6</v>
      </c>
      <c r="H153" s="10">
        <v>0</v>
      </c>
      <c r="I153" s="9">
        <f>ROUND((H153*G153),2)</f>
        <v>0</v>
      </c>
      <c r="O153">
        <f>rekapitulace!H8</f>
        <v>21</v>
      </c>
      <c r="P153">
        <f>ROUND(O153/100*I153,2)</f>
        <v>0</v>
      </c>
    </row>
    <row r="154" ht="12.75">
      <c r="E154" s="11" t="s">
        <v>222</v>
      </c>
    </row>
    <row r="155" ht="140.25">
      <c r="E155" s="11" t="s">
        <v>223</v>
      </c>
    </row>
    <row r="156" spans="1:16" ht="12.75">
      <c r="A156" s="5">
        <v>44</v>
      </c>
      <c r="B156" s="5" t="s">
        <v>41</v>
      </c>
      <c r="C156" s="5" t="s">
        <v>224</v>
      </c>
      <c r="D156" s="5" t="s">
        <v>43</v>
      </c>
      <c r="E156" s="5" t="s">
        <v>225</v>
      </c>
      <c r="F156" s="5" t="s">
        <v>150</v>
      </c>
      <c r="G156" s="7">
        <v>246.925</v>
      </c>
      <c r="H156" s="10">
        <v>0</v>
      </c>
      <c r="I156" s="9">
        <f>ROUND((H156*G156),2)</f>
        <v>0</v>
      </c>
      <c r="O156">
        <f>rekapitulace!H8</f>
        <v>21</v>
      </c>
      <c r="P156">
        <f>ROUND(O156/100*I156,2)</f>
        <v>0</v>
      </c>
    </row>
    <row r="157" ht="25.5">
      <c r="E157" s="11" t="s">
        <v>226</v>
      </c>
    </row>
    <row r="158" ht="191.25">
      <c r="E158" s="11" t="s">
        <v>227</v>
      </c>
    </row>
    <row r="159" spans="1:16" ht="12.75">
      <c r="A159" s="5">
        <v>45</v>
      </c>
      <c r="B159" s="5" t="s">
        <v>41</v>
      </c>
      <c r="C159" s="5" t="s">
        <v>228</v>
      </c>
      <c r="D159" s="5" t="s">
        <v>43</v>
      </c>
      <c r="E159" s="5" t="s">
        <v>229</v>
      </c>
      <c r="F159" s="5" t="s">
        <v>216</v>
      </c>
      <c r="G159" s="7">
        <v>327.6</v>
      </c>
      <c r="H159" s="10">
        <v>0</v>
      </c>
      <c r="I159" s="9">
        <f>ROUND((H159*G159),2)</f>
        <v>0</v>
      </c>
      <c r="O159">
        <f>rekapitulace!H8</f>
        <v>21</v>
      </c>
      <c r="P159">
        <f>ROUND(O159/100*I159,2)</f>
        <v>0</v>
      </c>
    </row>
    <row r="160" ht="12.75">
      <c r="E160" s="11" t="s">
        <v>222</v>
      </c>
    </row>
    <row r="161" ht="76.5">
      <c r="E161" s="11" t="s">
        <v>230</v>
      </c>
    </row>
    <row r="162" spans="1:16" ht="12.75" customHeight="1">
      <c r="A162" s="12"/>
      <c r="B162" s="12"/>
      <c r="C162" s="12" t="s">
        <v>36</v>
      </c>
      <c r="D162" s="12"/>
      <c r="E162" s="12" t="s">
        <v>219</v>
      </c>
      <c r="F162" s="12"/>
      <c r="G162" s="12"/>
      <c r="H162" s="12"/>
      <c r="I162" s="12">
        <f>SUM(I153:I161)</f>
        <v>0</v>
      </c>
      <c r="P162">
        <f>SUM(P153:P161)</f>
        <v>0</v>
      </c>
    </row>
    <row r="164" spans="1:9" ht="12.75" customHeight="1">
      <c r="A164" s="6"/>
      <c r="B164" s="6"/>
      <c r="C164" s="6" t="s">
        <v>37</v>
      </c>
      <c r="D164" s="6"/>
      <c r="E164" s="6" t="s">
        <v>231</v>
      </c>
      <c r="F164" s="6"/>
      <c r="G164" s="8"/>
      <c r="H164" s="6"/>
      <c r="I164" s="8"/>
    </row>
    <row r="165" spans="1:16" ht="25.5">
      <c r="A165" s="5">
        <v>46</v>
      </c>
      <c r="B165" s="5" t="s">
        <v>41</v>
      </c>
      <c r="C165" s="5" t="s">
        <v>232</v>
      </c>
      <c r="D165" s="5" t="s">
        <v>43</v>
      </c>
      <c r="E165" s="5" t="s">
        <v>233</v>
      </c>
      <c r="F165" s="5" t="s">
        <v>216</v>
      </c>
      <c r="G165" s="7">
        <v>70</v>
      </c>
      <c r="H165" s="10">
        <v>0</v>
      </c>
      <c r="I165" s="9">
        <f>ROUND((H165*G165),2)</f>
        <v>0</v>
      </c>
      <c r="O165">
        <f>rekapitulace!H8</f>
        <v>21</v>
      </c>
      <c r="P165">
        <f>ROUND(O165/100*I165,2)</f>
        <v>0</v>
      </c>
    </row>
    <row r="166" ht="12.75">
      <c r="E166" s="11" t="s">
        <v>234</v>
      </c>
    </row>
    <row r="167" ht="242.25">
      <c r="E167" s="11" t="s">
        <v>235</v>
      </c>
    </row>
    <row r="168" spans="1:16" ht="12.75">
      <c r="A168" s="5">
        <v>47</v>
      </c>
      <c r="B168" s="5" t="s">
        <v>41</v>
      </c>
      <c r="C168" s="5" t="s">
        <v>236</v>
      </c>
      <c r="D168" s="5" t="s">
        <v>43</v>
      </c>
      <c r="E168" s="5" t="s">
        <v>237</v>
      </c>
      <c r="F168" s="5" t="s">
        <v>216</v>
      </c>
      <c r="G168" s="7">
        <v>290.5</v>
      </c>
      <c r="H168" s="10">
        <v>0</v>
      </c>
      <c r="I168" s="9">
        <f>ROUND((H168*G168),2)</f>
        <v>0</v>
      </c>
      <c r="O168">
        <f>rekapitulace!H8</f>
        <v>21</v>
      </c>
      <c r="P168">
        <f>ROUND(O168/100*I168,2)</f>
        <v>0</v>
      </c>
    </row>
    <row r="169" ht="25.5">
      <c r="E169" s="11" t="s">
        <v>238</v>
      </c>
    </row>
    <row r="170" ht="229.5">
      <c r="E170" s="11" t="s">
        <v>239</v>
      </c>
    </row>
    <row r="171" spans="1:16" ht="25.5">
      <c r="A171" s="5">
        <v>48</v>
      </c>
      <c r="B171" s="5" t="s">
        <v>41</v>
      </c>
      <c r="C171" s="5" t="s">
        <v>240</v>
      </c>
      <c r="D171" s="5" t="s">
        <v>43</v>
      </c>
      <c r="E171" s="5" t="s">
        <v>241</v>
      </c>
      <c r="F171" s="5" t="s">
        <v>216</v>
      </c>
      <c r="G171" s="7">
        <v>327.6</v>
      </c>
      <c r="H171" s="10">
        <v>0</v>
      </c>
      <c r="I171" s="9">
        <f>ROUND((H171*G171),2)</f>
        <v>0</v>
      </c>
      <c r="O171">
        <f>rekapitulace!H8</f>
        <v>21</v>
      </c>
      <c r="P171">
        <f>ROUND(O171/100*I171,2)</f>
        <v>0</v>
      </c>
    </row>
    <row r="172" ht="51">
      <c r="E172" s="11" t="s">
        <v>242</v>
      </c>
    </row>
    <row r="173" ht="242.25">
      <c r="E173" s="11" t="s">
        <v>243</v>
      </c>
    </row>
    <row r="174" spans="1:16" ht="25.5">
      <c r="A174" s="5">
        <v>49</v>
      </c>
      <c r="B174" s="5" t="s">
        <v>41</v>
      </c>
      <c r="C174" s="5" t="s">
        <v>244</v>
      </c>
      <c r="D174" s="5" t="s">
        <v>43</v>
      </c>
      <c r="E174" s="5" t="s">
        <v>245</v>
      </c>
      <c r="F174" s="5" t="s">
        <v>50</v>
      </c>
      <c r="G174" s="7">
        <v>16</v>
      </c>
      <c r="H174" s="10">
        <v>0</v>
      </c>
      <c r="I174" s="9">
        <f>ROUND((H174*G174),2)</f>
        <v>0</v>
      </c>
      <c r="O174">
        <f>rekapitulace!H8</f>
        <v>21</v>
      </c>
      <c r="P174">
        <f>ROUND(O174/100*I174,2)</f>
        <v>0</v>
      </c>
    </row>
    <row r="175" ht="12.75">
      <c r="E175" s="11" t="s">
        <v>246</v>
      </c>
    </row>
    <row r="176" ht="76.5">
      <c r="E176" s="11" t="s">
        <v>247</v>
      </c>
    </row>
    <row r="177" spans="1:16" ht="12.75">
      <c r="A177" s="5">
        <v>50</v>
      </c>
      <c r="B177" s="5" t="s">
        <v>41</v>
      </c>
      <c r="C177" s="5" t="s">
        <v>248</v>
      </c>
      <c r="D177" s="5" t="s">
        <v>43</v>
      </c>
      <c r="E177" s="5" t="s">
        <v>249</v>
      </c>
      <c r="F177" s="5" t="s">
        <v>50</v>
      </c>
      <c r="G177" s="7">
        <v>1</v>
      </c>
      <c r="H177" s="10">
        <v>0</v>
      </c>
      <c r="I177" s="9">
        <f>ROUND((H177*G177),2)</f>
        <v>0</v>
      </c>
      <c r="O177">
        <f>rekapitulace!H8</f>
        <v>21</v>
      </c>
      <c r="P177">
        <f>ROUND(O177/100*I177,2)</f>
        <v>0</v>
      </c>
    </row>
    <row r="178" ht="12.75">
      <c r="E178" s="11" t="s">
        <v>250</v>
      </c>
    </row>
    <row r="179" ht="25.5">
      <c r="E179" s="11" t="s">
        <v>251</v>
      </c>
    </row>
    <row r="180" spans="1:16" ht="12.75">
      <c r="A180" s="5">
        <v>51</v>
      </c>
      <c r="B180" s="5" t="s">
        <v>41</v>
      </c>
      <c r="C180" s="5" t="s">
        <v>252</v>
      </c>
      <c r="D180" s="5" t="s">
        <v>43</v>
      </c>
      <c r="E180" s="5" t="s">
        <v>253</v>
      </c>
      <c r="F180" s="5" t="s">
        <v>82</v>
      </c>
      <c r="G180" s="7">
        <v>32.76</v>
      </c>
      <c r="H180" s="10">
        <v>0</v>
      </c>
      <c r="I180" s="9">
        <f>ROUND((H180*G180),2)</f>
        <v>0</v>
      </c>
      <c r="O180">
        <f>rekapitulace!H8</f>
        <v>21</v>
      </c>
      <c r="P180">
        <f>ROUND(O180/100*I180,2)</f>
        <v>0</v>
      </c>
    </row>
    <row r="181" ht="25.5">
      <c r="E181" s="11" t="s">
        <v>254</v>
      </c>
    </row>
    <row r="182" ht="357">
      <c r="E182" s="11" t="s">
        <v>255</v>
      </c>
    </row>
    <row r="183" spans="1:16" ht="12.75" customHeight="1">
      <c r="A183" s="12"/>
      <c r="B183" s="12"/>
      <c r="C183" s="12" t="s">
        <v>37</v>
      </c>
      <c r="D183" s="12"/>
      <c r="E183" s="12" t="s">
        <v>231</v>
      </c>
      <c r="F183" s="12"/>
      <c r="G183" s="12"/>
      <c r="H183" s="12"/>
      <c r="I183" s="12">
        <f>SUM(I165:I182)</f>
        <v>0</v>
      </c>
      <c r="P183">
        <f>SUM(P165:P182)</f>
        <v>0</v>
      </c>
    </row>
    <row r="185" spans="1:9" ht="12.75" customHeight="1">
      <c r="A185" s="6"/>
      <c r="B185" s="6"/>
      <c r="C185" s="6" t="s">
        <v>38</v>
      </c>
      <c r="D185" s="6"/>
      <c r="E185" s="6" t="s">
        <v>256</v>
      </c>
      <c r="F185" s="6"/>
      <c r="G185" s="8"/>
      <c r="H185" s="6"/>
      <c r="I185" s="8"/>
    </row>
    <row r="186" spans="1:16" ht="25.5">
      <c r="A186" s="5">
        <v>52</v>
      </c>
      <c r="B186" s="5" t="s">
        <v>41</v>
      </c>
      <c r="C186" s="5" t="s">
        <v>257</v>
      </c>
      <c r="D186" s="5" t="s">
        <v>43</v>
      </c>
      <c r="E186" s="5" t="s">
        <v>258</v>
      </c>
      <c r="F186" s="5" t="s">
        <v>50</v>
      </c>
      <c r="G186" s="7">
        <v>6</v>
      </c>
      <c r="H186" s="10">
        <v>0</v>
      </c>
      <c r="I186" s="9">
        <f>ROUND((H186*G186),2)</f>
        <v>0</v>
      </c>
      <c r="O186">
        <f>rekapitulace!H8</f>
        <v>21</v>
      </c>
      <c r="P186">
        <f>ROUND(O186/100*I186,2)</f>
        <v>0</v>
      </c>
    </row>
    <row r="187" ht="12.75">
      <c r="E187" s="11" t="s">
        <v>259</v>
      </c>
    </row>
    <row r="188" ht="25.5">
      <c r="E188" s="11" t="s">
        <v>260</v>
      </c>
    </row>
    <row r="189" spans="1:16" ht="25.5">
      <c r="A189" s="5">
        <v>53</v>
      </c>
      <c r="B189" s="5" t="s">
        <v>41</v>
      </c>
      <c r="C189" s="5" t="s">
        <v>261</v>
      </c>
      <c r="D189" s="5" t="s">
        <v>43</v>
      </c>
      <c r="E189" s="5" t="s">
        <v>262</v>
      </c>
      <c r="F189" s="5" t="s">
        <v>50</v>
      </c>
      <c r="G189" s="7">
        <v>1</v>
      </c>
      <c r="H189" s="10">
        <v>0</v>
      </c>
      <c r="I189" s="9">
        <f>ROUND((H189*G189),2)</f>
        <v>0</v>
      </c>
      <c r="O189">
        <f>rekapitulace!H8</f>
        <v>21</v>
      </c>
      <c r="P189">
        <f>ROUND(O189/100*I189,2)</f>
        <v>0</v>
      </c>
    </row>
    <row r="190" ht="12.75">
      <c r="E190" s="11" t="s">
        <v>263</v>
      </c>
    </row>
    <row r="191" ht="51">
      <c r="E191" s="11" t="s">
        <v>264</v>
      </c>
    </row>
    <row r="192" spans="1:16" ht="12.75">
      <c r="A192" s="5">
        <v>54</v>
      </c>
      <c r="B192" s="5" t="s">
        <v>41</v>
      </c>
      <c r="C192" s="5" t="s">
        <v>265</v>
      </c>
      <c r="D192" s="5" t="s">
        <v>43</v>
      </c>
      <c r="E192" s="5" t="s">
        <v>266</v>
      </c>
      <c r="F192" s="5" t="s">
        <v>50</v>
      </c>
      <c r="G192" s="7">
        <v>10</v>
      </c>
      <c r="H192" s="10">
        <v>0</v>
      </c>
      <c r="I192" s="9">
        <f>ROUND((H192*G192),2)</f>
        <v>0</v>
      </c>
      <c r="O192">
        <f>rekapitulace!H8</f>
        <v>21</v>
      </c>
      <c r="P192">
        <f>ROUND(O192/100*I192,2)</f>
        <v>0</v>
      </c>
    </row>
    <row r="193" ht="25.5">
      <c r="E193" s="11" t="s">
        <v>267</v>
      </c>
    </row>
    <row r="194" ht="25.5">
      <c r="E194" s="11" t="s">
        <v>268</v>
      </c>
    </row>
    <row r="195" spans="1:16" ht="12.75">
      <c r="A195" s="5">
        <v>55</v>
      </c>
      <c r="B195" s="5" t="s">
        <v>41</v>
      </c>
      <c r="C195" s="5" t="s">
        <v>269</v>
      </c>
      <c r="D195" s="5" t="s">
        <v>43</v>
      </c>
      <c r="E195" s="5" t="s">
        <v>270</v>
      </c>
      <c r="F195" s="5" t="s">
        <v>50</v>
      </c>
      <c r="G195" s="7">
        <v>10</v>
      </c>
      <c r="H195" s="10">
        <v>0</v>
      </c>
      <c r="I195" s="9">
        <f>ROUND((H195*G195),2)</f>
        <v>0</v>
      </c>
      <c r="O195">
        <f>rekapitulace!H8</f>
        <v>21</v>
      </c>
      <c r="P195">
        <f>ROUND(O195/100*I195,2)</f>
        <v>0</v>
      </c>
    </row>
    <row r="196" ht="12.75">
      <c r="E196" s="11" t="s">
        <v>271</v>
      </c>
    </row>
    <row r="197" ht="25.5">
      <c r="E197" s="11" t="s">
        <v>268</v>
      </c>
    </row>
    <row r="198" spans="1:16" ht="25.5">
      <c r="A198" s="5">
        <v>56</v>
      </c>
      <c r="B198" s="5" t="s">
        <v>41</v>
      </c>
      <c r="C198" s="5" t="s">
        <v>272</v>
      </c>
      <c r="D198" s="5" t="s">
        <v>43</v>
      </c>
      <c r="E198" s="5" t="s">
        <v>273</v>
      </c>
      <c r="F198" s="5" t="s">
        <v>50</v>
      </c>
      <c r="G198" s="7">
        <v>5</v>
      </c>
      <c r="H198" s="10">
        <v>0</v>
      </c>
      <c r="I198" s="9">
        <f>ROUND((H198*G198),2)</f>
        <v>0</v>
      </c>
      <c r="O198">
        <f>rekapitulace!H8</f>
        <v>21</v>
      </c>
      <c r="P198">
        <f>ROUND(O198/100*I198,2)</f>
        <v>0</v>
      </c>
    </row>
    <row r="199" ht="51">
      <c r="E199" s="11" t="s">
        <v>274</v>
      </c>
    </row>
    <row r="200" ht="25.5">
      <c r="E200" s="11" t="s">
        <v>275</v>
      </c>
    </row>
    <row r="201" spans="1:16" ht="38.25">
      <c r="A201" s="5">
        <v>57</v>
      </c>
      <c r="B201" s="5" t="s">
        <v>41</v>
      </c>
      <c r="C201" s="5" t="s">
        <v>276</v>
      </c>
      <c r="D201" s="5" t="s">
        <v>43</v>
      </c>
      <c r="E201" s="5" t="s">
        <v>277</v>
      </c>
      <c r="F201" s="5" t="s">
        <v>150</v>
      </c>
      <c r="G201" s="7">
        <v>24</v>
      </c>
      <c r="H201" s="10">
        <v>0</v>
      </c>
      <c r="I201" s="9">
        <f>ROUND((H201*G201),2)</f>
        <v>0</v>
      </c>
      <c r="O201">
        <f>rekapitulace!H8</f>
        <v>21</v>
      </c>
      <c r="P201">
        <f>ROUND(O201/100*I201,2)</f>
        <v>0</v>
      </c>
    </row>
    <row r="202" ht="25.5">
      <c r="E202" s="11" t="s">
        <v>278</v>
      </c>
    </row>
    <row r="203" ht="38.25">
      <c r="E203" s="11" t="s">
        <v>279</v>
      </c>
    </row>
    <row r="204" spans="1:16" ht="38.25">
      <c r="A204" s="5">
        <v>58</v>
      </c>
      <c r="B204" s="5" t="s">
        <v>41</v>
      </c>
      <c r="C204" s="5" t="s">
        <v>276</v>
      </c>
      <c r="D204" s="5" t="s">
        <v>60</v>
      </c>
      <c r="E204" s="5" t="s">
        <v>280</v>
      </c>
      <c r="F204" s="5" t="s">
        <v>150</v>
      </c>
      <c r="G204" s="7">
        <v>29.994</v>
      </c>
      <c r="H204" s="10">
        <v>0</v>
      </c>
      <c r="I204" s="9">
        <f>ROUND((H204*G204),2)</f>
        <v>0</v>
      </c>
      <c r="O204">
        <f>rekapitulace!H8</f>
        <v>21</v>
      </c>
      <c r="P204">
        <f>ROUND(O204/100*I204,2)</f>
        <v>0</v>
      </c>
    </row>
    <row r="205" ht="51">
      <c r="E205" s="11" t="s">
        <v>281</v>
      </c>
    </row>
    <row r="206" ht="38.25">
      <c r="E206" s="11" t="s">
        <v>279</v>
      </c>
    </row>
    <row r="207" spans="1:16" ht="38.25">
      <c r="A207" s="5">
        <v>59</v>
      </c>
      <c r="B207" s="5" t="s">
        <v>41</v>
      </c>
      <c r="C207" s="5" t="s">
        <v>282</v>
      </c>
      <c r="D207" s="5" t="s">
        <v>43</v>
      </c>
      <c r="E207" s="5" t="s">
        <v>283</v>
      </c>
      <c r="F207" s="5" t="s">
        <v>150</v>
      </c>
      <c r="G207" s="7">
        <v>29.994</v>
      </c>
      <c r="H207" s="10">
        <v>0</v>
      </c>
      <c r="I207" s="9">
        <f>ROUND((H207*G207),2)</f>
        <v>0</v>
      </c>
      <c r="O207">
        <f>rekapitulace!H8</f>
        <v>21</v>
      </c>
      <c r="P207">
        <f>ROUND(O207/100*I207,2)</f>
        <v>0</v>
      </c>
    </row>
    <row r="208" ht="51">
      <c r="E208" s="11" t="s">
        <v>281</v>
      </c>
    </row>
    <row r="209" ht="38.25">
      <c r="E209" s="11" t="s">
        <v>279</v>
      </c>
    </row>
    <row r="210" spans="1:16" ht="51">
      <c r="A210" s="5">
        <v>60</v>
      </c>
      <c r="B210" s="5" t="s">
        <v>41</v>
      </c>
      <c r="C210" s="5" t="s">
        <v>284</v>
      </c>
      <c r="D210" s="5" t="s">
        <v>43</v>
      </c>
      <c r="E210" s="5" t="s">
        <v>285</v>
      </c>
      <c r="F210" s="5" t="s">
        <v>150</v>
      </c>
      <c r="G210" s="7">
        <v>28.233</v>
      </c>
      <c r="H210" s="10">
        <v>0</v>
      </c>
      <c r="I210" s="9">
        <f>ROUND((H210*G210),2)</f>
        <v>0</v>
      </c>
      <c r="O210">
        <f>rekapitulace!H8</f>
        <v>21</v>
      </c>
      <c r="P210">
        <f>ROUND(O210/100*I210,2)</f>
        <v>0</v>
      </c>
    </row>
    <row r="211" ht="63.75">
      <c r="E211" s="11" t="s">
        <v>286</v>
      </c>
    </row>
    <row r="212" ht="38.25">
      <c r="E212" s="11" t="s">
        <v>279</v>
      </c>
    </row>
    <row r="213" spans="1:16" ht="25.5">
      <c r="A213" s="5">
        <v>61</v>
      </c>
      <c r="B213" s="5" t="s">
        <v>41</v>
      </c>
      <c r="C213" s="5" t="s">
        <v>287</v>
      </c>
      <c r="D213" s="5" t="s">
        <v>43</v>
      </c>
      <c r="E213" s="5" t="s">
        <v>288</v>
      </c>
      <c r="F213" s="5" t="s">
        <v>82</v>
      </c>
      <c r="G213" s="7">
        <v>31.196</v>
      </c>
      <c r="H213" s="10">
        <v>0</v>
      </c>
      <c r="I213" s="9">
        <f>ROUND((H213*G213),2)</f>
        <v>0</v>
      </c>
      <c r="O213">
        <f>rekapitulace!H8</f>
        <v>21</v>
      </c>
      <c r="P213">
        <f>ROUND(O213/100*I213,2)</f>
        <v>0</v>
      </c>
    </row>
    <row r="214" ht="38.25">
      <c r="E214" s="11" t="s">
        <v>289</v>
      </c>
    </row>
    <row r="215" ht="51">
      <c r="E215" s="11" t="s">
        <v>290</v>
      </c>
    </row>
    <row r="216" spans="1:16" ht="25.5">
      <c r="A216" s="5">
        <v>62</v>
      </c>
      <c r="B216" s="5" t="s">
        <v>41</v>
      </c>
      <c r="C216" s="5" t="s">
        <v>291</v>
      </c>
      <c r="D216" s="5" t="s">
        <v>43</v>
      </c>
      <c r="E216" s="5" t="s">
        <v>292</v>
      </c>
      <c r="F216" s="5" t="s">
        <v>216</v>
      </c>
      <c r="G216" s="7">
        <v>553</v>
      </c>
      <c r="H216" s="10">
        <v>0</v>
      </c>
      <c r="I216" s="9">
        <f>ROUND((H216*G216),2)</f>
        <v>0</v>
      </c>
      <c r="O216">
        <f>rekapitulace!H8</f>
        <v>21</v>
      </c>
      <c r="P216">
        <f>ROUND(O216/100*I216,2)</f>
        <v>0</v>
      </c>
    </row>
    <row r="217" ht="25.5">
      <c r="E217" s="11" t="s">
        <v>293</v>
      </c>
    </row>
    <row r="218" ht="51">
      <c r="E218" s="11" t="s">
        <v>294</v>
      </c>
    </row>
    <row r="219" spans="1:16" ht="25.5">
      <c r="A219" s="5">
        <v>63</v>
      </c>
      <c r="B219" s="5" t="s">
        <v>41</v>
      </c>
      <c r="C219" s="5" t="s">
        <v>295</v>
      </c>
      <c r="D219" s="5" t="s">
        <v>43</v>
      </c>
      <c r="E219" s="5" t="s">
        <v>296</v>
      </c>
      <c r="F219" s="5" t="s">
        <v>216</v>
      </c>
      <c r="G219" s="7">
        <v>262</v>
      </c>
      <c r="H219" s="10">
        <v>0</v>
      </c>
      <c r="I219" s="9">
        <f>ROUND((H219*G219),2)</f>
        <v>0</v>
      </c>
      <c r="O219">
        <f>rekapitulace!H8</f>
        <v>21</v>
      </c>
      <c r="P219">
        <f>ROUND(O219/100*I219,2)</f>
        <v>0</v>
      </c>
    </row>
    <row r="220" ht="25.5">
      <c r="E220" s="11" t="s">
        <v>297</v>
      </c>
    </row>
    <row r="221" ht="51">
      <c r="E221" s="11" t="s">
        <v>294</v>
      </c>
    </row>
    <row r="222" spans="1:16" ht="25.5">
      <c r="A222" s="5">
        <v>64</v>
      </c>
      <c r="B222" s="5" t="s">
        <v>41</v>
      </c>
      <c r="C222" s="5" t="s">
        <v>298</v>
      </c>
      <c r="D222" s="5" t="s">
        <v>43</v>
      </c>
      <c r="E222" s="5" t="s">
        <v>299</v>
      </c>
      <c r="F222" s="5" t="s">
        <v>216</v>
      </c>
      <c r="G222" s="7">
        <v>779</v>
      </c>
      <c r="H222" s="10">
        <v>0</v>
      </c>
      <c r="I222" s="9">
        <f>ROUND((H222*G222),2)</f>
        <v>0</v>
      </c>
      <c r="O222">
        <f>rekapitulace!H8</f>
        <v>21</v>
      </c>
      <c r="P222">
        <f>ROUND(O222/100*I222,2)</f>
        <v>0</v>
      </c>
    </row>
    <row r="223" ht="25.5">
      <c r="E223" s="11" t="s">
        <v>300</v>
      </c>
    </row>
    <row r="224" ht="51">
      <c r="E224" s="11" t="s">
        <v>294</v>
      </c>
    </row>
    <row r="225" spans="1:16" ht="25.5">
      <c r="A225" s="5">
        <v>65</v>
      </c>
      <c r="B225" s="5" t="s">
        <v>41</v>
      </c>
      <c r="C225" s="5" t="s">
        <v>301</v>
      </c>
      <c r="D225" s="5" t="s">
        <v>43</v>
      </c>
      <c r="E225" s="5" t="s">
        <v>302</v>
      </c>
      <c r="F225" s="5" t="s">
        <v>216</v>
      </c>
      <c r="G225" s="7">
        <v>45</v>
      </c>
      <c r="H225" s="10">
        <v>0</v>
      </c>
      <c r="I225" s="9">
        <f>ROUND((H225*G225),2)</f>
        <v>0</v>
      </c>
      <c r="O225">
        <f>rekapitulace!H8</f>
        <v>21</v>
      </c>
      <c r="P225">
        <f>ROUND(O225/100*I225,2)</f>
        <v>0</v>
      </c>
    </row>
    <row r="226" ht="25.5">
      <c r="E226" s="11" t="s">
        <v>303</v>
      </c>
    </row>
    <row r="227" ht="51">
      <c r="E227" s="11" t="s">
        <v>304</v>
      </c>
    </row>
    <row r="228" spans="1:16" ht="12.75">
      <c r="A228" s="5">
        <v>66</v>
      </c>
      <c r="B228" s="5" t="s">
        <v>41</v>
      </c>
      <c r="C228" s="5" t="s">
        <v>305</v>
      </c>
      <c r="D228" s="5" t="s">
        <v>43</v>
      </c>
      <c r="E228" s="5" t="s">
        <v>306</v>
      </c>
      <c r="F228" s="5" t="s">
        <v>216</v>
      </c>
      <c r="G228" s="7">
        <v>986.7</v>
      </c>
      <c r="H228" s="10">
        <v>0</v>
      </c>
      <c r="I228" s="9">
        <f>ROUND((H228*G228),2)</f>
        <v>0</v>
      </c>
      <c r="O228">
        <f>rekapitulace!H8</f>
        <v>21</v>
      </c>
      <c r="P228">
        <f>ROUND(O228/100*I228,2)</f>
        <v>0</v>
      </c>
    </row>
    <row r="229" ht="38.25">
      <c r="E229" s="11" t="s">
        <v>307</v>
      </c>
    </row>
    <row r="230" ht="12.75">
      <c r="E230" s="11" t="s">
        <v>308</v>
      </c>
    </row>
    <row r="231" spans="1:16" ht="38.25">
      <c r="A231" s="5">
        <v>67</v>
      </c>
      <c r="B231" s="5" t="s">
        <v>41</v>
      </c>
      <c r="C231" s="5" t="s">
        <v>309</v>
      </c>
      <c r="D231" s="5" t="s">
        <v>43</v>
      </c>
      <c r="E231" s="5" t="s">
        <v>310</v>
      </c>
      <c r="F231" s="5" t="s">
        <v>50</v>
      </c>
      <c r="G231" s="7">
        <v>2</v>
      </c>
      <c r="H231" s="10">
        <v>0</v>
      </c>
      <c r="I231" s="9">
        <f>ROUND((H231*G231),2)</f>
        <v>0</v>
      </c>
      <c r="O231">
        <f>rekapitulace!H8</f>
        <v>21</v>
      </c>
      <c r="P231">
        <f>ROUND(O231/100*I231,2)</f>
        <v>0</v>
      </c>
    </row>
    <row r="232" ht="12.75">
      <c r="E232" s="11" t="s">
        <v>311</v>
      </c>
    </row>
    <row r="233" ht="89.25">
      <c r="E233" s="11" t="s">
        <v>312</v>
      </c>
    </row>
    <row r="234" spans="1:16" ht="12.75">
      <c r="A234" s="5">
        <v>68</v>
      </c>
      <c r="B234" s="5" t="s">
        <v>41</v>
      </c>
      <c r="C234" s="5" t="s">
        <v>313</v>
      </c>
      <c r="D234" s="5" t="s">
        <v>43</v>
      </c>
      <c r="E234" s="5" t="s">
        <v>314</v>
      </c>
      <c r="F234" s="5" t="s">
        <v>69</v>
      </c>
      <c r="G234" s="7">
        <v>0.5</v>
      </c>
      <c r="H234" s="10">
        <v>0</v>
      </c>
      <c r="I234" s="9">
        <f>ROUND((H234*G234),2)</f>
        <v>0</v>
      </c>
      <c r="O234">
        <f>rekapitulace!H8</f>
        <v>21</v>
      </c>
      <c r="P234">
        <f>ROUND(O234/100*I234,2)</f>
        <v>0</v>
      </c>
    </row>
    <row r="235" ht="25.5">
      <c r="E235" s="11" t="s">
        <v>315</v>
      </c>
    </row>
    <row r="236" ht="102">
      <c r="E236" s="11" t="s">
        <v>316</v>
      </c>
    </row>
    <row r="237" spans="1:16" ht="25.5">
      <c r="A237" s="5">
        <v>69</v>
      </c>
      <c r="B237" s="5" t="s">
        <v>41</v>
      </c>
      <c r="C237" s="5" t="s">
        <v>317</v>
      </c>
      <c r="D237" s="5" t="s">
        <v>43</v>
      </c>
      <c r="E237" s="5" t="s">
        <v>318</v>
      </c>
      <c r="F237" s="5" t="s">
        <v>50</v>
      </c>
      <c r="G237" s="7">
        <v>1</v>
      </c>
      <c r="H237" s="10">
        <v>0</v>
      </c>
      <c r="I237" s="9">
        <f>ROUND((H237*G237),2)</f>
        <v>0</v>
      </c>
      <c r="O237">
        <f>rekapitulace!H8</f>
        <v>21</v>
      </c>
      <c r="P237">
        <f>ROUND(O237/100*I237,2)</f>
        <v>0</v>
      </c>
    </row>
    <row r="238" ht="12.75">
      <c r="E238" s="11" t="s">
        <v>319</v>
      </c>
    </row>
    <row r="239" ht="89.25">
      <c r="E239" s="11" t="s">
        <v>320</v>
      </c>
    </row>
    <row r="240" spans="1:16" ht="12.75" customHeight="1">
      <c r="A240" s="12"/>
      <c r="B240" s="12"/>
      <c r="C240" s="12" t="s">
        <v>38</v>
      </c>
      <c r="D240" s="12"/>
      <c r="E240" s="12" t="s">
        <v>256</v>
      </c>
      <c r="F240" s="12"/>
      <c r="G240" s="12"/>
      <c r="H240" s="12"/>
      <c r="I240" s="12">
        <f>SUM(I186:I239)</f>
        <v>0</v>
      </c>
      <c r="P240">
        <f>SUM(P186:P239)</f>
        <v>0</v>
      </c>
    </row>
    <row r="242" spans="1:16" ht="12.75" customHeight="1">
      <c r="A242" s="12"/>
      <c r="B242" s="12"/>
      <c r="C242" s="12"/>
      <c r="D242" s="12"/>
      <c r="E242" s="12" t="s">
        <v>64</v>
      </c>
      <c r="F242" s="12"/>
      <c r="G242" s="12"/>
      <c r="H242" s="12"/>
      <c r="I242" s="12">
        <f>+I27+I90+I96+I105+I150+I162+I183+I240</f>
        <v>0</v>
      </c>
      <c r="P242">
        <f>+P27+P90+P96+P105+P150+P162+P183+P240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showGridLines="0" zoomScalePageLayoutView="0" workbookViewId="0" topLeftCell="A1">
      <pane ySplit="10" topLeftCell="A141" activePane="bottomLeft" state="frozen"/>
      <selection pane="topLeft" activeCell="R26" sqref="R26"/>
      <selection pane="bottomLeft" activeCell="H153" sqref="H153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 t="s">
        <v>11</v>
      </c>
    </row>
    <row r="2" spans="1:9" ht="12.75" customHeight="1">
      <c r="A2" s="14" t="s">
        <v>421</v>
      </c>
      <c r="B2" s="14"/>
      <c r="C2" s="14"/>
      <c r="D2" s="14"/>
      <c r="E2" s="14"/>
      <c r="F2" s="14"/>
      <c r="G2" s="14"/>
      <c r="H2" s="14"/>
      <c r="I2" s="14"/>
    </row>
    <row r="4" spans="1:5" ht="12.75" customHeight="1">
      <c r="A4" t="s">
        <v>12</v>
      </c>
      <c r="C4" s="4" t="s">
        <v>15</v>
      </c>
      <c r="D4" s="4"/>
      <c r="E4" s="4" t="s">
        <v>16</v>
      </c>
    </row>
    <row r="5" spans="1:5" ht="12.75" customHeight="1">
      <c r="A5" t="s">
        <v>13</v>
      </c>
      <c r="C5" s="4" t="s">
        <v>321</v>
      </c>
      <c r="D5" s="4"/>
      <c r="E5" s="4" t="s">
        <v>322</v>
      </c>
    </row>
    <row r="6" spans="1:5" ht="12.75" customHeight="1">
      <c r="A6" t="s">
        <v>14</v>
      </c>
      <c r="C6" s="4" t="s">
        <v>321</v>
      </c>
      <c r="D6" s="4"/>
      <c r="E6" s="4" t="s">
        <v>322</v>
      </c>
    </row>
    <row r="7" spans="3:5" ht="12.75" customHeight="1">
      <c r="C7" s="4"/>
      <c r="D7" s="4"/>
      <c r="E7" s="4"/>
    </row>
    <row r="8" spans="1:16" ht="12.75" customHeight="1">
      <c r="A8" s="15" t="s">
        <v>19</v>
      </c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27</v>
      </c>
      <c r="I8" s="15"/>
      <c r="O8" t="s">
        <v>30</v>
      </c>
      <c r="P8" t="s">
        <v>9</v>
      </c>
    </row>
    <row r="9" spans="1:15" ht="14.25">
      <c r="A9" s="15"/>
      <c r="B9" s="15"/>
      <c r="C9" s="15"/>
      <c r="D9" s="15"/>
      <c r="E9" s="15"/>
      <c r="F9" s="15"/>
      <c r="G9" s="15"/>
      <c r="H9" s="3" t="s">
        <v>28</v>
      </c>
      <c r="I9" s="3" t="s">
        <v>29</v>
      </c>
      <c r="O9" t="s">
        <v>9</v>
      </c>
    </row>
    <row r="10" spans="1:9" ht="14.25">
      <c r="A10" s="3" t="s">
        <v>20</v>
      </c>
      <c r="B10" s="3" t="s">
        <v>31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37</v>
      </c>
      <c r="I10" s="3" t="s">
        <v>38</v>
      </c>
    </row>
    <row r="11" spans="1:9" ht="12.75" customHeight="1">
      <c r="A11" s="6"/>
      <c r="B11" s="6"/>
      <c r="C11" s="6" t="s">
        <v>40</v>
      </c>
      <c r="D11" s="6"/>
      <c r="E11" s="6" t="s">
        <v>39</v>
      </c>
      <c r="F11" s="6"/>
      <c r="G11" s="8"/>
      <c r="H11" s="6"/>
      <c r="I11" s="8"/>
    </row>
    <row r="12" spans="1:16" ht="25.5">
      <c r="A12" s="5">
        <v>1</v>
      </c>
      <c r="B12" s="5" t="s">
        <v>41</v>
      </c>
      <c r="C12" s="5" t="s">
        <v>67</v>
      </c>
      <c r="D12" s="5" t="s">
        <v>43</v>
      </c>
      <c r="E12" s="5" t="s">
        <v>68</v>
      </c>
      <c r="F12" s="5" t="s">
        <v>69</v>
      </c>
      <c r="G12" s="7">
        <v>238.378</v>
      </c>
      <c r="H12" s="10">
        <v>0</v>
      </c>
      <c r="I12" s="9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1" t="s">
        <v>323</v>
      </c>
    </row>
    <row r="14" ht="25.5">
      <c r="E14" s="11" t="s">
        <v>71</v>
      </c>
    </row>
    <row r="15" spans="1:16" ht="25.5">
      <c r="A15" s="5">
        <v>2</v>
      </c>
      <c r="B15" s="5" t="s">
        <v>41</v>
      </c>
      <c r="C15" s="5" t="s">
        <v>67</v>
      </c>
      <c r="D15" s="5" t="s">
        <v>60</v>
      </c>
      <c r="E15" s="5" t="s">
        <v>72</v>
      </c>
      <c r="F15" s="5" t="s">
        <v>69</v>
      </c>
      <c r="G15" s="7">
        <v>13.319</v>
      </c>
      <c r="H15" s="10">
        <v>0</v>
      </c>
      <c r="I15" s="9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1" t="s">
        <v>324</v>
      </c>
    </row>
    <row r="17" ht="25.5">
      <c r="E17" s="11" t="s">
        <v>71</v>
      </c>
    </row>
    <row r="18" spans="1:16" ht="25.5">
      <c r="A18" s="5">
        <v>3</v>
      </c>
      <c r="B18" s="5" t="s">
        <v>41</v>
      </c>
      <c r="C18" s="5" t="s">
        <v>67</v>
      </c>
      <c r="D18" s="5" t="s">
        <v>74</v>
      </c>
      <c r="E18" s="5" t="s">
        <v>75</v>
      </c>
      <c r="F18" s="5" t="s">
        <v>69</v>
      </c>
      <c r="G18" s="7">
        <v>14.49</v>
      </c>
      <c r="H18" s="10">
        <v>0</v>
      </c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325</v>
      </c>
    </row>
    <row r="20" ht="25.5">
      <c r="E20" s="11" t="s">
        <v>71</v>
      </c>
    </row>
    <row r="21" spans="1:16" ht="25.5">
      <c r="A21" s="5">
        <v>4</v>
      </c>
      <c r="B21" s="5" t="s">
        <v>41</v>
      </c>
      <c r="C21" s="5" t="s">
        <v>67</v>
      </c>
      <c r="D21" s="5" t="s">
        <v>77</v>
      </c>
      <c r="E21" s="5" t="s">
        <v>78</v>
      </c>
      <c r="F21" s="5" t="s">
        <v>69</v>
      </c>
      <c r="G21" s="7">
        <v>12.618</v>
      </c>
      <c r="H21" s="10">
        <v>0</v>
      </c>
      <c r="I21" s="9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1" t="s">
        <v>326</v>
      </c>
    </row>
    <row r="23" ht="25.5">
      <c r="E23" s="11" t="s">
        <v>71</v>
      </c>
    </row>
    <row r="24" spans="1:16" ht="25.5">
      <c r="A24" s="5">
        <v>5</v>
      </c>
      <c r="B24" s="5" t="s">
        <v>41</v>
      </c>
      <c r="C24" s="5" t="s">
        <v>67</v>
      </c>
      <c r="D24" s="5" t="s">
        <v>327</v>
      </c>
      <c r="E24" s="5" t="s">
        <v>328</v>
      </c>
      <c r="F24" s="5" t="s">
        <v>69</v>
      </c>
      <c r="G24" s="7">
        <v>0.5</v>
      </c>
      <c r="H24" s="10">
        <v>0</v>
      </c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329</v>
      </c>
    </row>
    <row r="26" ht="25.5">
      <c r="E26" s="11" t="s">
        <v>71</v>
      </c>
    </row>
    <row r="27" spans="1:16" ht="12.75" customHeight="1">
      <c r="A27" s="12"/>
      <c r="B27" s="12"/>
      <c r="C27" s="12" t="s">
        <v>40</v>
      </c>
      <c r="D27" s="12"/>
      <c r="E27" s="12" t="s">
        <v>39</v>
      </c>
      <c r="F27" s="12"/>
      <c r="G27" s="12"/>
      <c r="H27" s="12"/>
      <c r="I27" s="12">
        <f>SUM(I12:I26)</f>
        <v>0</v>
      </c>
      <c r="P27">
        <f>SUM(P12:P26)</f>
        <v>0</v>
      </c>
    </row>
    <row r="29" spans="1:9" ht="12.75" customHeight="1">
      <c r="A29" s="6"/>
      <c r="B29" s="6"/>
      <c r="C29" s="6" t="s">
        <v>20</v>
      </c>
      <c r="D29" s="6"/>
      <c r="E29" s="6" t="s">
        <v>85</v>
      </c>
      <c r="F29" s="6"/>
      <c r="G29" s="8"/>
      <c r="H29" s="6"/>
      <c r="I29" s="8"/>
    </row>
    <row r="30" spans="1:16" ht="12.75">
      <c r="A30" s="5">
        <v>6</v>
      </c>
      <c r="B30" s="5" t="s">
        <v>41</v>
      </c>
      <c r="C30" s="5" t="s">
        <v>330</v>
      </c>
      <c r="D30" s="5" t="s">
        <v>43</v>
      </c>
      <c r="E30" s="5" t="s">
        <v>331</v>
      </c>
      <c r="F30" s="5" t="s">
        <v>82</v>
      </c>
      <c r="G30" s="7">
        <v>12.268</v>
      </c>
      <c r="H30" s="10">
        <v>0</v>
      </c>
      <c r="I30" s="9">
        <f>ROUND((H30*G30),2)</f>
        <v>0</v>
      </c>
      <c r="O30">
        <f>rekapitulace!H8</f>
        <v>21</v>
      </c>
      <c r="P30">
        <f>ROUND(O30/100*I30,2)</f>
        <v>0</v>
      </c>
    </row>
    <row r="31" ht="63.75">
      <c r="E31" s="11" t="s">
        <v>332</v>
      </c>
    </row>
    <row r="32" ht="63.75">
      <c r="E32" s="11" t="s">
        <v>89</v>
      </c>
    </row>
    <row r="33" spans="1:16" ht="25.5">
      <c r="A33" s="5">
        <v>7</v>
      </c>
      <c r="B33" s="5" t="s">
        <v>41</v>
      </c>
      <c r="C33" s="5" t="s">
        <v>115</v>
      </c>
      <c r="D33" s="5" t="s">
        <v>43</v>
      </c>
      <c r="E33" s="5" t="s">
        <v>118</v>
      </c>
      <c r="F33" s="5" t="s">
        <v>82</v>
      </c>
      <c r="G33" s="7">
        <v>175.287</v>
      </c>
      <c r="H33" s="10">
        <v>0</v>
      </c>
      <c r="I33" s="9">
        <f>ROUND((H33*G33),2)</f>
        <v>0</v>
      </c>
      <c r="O33">
        <f>rekapitulace!H8</f>
        <v>21</v>
      </c>
      <c r="P33">
        <f>ROUND(O33/100*I33,2)</f>
        <v>0</v>
      </c>
    </row>
    <row r="34" ht="12.75">
      <c r="E34" s="11" t="s">
        <v>333</v>
      </c>
    </row>
    <row r="35" ht="306">
      <c r="E35" s="11" t="s">
        <v>117</v>
      </c>
    </row>
    <row r="36" spans="1:16" ht="25.5">
      <c r="A36" s="5">
        <v>8</v>
      </c>
      <c r="B36" s="5" t="s">
        <v>41</v>
      </c>
      <c r="C36" s="5" t="s">
        <v>124</v>
      </c>
      <c r="D36" s="5" t="s">
        <v>43</v>
      </c>
      <c r="E36" s="5" t="s">
        <v>125</v>
      </c>
      <c r="F36" s="5" t="s">
        <v>82</v>
      </c>
      <c r="G36" s="7">
        <v>119.189</v>
      </c>
      <c r="H36" s="10">
        <v>0</v>
      </c>
      <c r="I36" s="9">
        <f>ROUND((H36*G36),2)</f>
        <v>0</v>
      </c>
      <c r="O36">
        <f>rekapitulace!H8</f>
        <v>21</v>
      </c>
      <c r="P36">
        <f>ROUND(O36/100*I36,2)</f>
        <v>0</v>
      </c>
    </row>
    <row r="37" ht="153">
      <c r="E37" s="11" t="s">
        <v>334</v>
      </c>
    </row>
    <row r="38" ht="318.75">
      <c r="E38" s="11" t="s">
        <v>123</v>
      </c>
    </row>
    <row r="39" spans="1:16" ht="25.5">
      <c r="A39" s="5">
        <v>9</v>
      </c>
      <c r="B39" s="5" t="s">
        <v>41</v>
      </c>
      <c r="C39" s="5" t="s">
        <v>124</v>
      </c>
      <c r="D39" s="5" t="s">
        <v>60</v>
      </c>
      <c r="E39" s="5" t="s">
        <v>335</v>
      </c>
      <c r="F39" s="5" t="s">
        <v>82</v>
      </c>
      <c r="G39" s="7">
        <v>175.287</v>
      </c>
      <c r="H39" s="10">
        <v>0</v>
      </c>
      <c r="I39" s="9">
        <f>ROUND((H39*G39),2)</f>
        <v>0</v>
      </c>
      <c r="O39">
        <f>rekapitulace!H8</f>
        <v>21</v>
      </c>
      <c r="P39">
        <f>ROUND(O39/100*I39,2)</f>
        <v>0</v>
      </c>
    </row>
    <row r="40" ht="12.75">
      <c r="E40" s="11" t="s">
        <v>336</v>
      </c>
    </row>
    <row r="41" ht="318.75">
      <c r="E41" s="11" t="s">
        <v>123</v>
      </c>
    </row>
    <row r="42" spans="1:16" ht="12.75">
      <c r="A42" s="5">
        <v>10</v>
      </c>
      <c r="B42" s="5" t="s">
        <v>41</v>
      </c>
      <c r="C42" s="5" t="s">
        <v>127</v>
      </c>
      <c r="D42" s="5" t="s">
        <v>43</v>
      </c>
      <c r="E42" s="5" t="s">
        <v>128</v>
      </c>
      <c r="F42" s="5" t="s">
        <v>82</v>
      </c>
      <c r="G42" s="7">
        <v>294.476</v>
      </c>
      <c r="H42" s="10">
        <v>0</v>
      </c>
      <c r="I42" s="9">
        <f>ROUND((H42*G42),2)</f>
        <v>0</v>
      </c>
      <c r="O42">
        <f>rekapitulace!H8</f>
        <v>21</v>
      </c>
      <c r="P42">
        <f>ROUND(O42/100*I42,2)</f>
        <v>0</v>
      </c>
    </row>
    <row r="43" ht="38.25">
      <c r="E43" s="11" t="s">
        <v>337</v>
      </c>
    </row>
    <row r="44" ht="191.25">
      <c r="E44" s="11" t="s">
        <v>130</v>
      </c>
    </row>
    <row r="45" spans="1:16" ht="12.75">
      <c r="A45" s="5">
        <v>11</v>
      </c>
      <c r="B45" s="5" t="s">
        <v>41</v>
      </c>
      <c r="C45" s="5" t="s">
        <v>338</v>
      </c>
      <c r="D45" s="5" t="s">
        <v>43</v>
      </c>
      <c r="E45" s="5" t="s">
        <v>339</v>
      </c>
      <c r="F45" s="5" t="s">
        <v>82</v>
      </c>
      <c r="G45" s="7">
        <v>175.287</v>
      </c>
      <c r="H45" s="10">
        <v>0</v>
      </c>
      <c r="I45" s="9">
        <f>ROUND((H45*G45),2)</f>
        <v>0</v>
      </c>
      <c r="O45">
        <f>rekapitulace!H8</f>
        <v>21</v>
      </c>
      <c r="P45">
        <f>ROUND(O45/100*I45,2)</f>
        <v>0</v>
      </c>
    </row>
    <row r="46" ht="25.5">
      <c r="E46" s="11" t="s">
        <v>340</v>
      </c>
    </row>
    <row r="47" ht="229.5">
      <c r="E47" s="11" t="s">
        <v>341</v>
      </c>
    </row>
    <row r="48" spans="1:16" ht="25.5">
      <c r="A48" s="5">
        <v>12</v>
      </c>
      <c r="B48" s="5" t="s">
        <v>41</v>
      </c>
      <c r="C48" s="5" t="s">
        <v>342</v>
      </c>
      <c r="D48" s="5" t="s">
        <v>43</v>
      </c>
      <c r="E48" s="5" t="s">
        <v>343</v>
      </c>
      <c r="F48" s="5" t="s">
        <v>82</v>
      </c>
      <c r="G48" s="7">
        <v>9.464</v>
      </c>
      <c r="H48" s="10">
        <v>0</v>
      </c>
      <c r="I48" s="9">
        <f>ROUND((H48*G48),2)</f>
        <v>0</v>
      </c>
      <c r="O48">
        <f>rekapitulace!H8</f>
        <v>21</v>
      </c>
      <c r="P48">
        <f>ROUND(O48/100*I48,2)</f>
        <v>0</v>
      </c>
    </row>
    <row r="49" ht="51">
      <c r="E49" s="11" t="s">
        <v>344</v>
      </c>
    </row>
    <row r="50" ht="229.5">
      <c r="E50" s="11" t="s">
        <v>345</v>
      </c>
    </row>
    <row r="51" spans="1:16" ht="25.5">
      <c r="A51" s="5">
        <v>13</v>
      </c>
      <c r="B51" s="5" t="s">
        <v>41</v>
      </c>
      <c r="C51" s="5" t="s">
        <v>135</v>
      </c>
      <c r="D51" s="5" t="s">
        <v>43</v>
      </c>
      <c r="E51" s="5" t="s">
        <v>346</v>
      </c>
      <c r="F51" s="5" t="s">
        <v>82</v>
      </c>
      <c r="G51" s="7">
        <v>87.644</v>
      </c>
      <c r="H51" s="10">
        <v>0</v>
      </c>
      <c r="I51" s="9">
        <f>ROUND((H51*G51),2)</f>
        <v>0</v>
      </c>
      <c r="O51">
        <f>rekapitulace!H8</f>
        <v>21</v>
      </c>
      <c r="P51">
        <f>ROUND(O51/100*I51,2)</f>
        <v>0</v>
      </c>
    </row>
    <row r="52" ht="25.5">
      <c r="E52" s="11" t="s">
        <v>347</v>
      </c>
    </row>
    <row r="53" ht="293.25">
      <c r="E53" s="11" t="s">
        <v>138</v>
      </c>
    </row>
    <row r="54" spans="1:16" ht="12.75" customHeight="1">
      <c r="A54" s="12"/>
      <c r="B54" s="12"/>
      <c r="C54" s="12" t="s">
        <v>20</v>
      </c>
      <c r="D54" s="12"/>
      <c r="E54" s="12" t="s">
        <v>85</v>
      </c>
      <c r="F54" s="12"/>
      <c r="G54" s="12"/>
      <c r="H54" s="12"/>
      <c r="I54" s="12">
        <f>SUM(I30:I53)</f>
        <v>0</v>
      </c>
      <c r="P54">
        <f>SUM(P30:P53)</f>
        <v>0</v>
      </c>
    </row>
    <row r="56" spans="1:9" ht="12.75" customHeight="1">
      <c r="A56" s="6"/>
      <c r="B56" s="6"/>
      <c r="C56" s="6" t="s">
        <v>31</v>
      </c>
      <c r="D56" s="6"/>
      <c r="E56" s="6" t="s">
        <v>348</v>
      </c>
      <c r="F56" s="6"/>
      <c r="G56" s="8"/>
      <c r="H56" s="6"/>
      <c r="I56" s="8"/>
    </row>
    <row r="57" spans="1:16" ht="38.25">
      <c r="A57" s="5">
        <v>14</v>
      </c>
      <c r="B57" s="5" t="s">
        <v>41</v>
      </c>
      <c r="C57" s="5" t="s">
        <v>349</v>
      </c>
      <c r="D57" s="5" t="s">
        <v>43</v>
      </c>
      <c r="E57" s="5" t="s">
        <v>350</v>
      </c>
      <c r="F57" s="5" t="s">
        <v>82</v>
      </c>
      <c r="G57" s="7">
        <v>12.6</v>
      </c>
      <c r="H57" s="10">
        <v>0</v>
      </c>
      <c r="I57" s="9">
        <f>ROUND((H57*G57),2)</f>
        <v>0</v>
      </c>
      <c r="O57">
        <f>rekapitulace!H8</f>
        <v>21</v>
      </c>
      <c r="P57">
        <f>ROUND(O57/100*I57,2)</f>
        <v>0</v>
      </c>
    </row>
    <row r="58" ht="12.75">
      <c r="E58" s="11" t="s">
        <v>351</v>
      </c>
    </row>
    <row r="59" ht="357">
      <c r="E59" s="11" t="s">
        <v>352</v>
      </c>
    </row>
    <row r="60" spans="1:16" ht="12.75" customHeight="1">
      <c r="A60" s="12"/>
      <c r="B60" s="12"/>
      <c r="C60" s="12" t="s">
        <v>31</v>
      </c>
      <c r="D60" s="12"/>
      <c r="E60" s="12" t="s">
        <v>348</v>
      </c>
      <c r="F60" s="12"/>
      <c r="G60" s="12"/>
      <c r="H60" s="12"/>
      <c r="I60" s="12">
        <f>SUM(I57:I59)</f>
        <v>0</v>
      </c>
      <c r="P60">
        <f>SUM(P57:P59)</f>
        <v>0</v>
      </c>
    </row>
    <row r="62" spans="1:9" ht="12.75" customHeight="1">
      <c r="A62" s="6"/>
      <c r="B62" s="6"/>
      <c r="C62" s="6" t="s">
        <v>34</v>
      </c>
      <c r="D62" s="6"/>
      <c r="E62" s="6" t="s">
        <v>170</v>
      </c>
      <c r="F62" s="6"/>
      <c r="G62" s="8"/>
      <c r="H62" s="6"/>
      <c r="I62" s="8"/>
    </row>
    <row r="63" spans="1:16" ht="12.75">
      <c r="A63" s="5">
        <v>15</v>
      </c>
      <c r="B63" s="5" t="s">
        <v>41</v>
      </c>
      <c r="C63" s="5" t="s">
        <v>171</v>
      </c>
      <c r="D63" s="5" t="s">
        <v>43</v>
      </c>
      <c r="E63" s="5" t="s">
        <v>172</v>
      </c>
      <c r="F63" s="5" t="s">
        <v>82</v>
      </c>
      <c r="G63" s="7">
        <v>5.258</v>
      </c>
      <c r="H63" s="10">
        <v>0</v>
      </c>
      <c r="I63" s="9">
        <f>ROUND((H63*G63),2)</f>
        <v>0</v>
      </c>
      <c r="O63">
        <f>rekapitulace!H8</f>
        <v>21</v>
      </c>
      <c r="P63">
        <f>ROUND(O63/100*I63,2)</f>
        <v>0</v>
      </c>
    </row>
    <row r="64" ht="25.5">
      <c r="E64" s="11" t="s">
        <v>353</v>
      </c>
    </row>
    <row r="65" ht="127.5">
      <c r="E65" s="11" t="s">
        <v>174</v>
      </c>
    </row>
    <row r="66" spans="1:16" ht="25.5">
      <c r="A66" s="5">
        <v>16</v>
      </c>
      <c r="B66" s="5" t="s">
        <v>41</v>
      </c>
      <c r="C66" s="5" t="s">
        <v>175</v>
      </c>
      <c r="D66" s="5" t="s">
        <v>43</v>
      </c>
      <c r="E66" s="5" t="s">
        <v>176</v>
      </c>
      <c r="F66" s="5" t="s">
        <v>82</v>
      </c>
      <c r="G66" s="7">
        <v>7.01</v>
      </c>
      <c r="H66" s="10">
        <v>0</v>
      </c>
      <c r="I66" s="9">
        <f>ROUND((H66*G66),2)</f>
        <v>0</v>
      </c>
      <c r="O66">
        <f>rekapitulace!H8</f>
        <v>21</v>
      </c>
      <c r="P66">
        <f>ROUND(O66/100*I66,2)</f>
        <v>0</v>
      </c>
    </row>
    <row r="67" ht="25.5">
      <c r="E67" s="11" t="s">
        <v>354</v>
      </c>
    </row>
    <row r="68" ht="51">
      <c r="E68" s="11" t="s">
        <v>178</v>
      </c>
    </row>
    <row r="69" spans="1:16" ht="12.75">
      <c r="A69" s="5">
        <v>17</v>
      </c>
      <c r="B69" s="5" t="s">
        <v>41</v>
      </c>
      <c r="C69" s="5" t="s">
        <v>355</v>
      </c>
      <c r="D69" s="5" t="s">
        <v>43</v>
      </c>
      <c r="E69" s="5" t="s">
        <v>356</v>
      </c>
      <c r="F69" s="5" t="s">
        <v>150</v>
      </c>
      <c r="G69" s="7">
        <v>70.1</v>
      </c>
      <c r="H69" s="10">
        <v>0</v>
      </c>
      <c r="I69" s="9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1" t="s">
        <v>357</v>
      </c>
    </row>
    <row r="71" ht="102">
      <c r="E71" s="11" t="s">
        <v>358</v>
      </c>
    </row>
    <row r="72" spans="1:16" ht="12.75">
      <c r="A72" s="5">
        <v>18</v>
      </c>
      <c r="B72" s="5" t="s">
        <v>41</v>
      </c>
      <c r="C72" s="5" t="s">
        <v>359</v>
      </c>
      <c r="D72" s="5" t="s">
        <v>43</v>
      </c>
      <c r="E72" s="5" t="s">
        <v>360</v>
      </c>
      <c r="F72" s="5" t="s">
        <v>150</v>
      </c>
      <c r="G72" s="7">
        <v>35.05</v>
      </c>
      <c r="H72" s="10">
        <v>0</v>
      </c>
      <c r="I72" s="9">
        <f>ROUND((H72*G72),2)</f>
        <v>0</v>
      </c>
      <c r="O72">
        <f>rekapitulace!H8</f>
        <v>21</v>
      </c>
      <c r="P72">
        <f>ROUND(O72/100*I72,2)</f>
        <v>0</v>
      </c>
    </row>
    <row r="73" ht="12.75">
      <c r="E73" s="11" t="s">
        <v>361</v>
      </c>
    </row>
    <row r="74" ht="102">
      <c r="E74" s="11" t="s">
        <v>358</v>
      </c>
    </row>
    <row r="75" spans="1:16" ht="12.75">
      <c r="A75" s="5">
        <v>19</v>
      </c>
      <c r="B75" s="5" t="s">
        <v>41</v>
      </c>
      <c r="C75" s="5" t="s">
        <v>188</v>
      </c>
      <c r="D75" s="5" t="s">
        <v>43</v>
      </c>
      <c r="E75" s="5" t="s">
        <v>189</v>
      </c>
      <c r="F75" s="5" t="s">
        <v>82</v>
      </c>
      <c r="G75" s="7">
        <v>3.505</v>
      </c>
      <c r="H75" s="10">
        <v>0</v>
      </c>
      <c r="I75" s="9">
        <f>ROUND((H75*G75),2)</f>
        <v>0</v>
      </c>
      <c r="O75">
        <f>rekapitulace!H8</f>
        <v>21</v>
      </c>
      <c r="P75">
        <f>ROUND(O75/100*I75,2)</f>
        <v>0</v>
      </c>
    </row>
    <row r="76" ht="25.5">
      <c r="E76" s="11" t="s">
        <v>362</v>
      </c>
    </row>
    <row r="77" ht="204">
      <c r="E77" s="11" t="s">
        <v>191</v>
      </c>
    </row>
    <row r="78" spans="1:16" ht="25.5">
      <c r="A78" s="5">
        <v>20</v>
      </c>
      <c r="B78" s="5" t="s">
        <v>41</v>
      </c>
      <c r="C78" s="5" t="s">
        <v>192</v>
      </c>
      <c r="D78" s="5" t="s">
        <v>43</v>
      </c>
      <c r="E78" s="5" t="s">
        <v>193</v>
      </c>
      <c r="F78" s="5" t="s">
        <v>82</v>
      </c>
      <c r="G78" s="7">
        <v>2.103</v>
      </c>
      <c r="H78" s="10">
        <v>0</v>
      </c>
      <c r="I78" s="9">
        <f>ROUND((H78*G78),2)</f>
        <v>0</v>
      </c>
      <c r="O78">
        <f>rekapitulace!H8</f>
        <v>21</v>
      </c>
      <c r="P78">
        <f>ROUND(O78/100*I78,2)</f>
        <v>0</v>
      </c>
    </row>
    <row r="79" ht="25.5">
      <c r="E79" s="11" t="s">
        <v>363</v>
      </c>
    </row>
    <row r="80" ht="204">
      <c r="E80" s="11" t="s">
        <v>191</v>
      </c>
    </row>
    <row r="81" spans="1:16" ht="25.5">
      <c r="A81" s="5">
        <v>21</v>
      </c>
      <c r="B81" s="5" t="s">
        <v>41</v>
      </c>
      <c r="C81" s="5" t="s">
        <v>214</v>
      </c>
      <c r="D81" s="5" t="s">
        <v>43</v>
      </c>
      <c r="E81" s="5" t="s">
        <v>215</v>
      </c>
      <c r="F81" s="5" t="s">
        <v>216</v>
      </c>
      <c r="G81" s="7">
        <v>140.2</v>
      </c>
      <c r="H81" s="10">
        <v>0</v>
      </c>
      <c r="I81" s="9">
        <f>ROUND((H81*G81),2)</f>
        <v>0</v>
      </c>
      <c r="O81">
        <f>rekapitulace!H8</f>
        <v>21</v>
      </c>
      <c r="P81">
        <f>ROUND(O81/100*I81,2)</f>
        <v>0</v>
      </c>
    </row>
    <row r="82" ht="12.75">
      <c r="E82" s="11" t="s">
        <v>364</v>
      </c>
    </row>
    <row r="83" ht="38.25">
      <c r="E83" s="11" t="s">
        <v>218</v>
      </c>
    </row>
    <row r="84" spans="1:16" ht="12.75" customHeight="1">
      <c r="A84" s="12"/>
      <c r="B84" s="12"/>
      <c r="C84" s="12" t="s">
        <v>34</v>
      </c>
      <c r="D84" s="12"/>
      <c r="E84" s="12" t="s">
        <v>170</v>
      </c>
      <c r="F84" s="12"/>
      <c r="G84" s="12"/>
      <c r="H84" s="12"/>
      <c r="I84" s="12">
        <f>SUM(I63:I83)</f>
        <v>0</v>
      </c>
      <c r="P84">
        <f>SUM(P63:P83)</f>
        <v>0</v>
      </c>
    </row>
    <row r="86" spans="1:9" ht="12.75" customHeight="1">
      <c r="A86" s="6"/>
      <c r="B86" s="6"/>
      <c r="C86" s="6" t="s">
        <v>36</v>
      </c>
      <c r="D86" s="6"/>
      <c r="E86" s="6" t="s">
        <v>219</v>
      </c>
      <c r="F86" s="6"/>
      <c r="G86" s="8"/>
      <c r="H86" s="6"/>
      <c r="I86" s="8"/>
    </row>
    <row r="87" spans="1:16" ht="12.75">
      <c r="A87" s="5">
        <v>22</v>
      </c>
      <c r="B87" s="5" t="s">
        <v>41</v>
      </c>
      <c r="C87" s="5" t="s">
        <v>220</v>
      </c>
      <c r="D87" s="5" t="s">
        <v>43</v>
      </c>
      <c r="E87" s="5" t="s">
        <v>221</v>
      </c>
      <c r="F87" s="5" t="s">
        <v>216</v>
      </c>
      <c r="G87" s="7">
        <v>980</v>
      </c>
      <c r="H87" s="10">
        <v>0</v>
      </c>
      <c r="I87" s="9">
        <f>ROUND((H87*G87),2)</f>
        <v>0</v>
      </c>
      <c r="O87">
        <f>rekapitulace!H8</f>
        <v>21</v>
      </c>
      <c r="P87">
        <f>ROUND(O87/100*I87,2)</f>
        <v>0</v>
      </c>
    </row>
    <row r="88" ht="12.75">
      <c r="E88" s="11" t="s">
        <v>365</v>
      </c>
    </row>
    <row r="89" ht="140.25">
      <c r="E89" s="11" t="s">
        <v>223</v>
      </c>
    </row>
    <row r="90" spans="1:16" ht="25.5">
      <c r="A90" s="5">
        <v>23</v>
      </c>
      <c r="B90" s="5" t="s">
        <v>41</v>
      </c>
      <c r="C90" s="5" t="s">
        <v>366</v>
      </c>
      <c r="D90" s="5" t="s">
        <v>43</v>
      </c>
      <c r="E90" s="5" t="s">
        <v>367</v>
      </c>
      <c r="F90" s="5" t="s">
        <v>216</v>
      </c>
      <c r="G90" s="7">
        <v>1085</v>
      </c>
      <c r="H90" s="10">
        <v>0</v>
      </c>
      <c r="I90" s="9">
        <f>ROUND((H90*G90),2)</f>
        <v>0</v>
      </c>
      <c r="O90">
        <f>rekapitulace!H8</f>
        <v>21</v>
      </c>
      <c r="P90">
        <f>ROUND(O90/100*I90,2)</f>
        <v>0</v>
      </c>
    </row>
    <row r="91" ht="12.75">
      <c r="E91" s="11" t="s">
        <v>368</v>
      </c>
    </row>
    <row r="92" ht="76.5">
      <c r="E92" s="11" t="s">
        <v>369</v>
      </c>
    </row>
    <row r="93" spans="1:16" ht="25.5">
      <c r="A93" s="5">
        <v>24</v>
      </c>
      <c r="B93" s="5" t="s">
        <v>41</v>
      </c>
      <c r="C93" s="5" t="s">
        <v>370</v>
      </c>
      <c r="D93" s="5" t="s">
        <v>43</v>
      </c>
      <c r="E93" s="5" t="s">
        <v>371</v>
      </c>
      <c r="F93" s="5" t="s">
        <v>50</v>
      </c>
      <c r="G93" s="7">
        <v>74</v>
      </c>
      <c r="H93" s="10">
        <v>0</v>
      </c>
      <c r="I93" s="9">
        <f>ROUND((H93*G93),2)</f>
        <v>0</v>
      </c>
      <c r="O93">
        <f>rekapitulace!H8</f>
        <v>21</v>
      </c>
      <c r="P93">
        <f>ROUND(O93/100*I93,2)</f>
        <v>0</v>
      </c>
    </row>
    <row r="94" ht="25.5">
      <c r="E94" s="11" t="s">
        <v>372</v>
      </c>
    </row>
    <row r="95" ht="76.5">
      <c r="E95" s="11" t="s">
        <v>373</v>
      </c>
    </row>
    <row r="96" spans="1:16" ht="12.75">
      <c r="A96" s="5">
        <v>25</v>
      </c>
      <c r="B96" s="5" t="s">
        <v>41</v>
      </c>
      <c r="C96" s="5" t="s">
        <v>374</v>
      </c>
      <c r="D96" s="5" t="s">
        <v>43</v>
      </c>
      <c r="E96" s="5" t="s">
        <v>375</v>
      </c>
      <c r="F96" s="5" t="s">
        <v>50</v>
      </c>
      <c r="G96" s="7">
        <v>29</v>
      </c>
      <c r="H96" s="10">
        <v>0</v>
      </c>
      <c r="I96" s="9">
        <f>ROUND((H96*G96),2)</f>
        <v>0</v>
      </c>
      <c r="O96">
        <f>rekapitulace!H8</f>
        <v>21</v>
      </c>
      <c r="P96">
        <f>ROUND(O96/100*I96,2)</f>
        <v>0</v>
      </c>
    </row>
    <row r="97" ht="12.75">
      <c r="E97" s="11" t="s">
        <v>376</v>
      </c>
    </row>
    <row r="98" ht="114.75">
      <c r="E98" s="11" t="s">
        <v>377</v>
      </c>
    </row>
    <row r="99" spans="1:16" ht="12.75">
      <c r="A99" s="5">
        <v>26</v>
      </c>
      <c r="B99" s="5" t="s">
        <v>41</v>
      </c>
      <c r="C99" s="5" t="s">
        <v>378</v>
      </c>
      <c r="D99" s="5" t="s">
        <v>43</v>
      </c>
      <c r="E99" s="5" t="s">
        <v>379</v>
      </c>
      <c r="F99" s="5" t="s">
        <v>50</v>
      </c>
      <c r="G99" s="7">
        <v>6</v>
      </c>
      <c r="H99" s="10">
        <v>0</v>
      </c>
      <c r="I99" s="9">
        <f>ROUND((H99*G99),2)</f>
        <v>0</v>
      </c>
      <c r="O99">
        <f>rekapitulace!H8</f>
        <v>21</v>
      </c>
      <c r="P99">
        <f>ROUND(O99/100*I99,2)</f>
        <v>0</v>
      </c>
    </row>
    <row r="100" ht="12.75">
      <c r="E100" s="11" t="s">
        <v>380</v>
      </c>
    </row>
    <row r="101" ht="89.25">
      <c r="E101" s="11" t="s">
        <v>381</v>
      </c>
    </row>
    <row r="102" spans="1:16" ht="12.75">
      <c r="A102" s="5">
        <v>27</v>
      </c>
      <c r="B102" s="5" t="s">
        <v>41</v>
      </c>
      <c r="C102" s="5" t="s">
        <v>382</v>
      </c>
      <c r="D102" s="5" t="s">
        <v>43</v>
      </c>
      <c r="E102" s="5" t="s">
        <v>383</v>
      </c>
      <c r="F102" s="5" t="s">
        <v>50</v>
      </c>
      <c r="G102" s="7">
        <v>6</v>
      </c>
      <c r="H102" s="10">
        <v>0</v>
      </c>
      <c r="I102" s="9">
        <f>ROUND((H102*G102),2)</f>
        <v>0</v>
      </c>
      <c r="O102">
        <f>rekapitulace!H8</f>
        <v>21</v>
      </c>
      <c r="P102">
        <f>ROUND(O102/100*I102,2)</f>
        <v>0</v>
      </c>
    </row>
    <row r="103" ht="12.75">
      <c r="E103" s="11" t="s">
        <v>384</v>
      </c>
    </row>
    <row r="104" ht="76.5">
      <c r="E104" s="11" t="s">
        <v>385</v>
      </c>
    </row>
    <row r="105" spans="1:16" ht="25.5">
      <c r="A105" s="5">
        <v>28</v>
      </c>
      <c r="B105" s="5" t="s">
        <v>41</v>
      </c>
      <c r="C105" s="5" t="s">
        <v>386</v>
      </c>
      <c r="D105" s="5" t="s">
        <v>43</v>
      </c>
      <c r="E105" s="5" t="s">
        <v>387</v>
      </c>
      <c r="F105" s="5" t="s">
        <v>50</v>
      </c>
      <c r="G105" s="7">
        <v>29</v>
      </c>
      <c r="H105" s="10">
        <v>0</v>
      </c>
      <c r="I105" s="9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1" t="s">
        <v>388</v>
      </c>
    </row>
    <row r="107" ht="89.25">
      <c r="E107" s="11" t="s">
        <v>381</v>
      </c>
    </row>
    <row r="108" spans="1:16" ht="25.5">
      <c r="A108" s="5">
        <v>29</v>
      </c>
      <c r="B108" s="5" t="s">
        <v>41</v>
      </c>
      <c r="C108" s="5" t="s">
        <v>389</v>
      </c>
      <c r="D108" s="5" t="s">
        <v>43</v>
      </c>
      <c r="E108" s="5" t="s">
        <v>390</v>
      </c>
      <c r="F108" s="5" t="s">
        <v>50</v>
      </c>
      <c r="G108" s="7">
        <v>6</v>
      </c>
      <c r="H108" s="10">
        <v>0</v>
      </c>
      <c r="I108" s="9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1" t="s">
        <v>384</v>
      </c>
    </row>
    <row r="110" ht="89.25">
      <c r="E110" s="11" t="s">
        <v>381</v>
      </c>
    </row>
    <row r="111" spans="1:16" ht="25.5">
      <c r="A111" s="5">
        <v>30</v>
      </c>
      <c r="B111" s="5" t="s">
        <v>41</v>
      </c>
      <c r="C111" s="5" t="s">
        <v>391</v>
      </c>
      <c r="D111" s="5" t="s">
        <v>43</v>
      </c>
      <c r="E111" s="5" t="s">
        <v>392</v>
      </c>
      <c r="F111" s="5" t="s">
        <v>50</v>
      </c>
      <c r="G111" s="7">
        <v>21</v>
      </c>
      <c r="H111" s="10">
        <v>0</v>
      </c>
      <c r="I111" s="9">
        <f>ROUND((H111*G111),2)</f>
        <v>0</v>
      </c>
      <c r="O111">
        <f>rekapitulace!H8</f>
        <v>21</v>
      </c>
      <c r="P111">
        <f>ROUND(O111/100*I111,2)</f>
        <v>0</v>
      </c>
    </row>
    <row r="112" ht="12.75">
      <c r="E112" s="11" t="s">
        <v>393</v>
      </c>
    </row>
    <row r="113" ht="102">
      <c r="E113" s="11" t="s">
        <v>394</v>
      </c>
    </row>
    <row r="114" spans="1:16" ht="25.5">
      <c r="A114" s="5">
        <v>31</v>
      </c>
      <c r="B114" s="5" t="s">
        <v>41</v>
      </c>
      <c r="C114" s="5" t="s">
        <v>395</v>
      </c>
      <c r="D114" s="5" t="s">
        <v>43</v>
      </c>
      <c r="E114" s="5" t="s">
        <v>396</v>
      </c>
      <c r="F114" s="5" t="s">
        <v>50</v>
      </c>
      <c r="G114" s="7">
        <v>1</v>
      </c>
      <c r="H114" s="10">
        <v>0</v>
      </c>
      <c r="I114" s="9">
        <f>ROUND((H114*G114),2)</f>
        <v>0</v>
      </c>
      <c r="O114">
        <f>rekapitulace!H8</f>
        <v>21</v>
      </c>
      <c r="P114">
        <f>ROUND(O114/100*I114,2)</f>
        <v>0</v>
      </c>
    </row>
    <row r="115" ht="12.75">
      <c r="E115" s="11" t="s">
        <v>51</v>
      </c>
    </row>
    <row r="116" ht="114.75">
      <c r="E116" s="11" t="s">
        <v>397</v>
      </c>
    </row>
    <row r="117" spans="1:16" ht="38.25">
      <c r="A117" s="5">
        <v>32</v>
      </c>
      <c r="B117" s="5" t="s">
        <v>41</v>
      </c>
      <c r="C117" s="5" t="s">
        <v>398</v>
      </c>
      <c r="D117" s="5" t="s">
        <v>43</v>
      </c>
      <c r="E117" s="5" t="s">
        <v>399</v>
      </c>
      <c r="F117" s="5" t="s">
        <v>50</v>
      </c>
      <c r="G117" s="7">
        <v>2</v>
      </c>
      <c r="H117" s="10">
        <v>0</v>
      </c>
      <c r="I117" s="9">
        <f>ROUND((H117*G117),2)</f>
        <v>0</v>
      </c>
      <c r="O117">
        <f>rekapitulace!H8</f>
        <v>21</v>
      </c>
      <c r="P117">
        <f>ROUND(O117/100*I117,2)</f>
        <v>0</v>
      </c>
    </row>
    <row r="118" ht="12.75">
      <c r="E118" s="11" t="s">
        <v>400</v>
      </c>
    </row>
    <row r="119" ht="114.75">
      <c r="E119" s="11" t="s">
        <v>397</v>
      </c>
    </row>
    <row r="120" spans="1:16" ht="12.75">
      <c r="A120" s="5">
        <v>33</v>
      </c>
      <c r="B120" s="5" t="s">
        <v>41</v>
      </c>
      <c r="C120" s="5" t="s">
        <v>401</v>
      </c>
      <c r="D120" s="5" t="s">
        <v>43</v>
      </c>
      <c r="E120" s="5" t="s">
        <v>402</v>
      </c>
      <c r="F120" s="5" t="s">
        <v>216</v>
      </c>
      <c r="G120" s="7">
        <v>1050</v>
      </c>
      <c r="H120" s="10">
        <v>0</v>
      </c>
      <c r="I120" s="9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1" t="s">
        <v>403</v>
      </c>
    </row>
    <row r="122" ht="127.5">
      <c r="E122" s="11" t="s">
        <v>404</v>
      </c>
    </row>
    <row r="123" spans="1:16" ht="12.75" customHeight="1">
      <c r="A123" s="12"/>
      <c r="B123" s="12"/>
      <c r="C123" s="12" t="s">
        <v>36</v>
      </c>
      <c r="D123" s="12"/>
      <c r="E123" s="12" t="s">
        <v>219</v>
      </c>
      <c r="F123" s="12"/>
      <c r="G123" s="12"/>
      <c r="H123" s="12"/>
      <c r="I123" s="12">
        <f>SUM(I87:I122)</f>
        <v>0</v>
      </c>
      <c r="P123">
        <f>SUM(P87:P122)</f>
        <v>0</v>
      </c>
    </row>
    <row r="125" spans="1:9" ht="12.75" customHeight="1">
      <c r="A125" s="6"/>
      <c r="B125" s="6"/>
      <c r="C125" s="6" t="s">
        <v>37</v>
      </c>
      <c r="D125" s="6"/>
      <c r="E125" s="6" t="s">
        <v>231</v>
      </c>
      <c r="F125" s="6"/>
      <c r="G125" s="8"/>
      <c r="H125" s="6"/>
      <c r="I125" s="8"/>
    </row>
    <row r="126" spans="1:16" ht="12.75">
      <c r="A126" s="5">
        <v>34</v>
      </c>
      <c r="B126" s="5" t="s">
        <v>41</v>
      </c>
      <c r="C126" s="5" t="s">
        <v>405</v>
      </c>
      <c r="D126" s="5" t="s">
        <v>43</v>
      </c>
      <c r="E126" s="5" t="s">
        <v>406</v>
      </c>
      <c r="F126" s="5" t="s">
        <v>216</v>
      </c>
      <c r="G126" s="7">
        <v>1085</v>
      </c>
      <c r="H126" s="10">
        <v>0</v>
      </c>
      <c r="I126" s="9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1" t="s">
        <v>407</v>
      </c>
    </row>
    <row r="128" ht="229.5">
      <c r="E128" s="11" t="s">
        <v>408</v>
      </c>
    </row>
    <row r="129" spans="1:16" ht="12.75">
      <c r="A129" s="5">
        <v>35</v>
      </c>
      <c r="B129" s="5" t="s">
        <v>41</v>
      </c>
      <c r="C129" s="5" t="s">
        <v>409</v>
      </c>
      <c r="D129" s="5" t="s">
        <v>43</v>
      </c>
      <c r="E129" s="5" t="s">
        <v>410</v>
      </c>
      <c r="F129" s="5" t="s">
        <v>216</v>
      </c>
      <c r="G129" s="7">
        <v>199.7</v>
      </c>
      <c r="H129" s="10">
        <v>0</v>
      </c>
      <c r="I129" s="9">
        <f>ROUND((H129*G129),2)</f>
        <v>0</v>
      </c>
      <c r="O129">
        <f>rekapitulace!H8</f>
        <v>21</v>
      </c>
      <c r="P129">
        <f>ROUND(O129/100*I129,2)</f>
        <v>0</v>
      </c>
    </row>
    <row r="130" ht="89.25">
      <c r="E130" s="11" t="s">
        <v>411</v>
      </c>
    </row>
    <row r="131" ht="229.5">
      <c r="E131" s="11" t="s">
        <v>412</v>
      </c>
    </row>
    <row r="132" spans="1:16" ht="12.75">
      <c r="A132" s="5">
        <v>36</v>
      </c>
      <c r="B132" s="5" t="s">
        <v>41</v>
      </c>
      <c r="C132" s="5" t="s">
        <v>252</v>
      </c>
      <c r="D132" s="5" t="s">
        <v>43</v>
      </c>
      <c r="E132" s="5" t="s">
        <v>253</v>
      </c>
      <c r="F132" s="5" t="s">
        <v>82</v>
      </c>
      <c r="G132" s="7">
        <v>19.97</v>
      </c>
      <c r="H132" s="10">
        <v>0</v>
      </c>
      <c r="I132" s="9">
        <f>ROUND((H132*G132),2)</f>
        <v>0</v>
      </c>
      <c r="O132">
        <f>rekapitulace!H8</f>
        <v>21</v>
      </c>
      <c r="P132">
        <f>ROUND(O132/100*I132,2)</f>
        <v>0</v>
      </c>
    </row>
    <row r="133" ht="114.75">
      <c r="E133" s="11" t="s">
        <v>413</v>
      </c>
    </row>
    <row r="134" ht="357">
      <c r="E134" s="11" t="s">
        <v>255</v>
      </c>
    </row>
    <row r="135" spans="1:16" ht="12.75" customHeight="1">
      <c r="A135" s="12"/>
      <c r="B135" s="12"/>
      <c r="C135" s="12" t="s">
        <v>37</v>
      </c>
      <c r="D135" s="12"/>
      <c r="E135" s="12" t="s">
        <v>231</v>
      </c>
      <c r="F135" s="12"/>
      <c r="G135" s="12"/>
      <c r="H135" s="12"/>
      <c r="I135" s="12">
        <f>SUM(I126:I134)</f>
        <v>0</v>
      </c>
      <c r="P135">
        <f>SUM(P126:P134)</f>
        <v>0</v>
      </c>
    </row>
    <row r="137" spans="1:9" ht="12.75" customHeight="1">
      <c r="A137" s="6"/>
      <c r="B137" s="6"/>
      <c r="C137" s="6" t="s">
        <v>38</v>
      </c>
      <c r="D137" s="6"/>
      <c r="E137" s="6" t="s">
        <v>256</v>
      </c>
      <c r="F137" s="6"/>
      <c r="G137" s="8"/>
      <c r="H137" s="6"/>
      <c r="I137" s="8"/>
    </row>
    <row r="138" spans="1:16" ht="12.75">
      <c r="A138" s="5">
        <v>37</v>
      </c>
      <c r="B138" s="5" t="s">
        <v>41</v>
      </c>
      <c r="C138" s="5" t="s">
        <v>414</v>
      </c>
      <c r="D138" s="5" t="s">
        <v>43</v>
      </c>
      <c r="E138" s="5" t="s">
        <v>415</v>
      </c>
      <c r="F138" s="5" t="s">
        <v>216</v>
      </c>
      <c r="G138" s="7">
        <v>140.2</v>
      </c>
      <c r="H138" s="10">
        <v>0</v>
      </c>
      <c r="I138" s="9">
        <f>ROUND((H138*G138),2)</f>
        <v>0</v>
      </c>
      <c r="O138">
        <f>rekapitulace!H8</f>
        <v>21</v>
      </c>
      <c r="P138">
        <f>ROUND(O138/100*I138,2)</f>
        <v>0</v>
      </c>
    </row>
    <row r="139" ht="25.5">
      <c r="E139" s="11" t="s">
        <v>416</v>
      </c>
    </row>
    <row r="140" ht="12.75">
      <c r="E140" s="11" t="s">
        <v>308</v>
      </c>
    </row>
    <row r="141" spans="1:16" ht="12.75">
      <c r="A141" s="5">
        <v>38</v>
      </c>
      <c r="B141" s="5" t="s">
        <v>41</v>
      </c>
      <c r="C141" s="5" t="s">
        <v>417</v>
      </c>
      <c r="D141" s="5" t="s">
        <v>43</v>
      </c>
      <c r="E141" s="5" t="s">
        <v>418</v>
      </c>
      <c r="F141" s="5" t="s">
        <v>50</v>
      </c>
      <c r="G141" s="7">
        <v>21</v>
      </c>
      <c r="H141" s="10">
        <v>0</v>
      </c>
      <c r="I141" s="9">
        <f>ROUND((H141*G141),2)</f>
        <v>0</v>
      </c>
      <c r="O141">
        <f>rekapitulace!H8</f>
        <v>21</v>
      </c>
      <c r="P141">
        <f>ROUND(O141/100*I141,2)</f>
        <v>0</v>
      </c>
    </row>
    <row r="142" ht="12.75">
      <c r="E142" s="11" t="s">
        <v>419</v>
      </c>
    </row>
    <row r="143" ht="76.5">
      <c r="E143" s="11" t="s">
        <v>420</v>
      </c>
    </row>
    <row r="144" spans="1:16" ht="12.75" customHeight="1">
      <c r="A144" s="12"/>
      <c r="B144" s="12"/>
      <c r="C144" s="12" t="s">
        <v>38</v>
      </c>
      <c r="D144" s="12"/>
      <c r="E144" s="12" t="s">
        <v>256</v>
      </c>
      <c r="F144" s="12"/>
      <c r="G144" s="12"/>
      <c r="H144" s="12"/>
      <c r="I144" s="12">
        <f>SUM(I138:I143)</f>
        <v>0</v>
      </c>
      <c r="P144">
        <f>SUM(P138:P143)</f>
        <v>0</v>
      </c>
    </row>
    <row r="146" spans="1:16" ht="12.75" customHeight="1">
      <c r="A146" s="12"/>
      <c r="B146" s="12"/>
      <c r="C146" s="12"/>
      <c r="D146" s="12"/>
      <c r="E146" s="12" t="s">
        <v>64</v>
      </c>
      <c r="F146" s="12"/>
      <c r="G146" s="12"/>
      <c r="H146" s="12"/>
      <c r="I146" s="12">
        <f>+I27+I54+I60+I84+I123+I135+I144</f>
        <v>0</v>
      </c>
      <c r="P146">
        <f>+P27+P54+P60+P84+P123+P135+P144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Vlček</dc:creator>
  <cp:keywords/>
  <dc:description/>
  <cp:lastModifiedBy>Roman Vlček</cp:lastModifiedBy>
  <dcterms:created xsi:type="dcterms:W3CDTF">2021-05-05T07:13:54Z</dcterms:created>
  <dcterms:modified xsi:type="dcterms:W3CDTF">2021-05-05T08:28:44Z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