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Způsobilé náklady_výkaz výměr\"/>
    </mc:Choice>
  </mc:AlternateContent>
  <xr:revisionPtr revIDLastSave="0" documentId="13_ncr:1_{439DB9A6-6084-44DD-8800-5DF5AC8E56F9}" xr6:coauthVersionLast="47" xr6:coauthVersionMax="47" xr10:uidLastSave="{00000000-0000-0000-0000-000000000000}"/>
  <workbookProtection workbookAlgorithmName="SHA-512" workbookHashValue="J6aG0BQzb/hMnwYYpJbPdzLLZcQgAu3Cr7iOhtrORX0a/lYBk2XS7ux2ysstT8PEzhj5b+2I6AgW2Z02v3VhUg==" workbookSaltValue="Y9S9X8aS+XrVpeEj9BlLdA==" workbookSpinCount="100000" lockStructure="1"/>
  <bookViews>
    <workbookView xWindow="-120" yWindow="-120" windowWidth="29040" windowHeight="17640" tabRatio="844" firstSheet="1" activeTab="11" xr2:uid="{00000000-000D-0000-FFFF-FFFF00000000}"/>
  </bookViews>
  <sheets>
    <sheet name="Rekapitulace I.etapa" sheetId="1" r:id="rId1"/>
    <sheet name="Soupis položek" sheetId="4" r:id="rId2"/>
    <sheet name="Rekapitulace PS+RA" sheetId="3" r:id="rId3"/>
    <sheet name="Soupis položek PS+RA" sheetId="2" r:id="rId4"/>
    <sheet name="Rekapitulace RE1" sheetId="5" r:id="rId5"/>
    <sheet name="Soupis položek RE1" sheetId="6" r:id="rId6"/>
    <sheet name="Rekapitulace RE2" sheetId="11" r:id="rId7"/>
    <sheet name="Soupis položek RE2" sheetId="12" r:id="rId8"/>
    <sheet name="Rekapitulace RB" sheetId="9" r:id="rId9"/>
    <sheet name="Soupis položek RB" sheetId="10" r:id="rId10"/>
    <sheet name="Rekapitulace RSS" sheetId="7" r:id="rId11"/>
    <sheet name="Soupis položek RSS" sheetId="8" r:id="rId12"/>
  </sheets>
  <definedNames>
    <definedName name="_xlnm.Print_Area" localSheetId="0">'Rekapitulace I.etapa'!$A:$F</definedName>
  </definedNames>
  <calcPr calcId="191029"/>
</workbook>
</file>

<file path=xl/calcChain.xml><?xml version="1.0" encoding="utf-8"?>
<calcChain xmlns="http://schemas.openxmlformats.org/spreadsheetml/2006/main">
  <c r="G159" i="4" l="1"/>
  <c r="G25" i="8"/>
  <c r="G19" i="10"/>
  <c r="G14" i="12"/>
  <c r="G156" i="4"/>
  <c r="G157" i="4"/>
  <c r="G158" i="4"/>
  <c r="G165" i="4"/>
  <c r="F16" i="1" s="1"/>
  <c r="E19" i="1" s="1"/>
  <c r="F19" i="1" s="1"/>
  <c r="G160" i="4"/>
  <c r="G161" i="4"/>
  <c r="G162" i="4"/>
  <c r="G163" i="4"/>
  <c r="G164" i="4"/>
  <c r="G155" i="4"/>
  <c r="G14" i="6"/>
  <c r="G144" i="4"/>
  <c r="G145" i="4"/>
  <c r="G146" i="4"/>
  <c r="G147" i="4"/>
  <c r="G148" i="4"/>
  <c r="G149" i="4"/>
  <c r="G150" i="4"/>
  <c r="G151" i="4"/>
  <c r="G152" i="4"/>
  <c r="I147" i="4"/>
  <c r="I148" i="4"/>
  <c r="I160" i="4"/>
  <c r="I159" i="4"/>
  <c r="I140" i="4"/>
  <c r="G140" i="4"/>
  <c r="I180" i="4"/>
  <c r="G180" i="4"/>
  <c r="I179" i="4"/>
  <c r="G179" i="4"/>
  <c r="I178" i="4"/>
  <c r="G178" i="4"/>
  <c r="I177" i="4"/>
  <c r="G177" i="4"/>
  <c r="I176" i="4"/>
  <c r="G176" i="4"/>
  <c r="I175" i="4"/>
  <c r="G175" i="4"/>
  <c r="I174" i="4"/>
  <c r="G174" i="4"/>
  <c r="I164" i="4"/>
  <c r="I163" i="4"/>
  <c r="I162" i="4"/>
  <c r="I161" i="4"/>
  <c r="I158" i="4"/>
  <c r="I157" i="4"/>
  <c r="I156" i="4"/>
  <c r="I155" i="4"/>
  <c r="I183" i="4"/>
  <c r="I184" i="4" s="1"/>
  <c r="G183" i="4"/>
  <c r="G184" i="4" s="1"/>
  <c r="F28" i="1" s="1"/>
  <c r="F29" i="1" s="1"/>
  <c r="I173" i="4"/>
  <c r="G173" i="4"/>
  <c r="I152" i="4"/>
  <c r="I141" i="4"/>
  <c r="G141" i="4"/>
  <c r="I139" i="4"/>
  <c r="G139" i="4"/>
  <c r="I138" i="4"/>
  <c r="G138" i="4"/>
  <c r="I136" i="4"/>
  <c r="G136" i="4"/>
  <c r="I135" i="4"/>
  <c r="G135" i="4"/>
  <c r="I137" i="4"/>
  <c r="G137" i="4"/>
  <c r="I95" i="4"/>
  <c r="G95" i="4"/>
  <c r="I93" i="4"/>
  <c r="G93" i="4"/>
  <c r="G94" i="4"/>
  <c r="I94" i="4"/>
  <c r="I92" i="4"/>
  <c r="G92" i="4"/>
  <c r="I104" i="4"/>
  <c r="G104" i="4"/>
  <c r="I103" i="4"/>
  <c r="G103" i="4"/>
  <c r="I134" i="4"/>
  <c r="G134" i="4"/>
  <c r="I133" i="4"/>
  <c r="G133" i="4"/>
  <c r="I125" i="4"/>
  <c r="G125" i="4"/>
  <c r="I132" i="4"/>
  <c r="G132" i="4"/>
  <c r="I96" i="4"/>
  <c r="G96" i="4"/>
  <c r="I131" i="4"/>
  <c r="G131" i="4"/>
  <c r="I130" i="4"/>
  <c r="G130" i="4"/>
  <c r="I129" i="4"/>
  <c r="G129" i="4"/>
  <c r="G91" i="4"/>
  <c r="I91" i="4"/>
  <c r="I90" i="4"/>
  <c r="G90" i="4"/>
  <c r="I128" i="4"/>
  <c r="G128" i="4"/>
  <c r="I127" i="4"/>
  <c r="G127" i="4"/>
  <c r="G126" i="4"/>
  <c r="I126" i="4"/>
  <c r="I124" i="4"/>
  <c r="G124" i="4"/>
  <c r="I123" i="4"/>
  <c r="G123" i="4"/>
  <c r="I122" i="4"/>
  <c r="G122" i="4"/>
  <c r="I121" i="4"/>
  <c r="G121" i="4"/>
  <c r="G119" i="4"/>
  <c r="I119" i="4"/>
  <c r="G120" i="4"/>
  <c r="I120" i="4"/>
  <c r="G118" i="4"/>
  <c r="I118" i="4"/>
  <c r="G117" i="4"/>
  <c r="I117" i="4"/>
  <c r="G116" i="4"/>
  <c r="I116" i="4"/>
  <c r="I115" i="4"/>
  <c r="G115" i="4"/>
  <c r="I114" i="4"/>
  <c r="G114" i="4"/>
  <c r="I113" i="4"/>
  <c r="G113" i="4"/>
  <c r="I112" i="4"/>
  <c r="G112" i="4"/>
  <c r="I111" i="4"/>
  <c r="G111" i="4"/>
  <c r="I110" i="4"/>
  <c r="G110" i="4"/>
  <c r="I109" i="4"/>
  <c r="G109" i="4"/>
  <c r="I100" i="4"/>
  <c r="G100" i="4"/>
  <c r="I105" i="4"/>
  <c r="G105" i="4"/>
  <c r="G108" i="4"/>
  <c r="I108" i="4"/>
  <c r="I107" i="4"/>
  <c r="G107" i="4"/>
  <c r="I106" i="4"/>
  <c r="G106" i="4"/>
  <c r="G101" i="4"/>
  <c r="I101" i="4"/>
  <c r="G102" i="4"/>
  <c r="I102" i="4"/>
  <c r="I97" i="4"/>
  <c r="G87" i="4"/>
  <c r="I87" i="4"/>
  <c r="I85" i="4"/>
  <c r="G85" i="4"/>
  <c r="I86" i="4"/>
  <c r="G86" i="4"/>
  <c r="G84" i="4"/>
  <c r="I84" i="4"/>
  <c r="I83" i="4"/>
  <c r="G83" i="4"/>
  <c r="I23" i="4"/>
  <c r="G23" i="4"/>
  <c r="I82" i="4"/>
  <c r="G82" i="4"/>
  <c r="I81" i="4"/>
  <c r="G81" i="4"/>
  <c r="I80" i="4"/>
  <c r="G80" i="4"/>
  <c r="G73" i="4"/>
  <c r="I73" i="4"/>
  <c r="G72" i="4"/>
  <c r="I72" i="4"/>
  <c r="I71" i="4"/>
  <c r="G71" i="4"/>
  <c r="G70" i="4"/>
  <c r="I70" i="4"/>
  <c r="I69" i="4"/>
  <c r="G69" i="4"/>
  <c r="I68" i="4"/>
  <c r="G68" i="4"/>
  <c r="I67" i="4"/>
  <c r="G67" i="4"/>
  <c r="I65" i="4"/>
  <c r="G65" i="4"/>
  <c r="I63" i="4"/>
  <c r="G63" i="4"/>
  <c r="G79" i="4"/>
  <c r="I79" i="4"/>
  <c r="I34" i="4"/>
  <c r="G34" i="4"/>
  <c r="I33" i="4"/>
  <c r="G33" i="4"/>
  <c r="I32" i="4"/>
  <c r="G32" i="4"/>
  <c r="I56" i="4"/>
  <c r="G56" i="4"/>
  <c r="I53" i="4"/>
  <c r="G53" i="4"/>
  <c r="G52" i="4"/>
  <c r="I52" i="4"/>
  <c r="G50" i="4"/>
  <c r="I50" i="4"/>
  <c r="G51" i="4"/>
  <c r="I51" i="4"/>
  <c r="I49" i="4"/>
  <c r="G49" i="4"/>
  <c r="I48" i="4"/>
  <c r="G48" i="4"/>
  <c r="I47" i="4"/>
  <c r="G47" i="4"/>
  <c r="G46" i="4"/>
  <c r="I46" i="4"/>
  <c r="G43" i="4"/>
  <c r="I43" i="4"/>
  <c r="G44" i="4"/>
  <c r="I44" i="4"/>
  <c r="G45" i="4"/>
  <c r="I45" i="4"/>
  <c r="G42" i="4"/>
  <c r="I42" i="4"/>
  <c r="G40" i="4"/>
  <c r="I40" i="4"/>
  <c r="G38" i="4"/>
  <c r="I38" i="4"/>
  <c r="G36" i="4"/>
  <c r="I36" i="4"/>
  <c r="G31" i="4"/>
  <c r="I31" i="4"/>
  <c r="G29" i="4"/>
  <c r="I29" i="4"/>
  <c r="G24" i="4"/>
  <c r="I24" i="4"/>
  <c r="G18" i="4"/>
  <c r="G16" i="4"/>
  <c r="G17" i="4"/>
  <c r="G19" i="4"/>
  <c r="G15" i="4"/>
  <c r="I11" i="4"/>
  <c r="I12" i="4"/>
  <c r="I13" i="4"/>
  <c r="I14" i="4"/>
  <c r="F13" i="5"/>
  <c r="F13" i="11"/>
  <c r="I10" i="4"/>
  <c r="G22" i="4"/>
  <c r="I22" i="4"/>
  <c r="G25" i="4"/>
  <c r="I25" i="4"/>
  <c r="G26" i="4"/>
  <c r="I26" i="4"/>
  <c r="G27" i="4"/>
  <c r="I27" i="4"/>
  <c r="G28" i="4"/>
  <c r="I28" i="4"/>
  <c r="G30" i="4"/>
  <c r="I30" i="4"/>
  <c r="G35" i="4"/>
  <c r="I35" i="4"/>
  <c r="G37" i="4"/>
  <c r="I37" i="4"/>
  <c r="G39" i="4"/>
  <c r="I39" i="4"/>
  <c r="G41" i="4"/>
  <c r="I41" i="4"/>
  <c r="G54" i="4"/>
  <c r="I54" i="4"/>
  <c r="G55" i="4"/>
  <c r="I55" i="4"/>
  <c r="G57" i="4"/>
  <c r="I57" i="4"/>
  <c r="G58" i="4"/>
  <c r="I58" i="4"/>
  <c r="G59" i="4"/>
  <c r="I59" i="4"/>
  <c r="G60" i="4"/>
  <c r="I60" i="4"/>
  <c r="G61" i="4"/>
  <c r="I61" i="4"/>
  <c r="G62" i="4"/>
  <c r="I62" i="4"/>
  <c r="G64" i="4"/>
  <c r="I64" i="4"/>
  <c r="G66" i="4"/>
  <c r="I66" i="4"/>
  <c r="G74" i="4"/>
  <c r="I74" i="4"/>
  <c r="G75" i="4"/>
  <c r="I75" i="4"/>
  <c r="G76" i="4"/>
  <c r="I76" i="4"/>
  <c r="G77" i="4"/>
  <c r="I77" i="4"/>
  <c r="G78" i="4"/>
  <c r="I78" i="4"/>
  <c r="G97" i="4"/>
  <c r="G98" i="4"/>
  <c r="I98" i="4"/>
  <c r="I142" i="4" s="1"/>
  <c r="G99" i="4"/>
  <c r="I99" i="4"/>
  <c r="I144" i="4"/>
  <c r="I145" i="4"/>
  <c r="I146" i="4"/>
  <c r="I149" i="4"/>
  <c r="I150" i="4"/>
  <c r="I151" i="4"/>
  <c r="G167" i="4"/>
  <c r="I167" i="4"/>
  <c r="G168" i="4"/>
  <c r="I168" i="4"/>
  <c r="G169" i="4"/>
  <c r="I169" i="4"/>
  <c r="G170" i="4"/>
  <c r="I170" i="4"/>
  <c r="G171" i="4"/>
  <c r="I171" i="4"/>
  <c r="G172" i="4"/>
  <c r="I172" i="4"/>
  <c r="G10" i="2"/>
  <c r="I10" i="2"/>
  <c r="G11" i="2"/>
  <c r="I11" i="2"/>
  <c r="G12" i="2"/>
  <c r="I12" i="2"/>
  <c r="G13" i="2"/>
  <c r="I13" i="2"/>
  <c r="G14" i="2"/>
  <c r="I14" i="2"/>
  <c r="G15" i="2"/>
  <c r="I15" i="2"/>
  <c r="G16" i="2"/>
  <c r="I16" i="2"/>
  <c r="G17" i="2"/>
  <c r="I17" i="2"/>
  <c r="G18" i="2"/>
  <c r="I18" i="2"/>
  <c r="G19" i="2"/>
  <c r="I19" i="2"/>
  <c r="G10" i="10"/>
  <c r="I10" i="10"/>
  <c r="G11" i="10"/>
  <c r="I11" i="10"/>
  <c r="G12" i="10"/>
  <c r="I12" i="10"/>
  <c r="G13" i="10"/>
  <c r="I13" i="10"/>
  <c r="G14" i="10"/>
  <c r="I14" i="10"/>
  <c r="G15" i="10"/>
  <c r="I15" i="10"/>
  <c r="G16" i="10"/>
  <c r="I16" i="10"/>
  <c r="G17" i="10"/>
  <c r="I17" i="10"/>
  <c r="G18" i="10"/>
  <c r="I18" i="10"/>
  <c r="I19" i="10"/>
  <c r="G10" i="6"/>
  <c r="I10" i="6"/>
  <c r="G11" i="6"/>
  <c r="G12" i="6"/>
  <c r="G13" i="6"/>
  <c r="I14" i="6"/>
  <c r="I15" i="6" s="1"/>
  <c r="G10" i="12"/>
  <c r="I10" i="12"/>
  <c r="I15" i="12" s="1"/>
  <c r="G11" i="12"/>
  <c r="G12" i="12"/>
  <c r="G13" i="12"/>
  <c r="I14" i="12"/>
  <c r="G10" i="8"/>
  <c r="I10" i="8"/>
  <c r="G11" i="8"/>
  <c r="I11" i="8"/>
  <c r="I26" i="8" s="1"/>
  <c r="F13" i="7" s="1"/>
  <c r="G12" i="8"/>
  <c r="I12" i="8"/>
  <c r="G13" i="8"/>
  <c r="I13" i="8"/>
  <c r="G14" i="8"/>
  <c r="I14" i="8"/>
  <c r="G15" i="8"/>
  <c r="I15" i="8"/>
  <c r="G16" i="8"/>
  <c r="I16" i="8"/>
  <c r="G17" i="8"/>
  <c r="I17" i="8"/>
  <c r="G18" i="8"/>
  <c r="I18" i="8"/>
  <c r="G19" i="8"/>
  <c r="I19" i="8"/>
  <c r="G20" i="8"/>
  <c r="I20" i="8"/>
  <c r="G21" i="8"/>
  <c r="I21" i="8"/>
  <c r="G22" i="8"/>
  <c r="I22" i="8"/>
  <c r="G23" i="8"/>
  <c r="G24" i="8"/>
  <c r="I25" i="8"/>
  <c r="G88" i="4" l="1"/>
  <c r="F12" i="1" s="1"/>
  <c r="I165" i="4"/>
  <c r="G26" i="8"/>
  <c r="F9" i="7" s="1"/>
  <c r="G181" i="4"/>
  <c r="F22" i="1" s="1"/>
  <c r="E10" i="7"/>
  <c r="F10" i="7" s="1"/>
  <c r="F11" i="7" s="1"/>
  <c r="F14" i="7" s="1"/>
  <c r="F17" i="7" s="1"/>
  <c r="E18" i="7" s="1"/>
  <c r="F18" i="7" s="1"/>
  <c r="G15" i="12"/>
  <c r="F9" i="11" s="1"/>
  <c r="E10" i="11" s="1"/>
  <c r="F10" i="11" s="1"/>
  <c r="F11" i="11" s="1"/>
  <c r="F14" i="11" s="1"/>
  <c r="G15" i="6"/>
  <c r="F9" i="5" s="1"/>
  <c r="E10" i="5" s="1"/>
  <c r="F10" i="5" s="1"/>
  <c r="I20" i="10"/>
  <c r="F13" i="9" s="1"/>
  <c r="I20" i="2"/>
  <c r="F13" i="3" s="1"/>
  <c r="I181" i="4"/>
  <c r="G20" i="10"/>
  <c r="F9" i="9" s="1"/>
  <c r="E10" i="9" s="1"/>
  <c r="F10" i="9" s="1"/>
  <c r="G20" i="2"/>
  <c r="F9" i="3" s="1"/>
  <c r="I88" i="4"/>
  <c r="I20" i="4"/>
  <c r="E13" i="1"/>
  <c r="F13" i="1" s="1"/>
  <c r="G142" i="4"/>
  <c r="F15" i="1" s="1"/>
  <c r="E18" i="1" s="1"/>
  <c r="F18" i="1" s="1"/>
  <c r="G153" i="4"/>
  <c r="F17" i="1" s="1"/>
  <c r="I153" i="4"/>
  <c r="G14" i="4"/>
  <c r="E10" i="3"/>
  <c r="F10" i="3" s="1"/>
  <c r="F11" i="3" s="1"/>
  <c r="F14" i="3" s="1"/>
  <c r="F19" i="7" l="1"/>
  <c r="F11" i="5"/>
  <c r="F14" i="5" s="1"/>
  <c r="F17" i="5" s="1"/>
  <c r="F11" i="9"/>
  <c r="F14" i="9" s="1"/>
  <c r="F17" i="11"/>
  <c r="G12" i="4"/>
  <c r="G10" i="4"/>
  <c r="F17" i="3"/>
  <c r="F17" i="9"/>
  <c r="G13" i="4"/>
  <c r="G11" i="4"/>
  <c r="G20" i="4" l="1"/>
  <c r="F9" i="1" s="1"/>
  <c r="E18" i="5"/>
  <c r="F18" i="5" s="1"/>
  <c r="F19" i="5" s="1"/>
  <c r="E18" i="3"/>
  <c r="F18" i="3" s="1"/>
  <c r="F19" i="3" s="1"/>
  <c r="E18" i="9"/>
  <c r="F18" i="9" s="1"/>
  <c r="F19" i="9" s="1"/>
  <c r="E18" i="11"/>
  <c r="F18" i="11" s="1"/>
  <c r="F19" i="11" s="1"/>
  <c r="E14" i="1" l="1"/>
  <c r="F14" i="1" s="1"/>
  <c r="F21" i="1" s="1"/>
  <c r="E11" i="1"/>
  <c r="F11" i="1" s="1"/>
  <c r="E10" i="1"/>
  <c r="F10" i="1" s="1"/>
  <c r="F20" i="1" s="1"/>
  <c r="F23" i="1" l="1"/>
  <c r="F31" i="1" s="1"/>
  <c r="E32" i="1" s="1"/>
  <c r="F32" i="1" s="1"/>
  <c r="F33" i="1" s="1"/>
</calcChain>
</file>

<file path=xl/sharedStrings.xml><?xml version="1.0" encoding="utf-8"?>
<sst xmlns="http://schemas.openxmlformats.org/spreadsheetml/2006/main" count="962" uniqueCount="327">
  <si>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</si>
  <si>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</si>
  <si>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</si>
  <si>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</si>
  <si>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</si>
  <si>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</si>
  <si>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</si>
  <si>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demontáže</t>
  </si>
  <si>
    <t>PPV pro elektromontáže</t>
  </si>
  <si>
    <t>dodávky celkem</t>
  </si>
  <si>
    <t>materiál+výkony celkem</t>
  </si>
  <si>
    <t>ostatní náklady</t>
  </si>
  <si>
    <t>NÁKLADY hl.III celkem</t>
  </si>
  <si>
    <t>revize</t>
  </si>
  <si>
    <t>NÁKLADY hl.XI celkem</t>
  </si>
  <si>
    <t>cena bez DPH</t>
  </si>
  <si>
    <t>DPH základní sazba</t>
  </si>
  <si>
    <t>CENA vč.DPH (Kč)</t>
  </si>
  <si>
    <t>Rekapitulace ceny</t>
  </si>
  <si>
    <t>p.č.</t>
  </si>
  <si>
    <t>%</t>
  </si>
  <si>
    <t>základ</t>
  </si>
  <si>
    <t>cena /Kč/</t>
  </si>
  <si>
    <t>Soupis položek</t>
  </si>
  <si>
    <t>č.položky</t>
  </si>
  <si>
    <t>popis položky</t>
  </si>
  <si>
    <t>mj.</t>
  </si>
  <si>
    <t>množství</t>
  </si>
  <si>
    <t>cena/mj.</t>
  </si>
  <si>
    <t>cena celkem</t>
  </si>
  <si>
    <t>Nh/mj.</t>
  </si>
  <si>
    <t>Nh celkem</t>
  </si>
  <si>
    <t>DPH</t>
  </si>
  <si>
    <t>VKP</t>
  </si>
  <si>
    <t>TC</t>
  </si>
  <si>
    <t>kap.</t>
  </si>
  <si>
    <t>Dodávky zařízení</t>
  </si>
  <si>
    <t>ks</t>
  </si>
  <si>
    <t>S</t>
  </si>
  <si>
    <t>*</t>
  </si>
  <si>
    <t>DE</t>
  </si>
  <si>
    <t>součet</t>
  </si>
  <si>
    <t>Materiál elektromontážní</t>
  </si>
  <si>
    <t>vodič CY 4  /H07V-U/</t>
  </si>
  <si>
    <t>m</t>
  </si>
  <si>
    <t>ME</t>
  </si>
  <si>
    <t>kabel CYKY - O 3x1,5</t>
  </si>
  <si>
    <t>kabel CYKY - J 3x1,5</t>
  </si>
  <si>
    <t>kabel CYKY - J 3x2,5</t>
  </si>
  <si>
    <t>kabel CYKY - J 5x1,5</t>
  </si>
  <si>
    <t>Z</t>
  </si>
  <si>
    <t>vidlice 16A/250Vstř boční vývod/bílá 5536-2154</t>
  </si>
  <si>
    <t>svorka zemnící Bernard/ZSA16</t>
  </si>
  <si>
    <t>pásek Cu ke svorce Bernard</t>
  </si>
  <si>
    <t>svorkovnice typ EPS2  ekvipotenciální+kryt</t>
  </si>
  <si>
    <t>Elektromontáže</t>
  </si>
  <si>
    <t>CE</t>
  </si>
  <si>
    <t>kabel Cu(-CYKY) pod omítkou do 5x6</t>
  </si>
  <si>
    <t>ukončení v rozvaděči vč.zapojení vodiče do 2,5mm2</t>
  </si>
  <si>
    <t>ukončení v rozvaděči vč.zapojení vodiče do 16mm2</t>
  </si>
  <si>
    <t>krabice přístrojová bez zapojení</t>
  </si>
  <si>
    <t>lišta vkládací úplná pevně uložená do š.40mm</t>
  </si>
  <si>
    <t>spínač zapuštěný vč.zapojení 1pólový/řazení 1</t>
  </si>
  <si>
    <t>přepínač zapuštěný vč.zapojení střídavý/řazení 6</t>
  </si>
  <si>
    <t>přepínač zapuštěný vč.zapojení křížový/řazení 7</t>
  </si>
  <si>
    <t>zásuvka domovní zapuštěná vč.zapojení průběžně</t>
  </si>
  <si>
    <t>svítidlo zářivkové přisazené /2 zdroje</t>
  </si>
  <si>
    <t>svítidlo zářivkové přisazené /1 zdroj</t>
  </si>
  <si>
    <t>šňůra lehká volně ulož.do 5x2,5/7x1,5/12x1/19x0,5</t>
  </si>
  <si>
    <t>vidlice domovní vč.zapojení 2P+Z</t>
  </si>
  <si>
    <t>rozvodnice do hmotnosti 50kg</t>
  </si>
  <si>
    <t>svorka na potrubí vč.pásku (Bernard)</t>
  </si>
  <si>
    <t>ochranné pospoj Cu do16mm2 ulož volně/pod omítkou</t>
  </si>
  <si>
    <t>Demontáže</t>
  </si>
  <si>
    <t>CD</t>
  </si>
  <si>
    <t>spínač nástěnný do IP.1 vč.zapojení 1pólový/ /dmtž</t>
  </si>
  <si>
    <t>přepínač nástěnný do IP.1 vč.zapojení sériov /dmtž</t>
  </si>
  <si>
    <t>svítidlo zářivkové řadové stropní/2 zdroje /dmtž</t>
  </si>
  <si>
    <t>krabice přístrojová bez zapojení /dmtž</t>
  </si>
  <si>
    <t>rozvodnice do hmotnosti 50kg /dmtž</t>
  </si>
  <si>
    <t>Ostatní náklady</t>
  </si>
  <si>
    <t>poplatek za recyklaci svítidla</t>
  </si>
  <si>
    <t>ON</t>
  </si>
  <si>
    <t>poplatek za recyklaci světelného zdroje</t>
  </si>
  <si>
    <t>m2</t>
  </si>
  <si>
    <t>Materiál nosný</t>
  </si>
  <si>
    <t>podružný (%)</t>
  </si>
  <si>
    <t>Materiál celkem</t>
  </si>
  <si>
    <t>Výroba rozvaděče (Nh)</t>
  </si>
  <si>
    <t>Cena za 1 ks</t>
  </si>
  <si>
    <t>počet (ks)</t>
  </si>
  <si>
    <t>Cena bez DPH celkem</t>
  </si>
  <si>
    <t>DPH základní sazba(%)</t>
  </si>
  <si>
    <t>Cena vč.DPH</t>
  </si>
  <si>
    <t>Datum: 15.12.2014</t>
  </si>
  <si>
    <t>Rekapitulace ceny RB</t>
  </si>
  <si>
    <t>Část: I.etapa</t>
  </si>
  <si>
    <t>Název akce: Ubytovna Čelakovského, Ústí nad Labem</t>
  </si>
  <si>
    <t>Rozpis rozvaděče RB</t>
  </si>
  <si>
    <t>ZÁSLEPKA 5M RAL 9010</t>
  </si>
  <si>
    <t>SVODIČ PŘEPĚTÍ 2P 40KA 230V</t>
  </si>
  <si>
    <t xml:space="preserve">CHRÁNIČ+JISTIČ 1P+N B10 30MA </t>
  </si>
  <si>
    <t xml:space="preserve">CHRÁNIČ+JISTIČ 1P+N B16 30MA </t>
  </si>
  <si>
    <t>LG0601118</t>
  </si>
  <si>
    <t>LG0001660</t>
  </si>
  <si>
    <t>LG0003936</t>
  </si>
  <si>
    <t>LG0006697</t>
  </si>
  <si>
    <t>LG0007778</t>
  </si>
  <si>
    <t>LG0006700</t>
  </si>
  <si>
    <t>LG0007780</t>
  </si>
  <si>
    <t xml:space="preserve">HŘEBEN PROP. 1P 12M 16MM2 </t>
  </si>
  <si>
    <t>PŘIPOJ.SVORKY PRO HŘEB.1P,1P+N</t>
  </si>
  <si>
    <t>LG0404911</t>
  </si>
  <si>
    <t>LG0404905</t>
  </si>
  <si>
    <t>Drobný materiál - spojovací, upevňovací, popisovací</t>
  </si>
  <si>
    <t>JISTIČ 1P B10 10KA</t>
  </si>
  <si>
    <t>JISTIČ 1P B16 10KA</t>
  </si>
  <si>
    <t>kpl</t>
  </si>
  <si>
    <t>ROZVODNICE PLAST 24M S N+PE IP40 (min. IP30)</t>
  </si>
  <si>
    <t>Rekapitulace ceny RE1</t>
  </si>
  <si>
    <t>Rozpis rozvaděče RE1</t>
  </si>
  <si>
    <t>Rekapitulace ceny RSS</t>
  </si>
  <si>
    <t>Rozpis rozvaděče RSS</t>
  </si>
  <si>
    <t>VYPÍNAČ 3P 63A 400V</t>
  </si>
  <si>
    <t>SVODIČ PŘEPĚTÍ 4P 40KA 230V</t>
  </si>
  <si>
    <t>STYKAČ 25A 2NO CÍVKA 230V</t>
  </si>
  <si>
    <t xml:space="preserve">HŘEBEN PROP. 3P 12M 10MM2 </t>
  </si>
  <si>
    <t>LG0020053</t>
  </si>
  <si>
    <t>LG0020273</t>
  </si>
  <si>
    <t>LG0020150</t>
  </si>
  <si>
    <t>LG0020071</t>
  </si>
  <si>
    <t>LG0004350</t>
  </si>
  <si>
    <t>LG0003938</t>
  </si>
  <si>
    <t>LG0006695</t>
  </si>
  <si>
    <t>LG0412544</t>
  </si>
  <si>
    <t>LG0004704</t>
  </si>
  <si>
    <t>LG0006780</t>
  </si>
  <si>
    <t>LG0404917</t>
  </si>
  <si>
    <t>NÁST. ROZV. 3X24M 600X575X147 IP40 (min. IP30)</t>
  </si>
  <si>
    <t>DVEŘE PLOCHÉ PLNÉ V600</t>
  </si>
  <si>
    <t>PŘÍCHYTKY NA ZEĎ</t>
  </si>
  <si>
    <t>DESKA S PRŮCHODKAMI</t>
  </si>
  <si>
    <t>JISTIČ 1P B6 10KA</t>
  </si>
  <si>
    <t>SCHOD. AUTOMAT S DVOJÍM ČASOVÁNÍM</t>
  </si>
  <si>
    <t>JISTIČ 3P B16 10KA</t>
  </si>
  <si>
    <t>Elměrový rozv. Atyp pro 6x 3F elměr, max. šíře šest. 2 m</t>
  </si>
  <si>
    <t>JISTIČ 3P B25 10KA (v ceně dodávky rozvaděče)</t>
  </si>
  <si>
    <t>Je uvedena průměrná cena za podobný rozvaděč</t>
  </si>
  <si>
    <t>Poptat u firmy vyrábějící rozvaděče schálené pro ČEZ</t>
  </si>
  <si>
    <t>-</t>
  </si>
  <si>
    <t>Rekapitulace ceny RE2</t>
  </si>
  <si>
    <t>Rozpis rozvaděče RE2</t>
  </si>
  <si>
    <t>Rozpis skříně PS a rozvaděče RA</t>
  </si>
  <si>
    <t>Rekapitulace ceny PS + RA</t>
  </si>
  <si>
    <t>skříň+pilíř s Vtřmeny, pro jistič do 630A</t>
  </si>
  <si>
    <t>kabelové oko lisovací 70 Cu</t>
  </si>
  <si>
    <t>kabelové oko lisovací 120 Cu</t>
  </si>
  <si>
    <t>koncovka 1kV plast 2č-h-žz/95-150 (3x120+70)</t>
  </si>
  <si>
    <t>základ pilíře betonový (plastový) komplet</t>
  </si>
  <si>
    <t>skříň+pilíř s Vtřmeny, s pojistkovou sadou vel.1</t>
  </si>
  <si>
    <t>LG0026167</t>
  </si>
  <si>
    <t>LG0026160</t>
  </si>
  <si>
    <t>3KS ROZŠIŘ. NÁSTAVCE (pro vypínač)</t>
  </si>
  <si>
    <t>POMOCÝ PŘEPÍNACÍ KONTAKT (pro vypínač)</t>
  </si>
  <si>
    <t>NAP. VYPÍNACÍ SPOUŠŤ 230V (pro vypínač)</t>
  </si>
  <si>
    <t>DIN ADAPTÉR 3P (pro vypínač)</t>
  </si>
  <si>
    <t>VÝKONOVÝ VYP. 3P 250A ICU3KA</t>
  </si>
  <si>
    <t>pojistková patrona SPH vel.1 200A/gG</t>
  </si>
  <si>
    <t>LG0420299</t>
  </si>
  <si>
    <t>LG0421034</t>
  </si>
  <si>
    <t>LG0421072</t>
  </si>
  <si>
    <t>přípojková skříň a hlavní vypínač    ozn.PS+RA</t>
  </si>
  <si>
    <t>elektroměrový rozvaděč č.1           ozn.RE1</t>
  </si>
  <si>
    <t>elektroměrový rozvaděč č.2           ozn.RE2</t>
  </si>
  <si>
    <t>bytová rozvodnice                         ozn.RB</t>
  </si>
  <si>
    <t>rozvaděč společné spotřeby           ozn.RSS</t>
  </si>
  <si>
    <t>rozvaděč slaboproudých rozvodů    ozn.DT</t>
  </si>
  <si>
    <t>rozvaděč kamerového systému       ozn.CCTV+UPS</t>
  </si>
  <si>
    <t>rozvaděč výtahu                            ozn.RV+UPS</t>
  </si>
  <si>
    <t>rozvaděč TV-R                             ozn.STA</t>
  </si>
  <si>
    <t>rozvaděč měření a regulace           ozn.MaR</t>
  </si>
  <si>
    <t>dodávka</t>
  </si>
  <si>
    <t>viz. Slabo</t>
  </si>
  <si>
    <t>kabel CYKY - O 7x1,5</t>
  </si>
  <si>
    <t>vodič CY 25  /H07V-U/</t>
  </si>
  <si>
    <t>kabel CYKY - J 5x4</t>
  </si>
  <si>
    <r>
      <t>kabel CYKY - J 3x120+70</t>
    </r>
    <r>
      <rPr>
        <sz val="10"/>
        <color indexed="10"/>
        <rFont val="Times New Roman CE"/>
        <charset val="238"/>
      </rPr>
      <t xml:space="preserve"> - dopočítat dle skutečnosti</t>
    </r>
  </si>
  <si>
    <t>krabice přístrojová do zdiva - panelu (pod zásuvky)</t>
  </si>
  <si>
    <t>krabice přístrojová do zdiva - panelu (pod spínače)</t>
  </si>
  <si>
    <t>krabice odbočná vč. svorkovnice do zdiva - panelu</t>
  </si>
  <si>
    <t>krabice odbočná vč. svorkovnice na povrch IP44</t>
  </si>
  <si>
    <t>trubka plast pevná na příchytky pr.32mm</t>
  </si>
  <si>
    <t>příchytka pro trubku plast pr.32mm</t>
  </si>
  <si>
    <t>lišta vkládací 24x22mm plast bílá</t>
  </si>
  <si>
    <t>LG0774401</t>
  </si>
  <si>
    <t>LG0774405</t>
  </si>
  <si>
    <t>LG0774406</t>
  </si>
  <si>
    <t>LG0774407</t>
  </si>
  <si>
    <t>LG0774413</t>
  </si>
  <si>
    <t>spínač 10A/250Vstř řazení 1 pod omítku IP20</t>
  </si>
  <si>
    <t>spínač 10A/250Vstř řazení 5 pod omítku IP20</t>
  </si>
  <si>
    <t>spínač 10A/250Vstř řazení 6 pod omítku IP20</t>
  </si>
  <si>
    <t>spínač 10A/250Vstř řazení 7 pod omítku IP20</t>
  </si>
  <si>
    <t>tlačítko 10A/250Vstř ř. 1/0So pod omítku IP20</t>
  </si>
  <si>
    <t>spínač 10A/250Vstř řazení 1 pod omítku IP44</t>
  </si>
  <si>
    <t>LG0774201</t>
  </si>
  <si>
    <t>spínač 10A/250Vstř řazení 1 na povrch IP44</t>
  </si>
  <si>
    <t>spínač 10A/250Vstř řazení 6 na povrch IP44</t>
  </si>
  <si>
    <t>LG0782360</t>
  </si>
  <si>
    <t>LG0782363</t>
  </si>
  <si>
    <t>LG0048803</t>
  </si>
  <si>
    <t>LG0048931</t>
  </si>
  <si>
    <t>pohybový snímač 2000W/230Vstř stropní přisazený IP20</t>
  </si>
  <si>
    <t>pohybový snímač 230Vstř nástěnný na povrch IP55</t>
  </si>
  <si>
    <t>Total Stop 230Vstř nástěnné tl. na povrch pod sklem</t>
  </si>
  <si>
    <t>LG0774451</t>
  </si>
  <si>
    <t>rámeček pro 1 přístroj pod omítku bílá (pro spínače)</t>
  </si>
  <si>
    <t>LG0774396</t>
  </si>
  <si>
    <t>LG0S74396</t>
  </si>
  <si>
    <t>zásuvka 16A/250Vstř pod omítku IP20</t>
  </si>
  <si>
    <t>LG0774452</t>
  </si>
  <si>
    <t>LG0774454</t>
  </si>
  <si>
    <t>rámeček pro 1 přístroj pod omítku bílá (pro zásuvky)</t>
  </si>
  <si>
    <t>rámeček pro 2 přístroje pod omítku bílá (pro zásuvky)</t>
  </si>
  <si>
    <t>rámeček pro 4 přístroje pod omítku bílá (pro zásuvky)</t>
  </si>
  <si>
    <t>zásuvka 16A/250Vstř pod omítku s víčkem IP44</t>
  </si>
  <si>
    <t>LG0774221</t>
  </si>
  <si>
    <t>zásuvka 16A/250Vstř chráněná PO 3.st pod omítku IP20</t>
  </si>
  <si>
    <t>odtahový ventilátor 230V/50Hz dle VZT, doběh 5 min.</t>
  </si>
  <si>
    <t>zářivka lineární 36W, 840lm</t>
  </si>
  <si>
    <t>A - sv.zářiv.přisaz. 2x36W</t>
  </si>
  <si>
    <t>B - sv.zářiv.přisaz. 2x36W dle výpočtu osvětlení</t>
  </si>
  <si>
    <t>šňůra H05VV-F 3G2,5S,B 3Cx2,5</t>
  </si>
  <si>
    <t>zářivka kompaktní 20W/E27 bílá</t>
  </si>
  <si>
    <t>lustrhák do stropního panelu, vč. hmoždinky a vrutu</t>
  </si>
  <si>
    <t>svítidlo nást., kruh plast. opál kryt 230V/50Hz/E27 IP54</t>
  </si>
  <si>
    <t>AN - 2x36W jako A + zdroj NZSA 1 hod/trvale svítící</t>
  </si>
  <si>
    <t>BN - 2x36W jako B + zdroj NZSA 1 hod/trvale svítící</t>
  </si>
  <si>
    <t>svítidlo NO 1x8W/140lm 230V/50Hz/1hod IP42 netrvalé</t>
  </si>
  <si>
    <t>LG0066000</t>
  </si>
  <si>
    <t>LG0660867</t>
  </si>
  <si>
    <t>piktogram pro svítidlo NO - šipka dolů</t>
  </si>
  <si>
    <t>LG0660876</t>
  </si>
  <si>
    <t>piktogram pro svítidlo NO - hydrant</t>
  </si>
  <si>
    <t>bezpečnostní tabulka plast</t>
  </si>
  <si>
    <t>hmoždinka plastová vč vrutu HM8/8x40mm</t>
  </si>
  <si>
    <t>bezpečnostní tabulka plast do koupelny</t>
  </si>
  <si>
    <t>vodič CY 10  /H07V-U/</t>
  </si>
  <si>
    <t>trubka ochranná ocelová pr.100mm</t>
  </si>
  <si>
    <t>trubka ochranná plast pr.90mm</t>
  </si>
  <si>
    <t>ohnivzdorná přepážka sádroperlit (obecná položka)</t>
  </si>
  <si>
    <t>válcovaný profil ocel tř.11</t>
  </si>
  <si>
    <t>kg</t>
  </si>
  <si>
    <t>vodič Cu(-CY) pod omítkou do 1x25</t>
  </si>
  <si>
    <t>drobný materiál - spojovací, upevňovací, popisovací</t>
  </si>
  <si>
    <t>kabel Cu(-CYKY) pod omítkou do 2x4/3x2,5/5x1,5/7x1,5</t>
  </si>
  <si>
    <t>krabice odbočná se svorkovnicí vč. zapojení</t>
  </si>
  <si>
    <t>krabice odbočná IP44 se svorkovnicí vč. zapojení</t>
  </si>
  <si>
    <t>ukončení v rozvaděči vč.zapojení vodiče do 70mm2</t>
  </si>
  <si>
    <t>ukončení v rozvaděči vč.zapojení vodiče do 120mm2</t>
  </si>
  <si>
    <t>koncovka 1kV staniční plast do 4x240</t>
  </si>
  <si>
    <t>kabel Cu(-1kV CYKY) v trubce do 3x150/4x120/5x70</t>
  </si>
  <si>
    <t>trubka plast ohebná,pod omítkou, do pr.48mm)</t>
  </si>
  <si>
    <t>přepínač zapuštěný vč.zapojení sériový/řazení 5</t>
  </si>
  <si>
    <t>spínač zapuštěný vč.zapojení 1pólový/řazení 1 IP44</t>
  </si>
  <si>
    <t>spínač zapuštěný vč.zapojení 1pólový/řazení 1/0So</t>
  </si>
  <si>
    <t>spínač nástěnný vč.zapojení 1pólový/řazení 1 IP44</t>
  </si>
  <si>
    <t>spínač nástěnný vč.zapojení střídavý/řazení 6 IP44</t>
  </si>
  <si>
    <t>snímač pohybu nástěnný vč.zapojení IP20</t>
  </si>
  <si>
    <t>snímač pohybu nástěnný vč.zapojení IP55</t>
  </si>
  <si>
    <t>tlačítko se sklem nástěnné vč. zapojení</t>
  </si>
  <si>
    <t>lustrhák do stropního panelu</t>
  </si>
  <si>
    <t>rozvodnice do hmotnosti 150kg</t>
  </si>
  <si>
    <t>ochranná svorkovnice (nulový můstek) vč.zapoj.</t>
  </si>
  <si>
    <t>pilíř plast 2-dílný pro kabelovou skříň</t>
  </si>
  <si>
    <t>odtahový ventilátor vč. zapojení</t>
  </si>
  <si>
    <t>nouzové orientační svítidlo zářivkové</t>
  </si>
  <si>
    <t>bezpečnostní tabulka plastová</t>
  </si>
  <si>
    <t>osazení do betonu hmoždinky HM8</t>
  </si>
  <si>
    <t>kabelová skříň plast PS /osazení bez ukonč.</t>
  </si>
  <si>
    <t>kabelová skříň plast RA /osazení bez ukonč.</t>
  </si>
  <si>
    <t>patrona nožové pojistky do 250A</t>
  </si>
  <si>
    <t>jistič vč.zapojení 3pól/do 630A</t>
  </si>
  <si>
    <t>ocelová nosná konstrukce klasická vč.zhotovení</t>
  </si>
  <si>
    <t>trubka ocel, na povrch, do pr.110mm</t>
  </si>
  <si>
    <t>trubka plast, do země, do pr.110mm</t>
  </si>
  <si>
    <t>určení sledu fází stávaj vedení a při různ zdrojích</t>
  </si>
  <si>
    <t>zjišť směr vedení ve stáv krab nebo rozvad bez rozpoj</t>
  </si>
  <si>
    <t>ohnivzdorná přepážka ze sádroperlitu</t>
  </si>
  <si>
    <r>
      <t>záložní bateriový zdroj vč.zapojení</t>
    </r>
    <r>
      <rPr>
        <sz val="10"/>
        <color indexed="10"/>
        <rFont val="Times New Roman CE"/>
        <charset val="238"/>
      </rPr>
      <t xml:space="preserve"> - dle dohody se Slabo</t>
    </r>
  </si>
  <si>
    <t>krabice lištová bez zapojení /dmtž</t>
  </si>
  <si>
    <t>kabel (-CYKY) volně uložený do 3x6/4x4/7x2,5 /dmtž</t>
  </si>
  <si>
    <t>ostatní materiál - spojovací, upevňovací, instalační /dmtž</t>
  </si>
  <si>
    <t>vyřezání rýhy/zeď panel/ hl.do 30mm/š.do 30mm</t>
  </si>
  <si>
    <t>vyřezání rýhy/zeď panel/ hl.do 30mm/š.do 70mm</t>
  </si>
  <si>
    <t>vyřezíní kapsy/zeď panel/ do 0,25m2/hl.do 0,15m</t>
  </si>
  <si>
    <t>omítka hladká/stěna/rýha šířka do 0,15m/vč.malty</t>
  </si>
  <si>
    <r>
      <t>uložení vedení do stěrky podlah</t>
    </r>
    <r>
      <rPr>
        <sz val="10"/>
        <color indexed="10"/>
        <rFont val="Times New Roman CE"/>
        <charset val="238"/>
      </rPr>
      <t xml:space="preserve"> - dle dohody se stavbou</t>
    </r>
  </si>
  <si>
    <t>Ochranné a pracovní pomůcky</t>
  </si>
  <si>
    <t>držák nožových pojistek</t>
  </si>
  <si>
    <t>Zemní práce</t>
  </si>
  <si>
    <t>výkop kabel.rýhy šířka 50/hloubka 90cm tz.3/ko1.2</t>
  </si>
  <si>
    <t>bourání živičných povrchů 3-5cm</t>
  </si>
  <si>
    <t>řezání spáry v betonu do 10cm</t>
  </si>
  <si>
    <t>bourání betonu tl.10cm</t>
  </si>
  <si>
    <t>kabelový prostup z ohebné roury plast pr.110mm</t>
  </si>
  <si>
    <t>zához kabelové rýhy šířka 50/hloubka 90cm tz.3</t>
  </si>
  <si>
    <t>odvoz zeminy do 10km vč.poplatku za skládku</t>
  </si>
  <si>
    <t>m3</t>
  </si>
  <si>
    <t>podklad a obetonování chrániček</t>
  </si>
  <si>
    <t>vybour.otvoru ve zdi/cihla/ do pr.60mm/tl.do 0,60m</t>
  </si>
  <si>
    <t>řezání kapsy do pr.100mm ve stěně nebo podlaze</t>
  </si>
  <si>
    <t>dozory správce sítě(rozvodného závodu)</t>
  </si>
  <si>
    <t>hod</t>
  </si>
  <si>
    <t>součinnost správce sítě(rozvodného závodu)</t>
  </si>
  <si>
    <t>montáž zařízení dodavatelem</t>
  </si>
  <si>
    <t>nakladní auto 10t</t>
  </si>
  <si>
    <t>zazdívka otvoru ve zdivu/panel/do 0,25m2/tl.0,35m</t>
  </si>
  <si>
    <t>kabel.lože písek 2x10-15cm plastdesky50/20 na20cm</t>
  </si>
  <si>
    <t>výstražná fólie šířka do 30cm</t>
  </si>
  <si>
    <t>zásuvka domovní zapuštěná vč.zapojení průběž /dmtž</t>
  </si>
  <si>
    <t>zemní práce</t>
  </si>
  <si>
    <t>PPV pro zemní práce</t>
  </si>
  <si>
    <t>ochranné a pracovní pomůcky</t>
  </si>
  <si>
    <t>Revize: 1 - 10.08.2019</t>
  </si>
  <si>
    <t>Název akce: Stavební úpravy objektu č. 806/4 v ul. Čelakovského, Ústí nad Labem – bytový dům</t>
  </si>
  <si>
    <t>Objekt: D.4.d  Zařízení silnoproudé elektrotechniky vč. Bleskosvodu - způsobilé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</si>
</sst>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;#\ ###\ ##0;"/>
    <numFmt numFmtId="165" formatCode="#\ ###\ ##0.00"/>
    <numFmt numFmtId="166" formatCode="000000000"/>
    <numFmt numFmtId="167" formatCode="#\ ###\ ###"/>
    <numFmt numFmtId="168" formatCode="0.000;0.000;"/>
    <numFmt numFmtId="169" formatCode="0.00;0.00;"/>
    <numFmt numFmtId="170" formatCode="#\ ###\ ##0"/>
  </numFmts>
  <fonts count="8" x14ac:knownFonts="1">
    <font>
      <sz val="10"/>
      <name val="Arial CE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6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Times New Roman CE"/>
      <charset val="238"/>
    </font>
    <font>
      <sz val="10"/>
      <color rgb="FFFF0000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2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/>
    <xf numFmtId="49" fontId="1" fillId="0" borderId="1" xfId="0" applyNumberFormat="1" applyFont="1" applyBorder="1"/>
    <xf numFmtId="2" fontId="1" fillId="0" borderId="2" xfId="0" applyNumberFormat="1" applyFont="1" applyBorder="1"/>
    <xf numFmtId="164" fontId="1" fillId="0" borderId="2" xfId="0" applyNumberFormat="1" applyFont="1" applyBorder="1"/>
    <xf numFmtId="49" fontId="1" fillId="0" borderId="3" xfId="0" applyNumberFormat="1" applyFont="1" applyBorder="1"/>
    <xf numFmtId="2" fontId="1" fillId="0" borderId="4" xfId="0" applyNumberFormat="1" applyFont="1" applyBorder="1"/>
    <xf numFmtId="164" fontId="1" fillId="0" borderId="4" xfId="0" applyNumberFormat="1" applyFont="1" applyBorder="1"/>
    <xf numFmtId="49" fontId="1" fillId="0" borderId="5" xfId="0" applyNumberFormat="1" applyFont="1" applyBorder="1"/>
    <xf numFmtId="2" fontId="1" fillId="0" borderId="6" xfId="0" applyNumberFormat="1" applyFont="1" applyBorder="1"/>
    <xf numFmtId="164" fontId="1" fillId="0" borderId="6" xfId="0" applyNumberFormat="1" applyFont="1" applyBorder="1"/>
    <xf numFmtId="49" fontId="1" fillId="2" borderId="7" xfId="0" applyNumberFormat="1" applyFont="1" applyFill="1" applyBorder="1"/>
    <xf numFmtId="2" fontId="1" fillId="2" borderId="7" xfId="0" applyNumberFormat="1" applyFont="1" applyFill="1" applyBorder="1"/>
    <xf numFmtId="164" fontId="1" fillId="2" borderId="7" xfId="0" applyNumberFormat="1" applyFont="1" applyFill="1" applyBorder="1"/>
    <xf numFmtId="0" fontId="1" fillId="0" borderId="8" xfId="0" applyFont="1" applyBorder="1"/>
    <xf numFmtId="165" fontId="1" fillId="0" borderId="9" xfId="0" applyNumberFormat="1" applyFont="1" applyBorder="1"/>
    <xf numFmtId="0" fontId="1" fillId="0" borderId="10" xfId="0" applyFont="1" applyBorder="1"/>
    <xf numFmtId="165" fontId="1" fillId="0" borderId="11" xfId="0" applyNumberFormat="1" applyFont="1" applyBorder="1"/>
    <xf numFmtId="0" fontId="1" fillId="2" borderId="12" xfId="0" applyFont="1" applyFill="1" applyBorder="1"/>
    <xf numFmtId="165" fontId="1" fillId="2" borderId="13" xfId="0" applyNumberFormat="1" applyFont="1" applyFill="1" applyBorder="1"/>
    <xf numFmtId="0" fontId="1" fillId="0" borderId="14" xfId="0" applyFont="1" applyBorder="1"/>
    <xf numFmtId="165" fontId="1" fillId="0" borderId="15" xfId="0" applyNumberFormat="1" applyFont="1" applyBorder="1"/>
    <xf numFmtId="0" fontId="2" fillId="0" borderId="16" xfId="0" applyFont="1" applyBorder="1"/>
    <xf numFmtId="49" fontId="2" fillId="0" borderId="17" xfId="0" applyNumberFormat="1" applyFont="1" applyBorder="1"/>
    <xf numFmtId="2" fontId="2" fillId="0" borderId="17" xfId="0" applyNumberFormat="1" applyFont="1" applyBorder="1"/>
    <xf numFmtId="164" fontId="2" fillId="0" borderId="17" xfId="0" applyNumberFormat="1" applyFont="1" applyBorder="1"/>
    <xf numFmtId="165" fontId="2" fillId="0" borderId="18" xfId="0" applyNumberFormat="1" applyFont="1" applyBorder="1"/>
    <xf numFmtId="0" fontId="3" fillId="0" borderId="0" xfId="0" applyFont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2" fontId="3" fillId="2" borderId="7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5" fontId="3" fillId="2" borderId="13" xfId="0" applyNumberFormat="1" applyFont="1" applyFill="1" applyBorder="1" applyAlignment="1">
      <alignment vertical="center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2" fontId="1" fillId="0" borderId="20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5" fontId="1" fillId="0" borderId="21" xfId="0" applyNumberFormat="1" applyFont="1" applyBorder="1" applyAlignment="1">
      <alignment horizontal="right"/>
    </xf>
    <xf numFmtId="0" fontId="2" fillId="0" borderId="0" xfId="0" applyFont="1"/>
    <xf numFmtId="0" fontId="1" fillId="0" borderId="19" xfId="0" applyFont="1" applyBorder="1"/>
    <xf numFmtId="166" fontId="1" fillId="0" borderId="20" xfId="0" applyNumberFormat="1" applyFont="1" applyBorder="1"/>
    <xf numFmtId="0" fontId="1" fillId="0" borderId="20" xfId="0" applyFont="1" applyBorder="1"/>
    <xf numFmtId="2" fontId="1" fillId="0" borderId="20" xfId="0" applyNumberFormat="1" applyFont="1" applyBorder="1"/>
    <xf numFmtId="168" fontId="1" fillId="0" borderId="20" xfId="0" applyNumberFormat="1" applyFont="1" applyBorder="1"/>
    <xf numFmtId="169" fontId="1" fillId="0" borderId="21" xfId="0" applyNumberFormat="1" applyFont="1" applyBorder="1"/>
    <xf numFmtId="0" fontId="4" fillId="0" borderId="0" xfId="0" applyFont="1"/>
    <xf numFmtId="166" fontId="1" fillId="0" borderId="2" xfId="0" applyNumberFormat="1" applyFont="1" applyBorder="1"/>
    <xf numFmtId="49" fontId="1" fillId="0" borderId="2" xfId="0" applyNumberFormat="1" applyFont="1" applyBorder="1"/>
    <xf numFmtId="167" fontId="1" fillId="0" borderId="2" xfId="0" applyNumberFormat="1" applyFont="1" applyBorder="1"/>
    <xf numFmtId="168" fontId="1" fillId="0" borderId="2" xfId="0" applyNumberFormat="1" applyFont="1" applyBorder="1"/>
    <xf numFmtId="169" fontId="1" fillId="0" borderId="9" xfId="0" applyNumberFormat="1" applyFont="1" applyBorder="1"/>
    <xf numFmtId="0" fontId="2" fillId="2" borderId="29" xfId="0" applyFont="1" applyFill="1" applyBorder="1"/>
    <xf numFmtId="166" fontId="2" fillId="2" borderId="30" xfId="0" applyNumberFormat="1" applyFont="1" applyFill="1" applyBorder="1"/>
    <xf numFmtId="0" fontId="2" fillId="2" borderId="30" xfId="0" applyFont="1" applyFill="1" applyBorder="1"/>
    <xf numFmtId="2" fontId="2" fillId="2" borderId="30" xfId="0" applyNumberFormat="1" applyFont="1" applyFill="1" applyBorder="1"/>
    <xf numFmtId="168" fontId="2" fillId="2" borderId="30" xfId="0" applyNumberFormat="1" applyFont="1" applyFill="1" applyBorder="1"/>
    <xf numFmtId="169" fontId="2" fillId="2" borderId="31" xfId="0" applyNumberFormat="1" applyFont="1" applyFill="1" applyBorder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170" fontId="1" fillId="0" borderId="0" xfId="0" applyNumberFormat="1" applyFont="1"/>
    <xf numFmtId="165" fontId="3" fillId="2" borderId="7" xfId="0" applyNumberFormat="1" applyFont="1" applyFill="1" applyBorder="1" applyAlignment="1">
      <alignment vertical="center"/>
    </xf>
    <xf numFmtId="167" fontId="3" fillId="2" borderId="7" xfId="0" applyNumberFormat="1" applyFont="1" applyFill="1" applyBorder="1" applyAlignment="1">
      <alignment vertical="center"/>
    </xf>
    <xf numFmtId="170" fontId="3" fillId="2" borderId="13" xfId="0" applyNumberFormat="1" applyFont="1" applyFill="1" applyBorder="1" applyAlignment="1">
      <alignment vertical="center"/>
    </xf>
    <xf numFmtId="0" fontId="1" fillId="0" borderId="17" xfId="0" applyFont="1" applyBorder="1" applyAlignment="1">
      <alignment horizontal="right"/>
    </xf>
    <xf numFmtId="165" fontId="1" fillId="0" borderId="20" xfId="0" applyNumberFormat="1" applyFont="1" applyBorder="1" applyAlignment="1">
      <alignment horizontal="right"/>
    </xf>
    <xf numFmtId="167" fontId="1" fillId="0" borderId="20" xfId="0" applyNumberFormat="1" applyFont="1" applyBorder="1" applyAlignment="1">
      <alignment horizontal="right"/>
    </xf>
    <xf numFmtId="170" fontId="1" fillId="0" borderId="21" xfId="0" applyNumberFormat="1" applyFont="1" applyBorder="1" applyAlignment="1">
      <alignment horizontal="right"/>
    </xf>
    <xf numFmtId="165" fontId="1" fillId="0" borderId="2" xfId="0" applyNumberFormat="1" applyFont="1" applyBorder="1"/>
    <xf numFmtId="170" fontId="1" fillId="0" borderId="9" xfId="0" applyNumberFormat="1" applyFont="1" applyBorder="1"/>
    <xf numFmtId="165" fontId="1" fillId="2" borderId="7" xfId="0" applyNumberFormat="1" applyFont="1" applyFill="1" applyBorder="1"/>
    <xf numFmtId="167" fontId="1" fillId="2" borderId="7" xfId="0" applyNumberFormat="1" applyFont="1" applyFill="1" applyBorder="1"/>
    <xf numFmtId="170" fontId="1" fillId="2" borderId="13" xfId="0" applyNumberFormat="1" applyFont="1" applyFill="1" applyBorder="1"/>
    <xf numFmtId="165" fontId="1" fillId="0" borderId="6" xfId="0" applyNumberFormat="1" applyFont="1" applyBorder="1"/>
    <xf numFmtId="167" fontId="1" fillId="0" borderId="6" xfId="0" applyNumberFormat="1" applyFont="1" applyBorder="1"/>
    <xf numFmtId="170" fontId="1" fillId="0" borderId="15" xfId="0" applyNumberFormat="1" applyFont="1" applyBorder="1"/>
    <xf numFmtId="165" fontId="2" fillId="0" borderId="17" xfId="0" applyNumberFormat="1" applyFont="1" applyBorder="1"/>
    <xf numFmtId="167" fontId="2" fillId="0" borderId="17" xfId="0" applyNumberFormat="1" applyFont="1" applyBorder="1"/>
    <xf numFmtId="170" fontId="2" fillId="0" borderId="18" xfId="0" applyNumberFormat="1" applyFont="1" applyBorder="1"/>
    <xf numFmtId="170" fontId="1" fillId="0" borderId="20" xfId="0" applyNumberFormat="1" applyFont="1" applyBorder="1"/>
    <xf numFmtId="0" fontId="4" fillId="0" borderId="12" xfId="0" applyFont="1" applyBorder="1"/>
    <xf numFmtId="166" fontId="4" fillId="0" borderId="7" xfId="0" applyNumberFormat="1" applyFont="1" applyBorder="1"/>
    <xf numFmtId="0" fontId="4" fillId="0" borderId="7" xfId="0" applyFont="1" applyBorder="1"/>
    <xf numFmtId="2" fontId="4" fillId="0" borderId="7" xfId="0" applyNumberFormat="1" applyFont="1" applyBorder="1"/>
    <xf numFmtId="170" fontId="4" fillId="0" borderId="7" xfId="0" applyNumberFormat="1" applyFont="1" applyBorder="1"/>
    <xf numFmtId="168" fontId="4" fillId="0" borderId="7" xfId="0" applyNumberFormat="1" applyFont="1" applyBorder="1"/>
    <xf numFmtId="169" fontId="4" fillId="0" borderId="13" xfId="0" applyNumberFormat="1" applyFont="1" applyBorder="1"/>
    <xf numFmtId="170" fontId="1" fillId="0" borderId="2" xfId="0" applyNumberFormat="1" applyFont="1" applyBorder="1"/>
    <xf numFmtId="170" fontId="2" fillId="2" borderId="30" xfId="0" applyNumberFormat="1" applyFont="1" applyFill="1" applyBorder="1"/>
    <xf numFmtId="0" fontId="3" fillId="2" borderId="13" xfId="0" applyFont="1" applyFill="1" applyBorder="1" applyAlignment="1">
      <alignment vertical="center"/>
    </xf>
    <xf numFmtId="166" fontId="1" fillId="0" borderId="2" xfId="0" applyNumberFormat="1" applyFont="1" applyBorder="1" applyAlignment="1">
      <alignment horizontal="left"/>
    </xf>
    <xf numFmtId="165" fontId="6" fillId="0" borderId="9" xfId="0" applyNumberFormat="1" applyFont="1" applyBorder="1"/>
    <xf numFmtId="0" fontId="1" fillId="0" borderId="0" xfId="0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170" fontId="1" fillId="0" borderId="0" xfId="0" applyNumberFormat="1" applyFont="1" applyProtection="1"/>
    <xf numFmtId="0" fontId="2" fillId="0" borderId="0" xfId="0" applyFont="1" applyProtection="1"/>
    <xf numFmtId="0" fontId="3" fillId="2" borderId="12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13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" fillId="0" borderId="19" xfId="0" applyFont="1" applyBorder="1" applyProtection="1"/>
    <xf numFmtId="166" fontId="1" fillId="0" borderId="20" xfId="0" applyNumberFormat="1" applyFont="1" applyBorder="1" applyProtection="1"/>
    <xf numFmtId="0" fontId="1" fillId="0" borderId="20" xfId="0" applyFont="1" applyBorder="1" applyProtection="1"/>
    <xf numFmtId="2" fontId="1" fillId="0" borderId="20" xfId="0" applyNumberFormat="1" applyFont="1" applyBorder="1" applyProtection="1"/>
    <xf numFmtId="167" fontId="1" fillId="0" borderId="20" xfId="0" applyNumberFormat="1" applyFont="1" applyBorder="1" applyProtection="1"/>
    <xf numFmtId="168" fontId="1" fillId="0" borderId="20" xfId="0" applyNumberFormat="1" applyFont="1" applyBorder="1" applyProtection="1"/>
    <xf numFmtId="169" fontId="1" fillId="0" borderId="21" xfId="0" applyNumberFormat="1" applyFont="1" applyBorder="1" applyProtection="1"/>
    <xf numFmtId="0" fontId="1" fillId="0" borderId="32" xfId="0" applyFont="1" applyBorder="1" applyAlignment="1" applyProtection="1">
      <alignment horizontal="center"/>
    </xf>
    <xf numFmtId="0" fontId="4" fillId="0" borderId="22" xfId="0" applyFont="1" applyBorder="1" applyProtection="1"/>
    <xf numFmtId="166" fontId="4" fillId="0" borderId="0" xfId="0" applyNumberFormat="1" applyFont="1" applyBorder="1" applyProtection="1"/>
    <xf numFmtId="0" fontId="4" fillId="0" borderId="0" xfId="0" applyFont="1" applyBorder="1" applyProtection="1"/>
    <xf numFmtId="2" fontId="4" fillId="0" borderId="0" xfId="0" applyNumberFormat="1" applyFont="1" applyBorder="1" applyProtection="1"/>
    <xf numFmtId="167" fontId="4" fillId="0" borderId="0" xfId="0" applyNumberFormat="1" applyFont="1" applyBorder="1" applyProtection="1"/>
    <xf numFmtId="168" fontId="4" fillId="0" borderId="0" xfId="0" applyNumberFormat="1" applyFont="1" applyBorder="1" applyProtection="1"/>
    <xf numFmtId="169" fontId="4" fillId="0" borderId="23" xfId="0" applyNumberFormat="1" applyFont="1" applyBorder="1" applyProtection="1"/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1" fillId="0" borderId="8" xfId="0" applyFont="1" applyBorder="1" applyProtection="1"/>
    <xf numFmtId="166" fontId="1" fillId="0" borderId="2" xfId="0" applyNumberFormat="1" applyFont="1" applyBorder="1" applyProtection="1"/>
    <xf numFmtId="49" fontId="1" fillId="0" borderId="2" xfId="0" applyNumberFormat="1" applyFont="1" applyBorder="1" applyProtection="1"/>
    <xf numFmtId="2" fontId="1" fillId="0" borderId="2" xfId="0" applyNumberFormat="1" applyFont="1" applyBorder="1" applyProtection="1"/>
    <xf numFmtId="1" fontId="1" fillId="0" borderId="2" xfId="0" applyNumberFormat="1" applyFont="1" applyBorder="1" applyProtection="1"/>
    <xf numFmtId="168" fontId="1" fillId="0" borderId="2" xfId="0" applyNumberFormat="1" applyFont="1" applyBorder="1" applyProtection="1"/>
    <xf numFmtId="169" fontId="1" fillId="0" borderId="9" xfId="0" applyNumberFormat="1" applyFont="1" applyBorder="1" applyProtection="1"/>
    <xf numFmtId="49" fontId="1" fillId="0" borderId="34" xfId="0" applyNumberFormat="1" applyFont="1" applyBorder="1" applyAlignment="1" applyProtection="1">
      <alignment horizontal="center"/>
    </xf>
    <xf numFmtId="49" fontId="1" fillId="0" borderId="0" xfId="0" applyNumberFormat="1" applyFont="1" applyProtection="1"/>
    <xf numFmtId="1" fontId="7" fillId="0" borderId="2" xfId="0" applyNumberFormat="1" applyFont="1" applyBorder="1" applyProtection="1"/>
    <xf numFmtId="168" fontId="7" fillId="0" borderId="2" xfId="0" applyNumberFormat="1" applyFont="1" applyBorder="1" applyProtection="1"/>
    <xf numFmtId="169" fontId="7" fillId="0" borderId="9" xfId="0" applyNumberFormat="1" applyFont="1" applyBorder="1" applyProtection="1"/>
    <xf numFmtId="49" fontId="1" fillId="0" borderId="35" xfId="0" applyNumberFormat="1" applyFont="1" applyBorder="1" applyAlignment="1" applyProtection="1">
      <alignment horizontal="center"/>
    </xf>
    <xf numFmtId="0" fontId="1" fillId="0" borderId="24" xfId="0" applyFont="1" applyBorder="1" applyProtection="1"/>
    <xf numFmtId="166" fontId="1" fillId="0" borderId="25" xfId="0" applyNumberFormat="1" applyFont="1" applyBorder="1" applyProtection="1"/>
    <xf numFmtId="49" fontId="1" fillId="0" borderId="25" xfId="0" applyNumberFormat="1" applyFont="1" applyBorder="1" applyProtection="1"/>
    <xf numFmtId="2" fontId="1" fillId="0" borderId="25" xfId="0" applyNumberFormat="1" applyFont="1" applyBorder="1" applyProtection="1"/>
    <xf numFmtId="1" fontId="7" fillId="0" borderId="25" xfId="0" applyNumberFormat="1" applyFont="1" applyBorder="1" applyProtection="1"/>
    <xf numFmtId="168" fontId="7" fillId="0" borderId="25" xfId="0" applyNumberFormat="1" applyFont="1" applyBorder="1" applyProtection="1"/>
    <xf numFmtId="169" fontId="7" fillId="0" borderId="26" xfId="0" applyNumberFormat="1" applyFont="1" applyBorder="1" applyProtection="1"/>
    <xf numFmtId="49" fontId="1" fillId="0" borderId="33" xfId="0" applyNumberFormat="1" applyFont="1" applyBorder="1" applyAlignment="1" applyProtection="1">
      <alignment horizontal="center"/>
    </xf>
    <xf numFmtId="0" fontId="2" fillId="2" borderId="22" xfId="0" applyFont="1" applyFill="1" applyBorder="1" applyProtection="1"/>
    <xf numFmtId="166" fontId="2" fillId="2" borderId="0" xfId="0" applyNumberFormat="1" applyFont="1" applyFill="1" applyBorder="1" applyProtection="1"/>
    <xf numFmtId="49" fontId="2" fillId="2" borderId="0" xfId="0" applyNumberFormat="1" applyFont="1" applyFill="1" applyBorder="1" applyProtection="1"/>
    <xf numFmtId="2" fontId="2" fillId="2" borderId="0" xfId="0" applyNumberFormat="1" applyFont="1" applyFill="1" applyBorder="1" applyProtection="1"/>
    <xf numFmtId="167" fontId="2" fillId="2" borderId="0" xfId="0" applyNumberFormat="1" applyFont="1" applyFill="1" applyBorder="1" applyProtection="1"/>
    <xf numFmtId="168" fontId="2" fillId="2" borderId="0" xfId="0" applyNumberFormat="1" applyFont="1" applyFill="1" applyBorder="1" applyProtection="1"/>
    <xf numFmtId="169" fontId="2" fillId="2" borderId="23" xfId="0" applyNumberFormat="1" applyFont="1" applyFill="1" applyBorder="1" applyProtection="1"/>
    <xf numFmtId="49" fontId="2" fillId="2" borderId="0" xfId="0" applyNumberFormat="1" applyFont="1" applyFill="1" applyBorder="1" applyAlignment="1" applyProtection="1">
      <alignment horizontal="center"/>
    </xf>
    <xf numFmtId="49" fontId="2" fillId="0" borderId="0" xfId="0" applyNumberFormat="1" applyFont="1" applyProtection="1"/>
    <xf numFmtId="0" fontId="4" fillId="0" borderId="27" xfId="0" applyFont="1" applyBorder="1" applyProtection="1"/>
    <xf numFmtId="166" fontId="4" fillId="0" borderId="5" xfId="0" applyNumberFormat="1" applyFont="1" applyBorder="1" applyProtection="1"/>
    <xf numFmtId="49" fontId="4" fillId="0" borderId="5" xfId="0" applyNumberFormat="1" applyFont="1" applyBorder="1" applyProtection="1"/>
    <xf numFmtId="2" fontId="4" fillId="0" borderId="5" xfId="0" applyNumberFormat="1" applyFont="1" applyBorder="1" applyProtection="1"/>
    <xf numFmtId="167" fontId="4" fillId="0" borderId="5" xfId="0" applyNumberFormat="1" applyFont="1" applyBorder="1" applyProtection="1"/>
    <xf numFmtId="168" fontId="4" fillId="0" borderId="5" xfId="0" applyNumberFormat="1" applyFont="1" applyBorder="1" applyProtection="1"/>
    <xf numFmtId="169" fontId="4" fillId="0" borderId="28" xfId="0" applyNumberFormat="1" applyFont="1" applyBorder="1" applyProtection="1"/>
    <xf numFmtId="49" fontId="4" fillId="0" borderId="5" xfId="0" applyNumberFormat="1" applyFont="1" applyBorder="1" applyAlignment="1" applyProtection="1">
      <alignment horizontal="center"/>
    </xf>
    <xf numFmtId="49" fontId="4" fillId="0" borderId="0" xfId="0" applyNumberFormat="1" applyFont="1" applyProtection="1"/>
    <xf numFmtId="2" fontId="1" fillId="3" borderId="2" xfId="0" applyNumberFormat="1" applyFont="1" applyFill="1" applyBorder="1" applyProtection="1"/>
    <xf numFmtId="167" fontId="1" fillId="0" borderId="2" xfId="0" applyNumberFormat="1" applyFont="1" applyBorder="1" applyProtection="1"/>
    <xf numFmtId="166" fontId="1" fillId="0" borderId="2" xfId="0" applyNumberFormat="1" applyFont="1" applyBorder="1" applyAlignment="1" applyProtection="1">
      <alignment horizontal="right"/>
    </xf>
    <xf numFmtId="170" fontId="1" fillId="0" borderId="2" xfId="0" applyNumberFormat="1" applyFont="1" applyBorder="1" applyProtection="1"/>
    <xf numFmtId="0" fontId="1" fillId="0" borderId="2" xfId="0" applyFont="1" applyBorder="1" applyProtection="1"/>
    <xf numFmtId="0" fontId="1" fillId="0" borderId="34" xfId="0" applyFont="1" applyBorder="1" applyAlignment="1" applyProtection="1">
      <alignment horizontal="center"/>
    </xf>
    <xf numFmtId="0" fontId="0" fillId="0" borderId="0" xfId="0" applyProtection="1"/>
    <xf numFmtId="2" fontId="1" fillId="3" borderId="25" xfId="0" applyNumberFormat="1" applyFont="1" applyFill="1" applyBorder="1" applyProtection="1"/>
    <xf numFmtId="167" fontId="1" fillId="0" borderId="25" xfId="0" applyNumberFormat="1" applyFont="1" applyBorder="1" applyProtection="1"/>
    <xf numFmtId="168" fontId="1" fillId="0" borderId="25" xfId="0" applyNumberFormat="1" applyFont="1" applyBorder="1" applyProtection="1"/>
    <xf numFmtId="169" fontId="1" fillId="0" borderId="26" xfId="0" applyNumberFormat="1" applyFont="1" applyBorder="1" applyProtection="1"/>
    <xf numFmtId="0" fontId="2" fillId="2" borderId="12" xfId="0" applyFont="1" applyFill="1" applyBorder="1" applyProtection="1"/>
    <xf numFmtId="166" fontId="2" fillId="2" borderId="7" xfId="0" applyNumberFormat="1" applyFont="1" applyFill="1" applyBorder="1" applyProtection="1"/>
    <xf numFmtId="49" fontId="2" fillId="2" borderId="7" xfId="0" applyNumberFormat="1" applyFont="1" applyFill="1" applyBorder="1" applyProtection="1"/>
    <xf numFmtId="2" fontId="2" fillId="2" borderId="7" xfId="0" applyNumberFormat="1" applyFont="1" applyFill="1" applyBorder="1" applyProtection="1"/>
    <xf numFmtId="167" fontId="2" fillId="2" borderId="7" xfId="0" applyNumberFormat="1" applyFont="1" applyFill="1" applyBorder="1" applyProtection="1"/>
    <xf numFmtId="168" fontId="2" fillId="2" borderId="7" xfId="0" applyNumberFormat="1" applyFont="1" applyFill="1" applyBorder="1" applyProtection="1"/>
    <xf numFmtId="169" fontId="2" fillId="2" borderId="13" xfId="0" applyNumberFormat="1" applyFont="1" applyFill="1" applyBorder="1" applyProtection="1"/>
    <xf numFmtId="0" fontId="1" fillId="0" borderId="9" xfId="0" applyFont="1" applyBorder="1" applyAlignment="1" applyProtection="1">
      <alignment horizontal="center"/>
    </xf>
    <xf numFmtId="170" fontId="4" fillId="0" borderId="5" xfId="0" applyNumberFormat="1" applyFont="1" applyBorder="1" applyProtection="1"/>
    <xf numFmtId="0" fontId="4" fillId="0" borderId="28" xfId="0" applyFont="1" applyBorder="1" applyAlignment="1" applyProtection="1">
      <alignment horizontal="center"/>
    </xf>
    <xf numFmtId="167" fontId="4" fillId="0" borderId="0" xfId="0" applyNumberFormat="1" applyFont="1" applyProtection="1"/>
    <xf numFmtId="170" fontId="1" fillId="0" borderId="25" xfId="0" applyNumberFormat="1" applyFont="1" applyBorder="1" applyProtection="1"/>
    <xf numFmtId="0" fontId="1" fillId="0" borderId="26" xfId="0" applyFont="1" applyBorder="1" applyAlignment="1" applyProtection="1">
      <alignment horizontal="center"/>
    </xf>
    <xf numFmtId="0" fontId="2" fillId="2" borderId="16" xfId="0" applyFont="1" applyFill="1" applyBorder="1" applyProtection="1"/>
    <xf numFmtId="166" fontId="2" fillId="2" borderId="17" xfId="0" applyNumberFormat="1" applyFont="1" applyFill="1" applyBorder="1" applyProtection="1"/>
    <xf numFmtId="0" fontId="2" fillId="2" borderId="17" xfId="0" applyFont="1" applyFill="1" applyBorder="1" applyProtection="1"/>
    <xf numFmtId="2" fontId="2" fillId="2" borderId="17" xfId="0" applyNumberFormat="1" applyFont="1" applyFill="1" applyBorder="1" applyProtection="1"/>
    <xf numFmtId="170" fontId="2" fillId="2" borderId="17" xfId="0" applyNumberFormat="1" applyFont="1" applyFill="1" applyBorder="1" applyProtection="1"/>
    <xf numFmtId="168" fontId="2" fillId="2" borderId="17" xfId="0" applyNumberFormat="1" applyFont="1" applyFill="1" applyBorder="1" applyProtection="1"/>
    <xf numFmtId="169" fontId="2" fillId="2" borderId="36" xfId="0" applyNumberFormat="1" applyFont="1" applyFill="1" applyBorder="1" applyProtection="1"/>
    <xf numFmtId="0" fontId="2" fillId="2" borderId="31" xfId="0" applyFont="1" applyFill="1" applyBorder="1" applyAlignment="1" applyProtection="1">
      <alignment horizontal="center"/>
    </xf>
    <xf numFmtId="166" fontId="1" fillId="0" borderId="0" xfId="0" applyNumberFormat="1" applyFont="1" applyProtection="1"/>
    <xf numFmtId="2" fontId="1" fillId="0" borderId="0" xfId="0" applyNumberFormat="1" applyFont="1" applyProtection="1"/>
    <xf numFmtId="168" fontId="1" fillId="0" borderId="0" xfId="0" applyNumberFormat="1" applyFont="1" applyProtection="1"/>
    <xf numFmtId="169" fontId="1" fillId="0" borderId="0" xfId="0" applyNumberFormat="1" applyFont="1" applyProtection="1"/>
    <xf numFmtId="0" fontId="1" fillId="0" borderId="0" xfId="0" applyFont="1" applyAlignment="1" applyProtection="1">
      <alignment horizontal="center"/>
    </xf>
    <xf numFmtId="2" fontId="1" fillId="4" borderId="25" xfId="0" applyNumberFormat="1" applyFont="1" applyFill="1" applyBorder="1" applyProtection="1">
      <protection locked="0"/>
    </xf>
    <xf numFmtId="2" fontId="1" fillId="4" borderId="2" xfId="0" applyNumberFormat="1" applyFont="1" applyFill="1" applyBorder="1" applyProtection="1">
      <protection locked="0"/>
    </xf>
    <xf numFmtId="2" fontId="7" fillId="4" borderId="2" xfId="0" applyNumberFormat="1" applyFont="1" applyFill="1" applyBorder="1" applyProtection="1">
      <protection locked="0"/>
    </xf>
    <xf numFmtId="2" fontId="7" fillId="4" borderId="25" xfId="0" applyNumberFormat="1" applyFont="1" applyFill="1" applyBorder="1" applyProtection="1">
      <protection locked="0"/>
    </xf>
    <xf numFmtId="167" fontId="1" fillId="4" borderId="2" xfId="0" applyNumberFormat="1" applyFont="1" applyFill="1" applyBorder="1" applyProtection="1">
      <protection locked="0"/>
    </xf>
    <xf numFmtId="165" fontId="1" fillId="4" borderId="9" xfId="0" applyNumberFormat="1" applyFont="1" applyFill="1" applyBorder="1" applyProtection="1">
      <protection locked="0"/>
    </xf>
    <xf numFmtId="165" fontId="1" fillId="4" borderId="2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="110" zoomScaleNormal="110" workbookViewId="0">
      <selection activeCell="I26" sqref="I26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1" customWidth="1"/>
    <col min="5" max="5" width="14.7109375" style="2" customWidth="1"/>
    <col min="6" max="6" width="16.7109375" style="3" customWidth="1"/>
    <col min="7" max="16384" width="9.140625" style="4"/>
  </cols>
  <sheetData>
    <row r="1" spans="1:6" x14ac:dyDescent="0.2">
      <c r="D1" s="3"/>
      <c r="E1" s="61"/>
      <c r="F1" s="64"/>
    </row>
    <row r="2" spans="1:6" x14ac:dyDescent="0.2">
      <c r="B2" s="41" t="s">
        <v>97</v>
      </c>
      <c r="C2" s="41"/>
      <c r="D2" s="3"/>
      <c r="E2" s="61"/>
      <c r="F2" s="64"/>
    </row>
    <row r="3" spans="1:6" x14ac:dyDescent="0.2">
      <c r="B3" s="41" t="s">
        <v>326</v>
      </c>
      <c r="C3" s="41"/>
      <c r="D3" s="3"/>
      <c r="E3" s="61"/>
      <c r="F3" s="64"/>
    </row>
    <row r="4" spans="1:6" x14ac:dyDescent="0.2">
      <c r="B4" s="41" t="s">
        <v>96</v>
      </c>
      <c r="C4" s="41"/>
      <c r="D4" s="3"/>
      <c r="E4" s="61"/>
      <c r="F4" s="64"/>
    </row>
    <row r="5" spans="1:6" x14ac:dyDescent="0.2">
      <c r="B5" s="41" t="s">
        <v>324</v>
      </c>
      <c r="C5" s="41"/>
      <c r="D5" s="3"/>
      <c r="E5" s="61"/>
      <c r="F5" s="64"/>
    </row>
    <row r="6" spans="1:6" ht="13.5" thickBot="1" x14ac:dyDescent="0.25">
      <c r="B6" s="41"/>
      <c r="C6" s="41"/>
      <c r="D6" s="3"/>
      <c r="E6" s="61"/>
      <c r="F6" s="64"/>
    </row>
    <row r="7" spans="1:6" s="30" customFormat="1" ht="33.950000000000003" customHeight="1" thickBot="1" x14ac:dyDescent="0.25">
      <c r="A7" s="31" t="s">
        <v>18</v>
      </c>
      <c r="B7" s="32"/>
      <c r="C7" s="32"/>
      <c r="D7" s="33"/>
      <c r="E7" s="34"/>
      <c r="F7" s="35"/>
    </row>
    <row r="8" spans="1:6" ht="13.5" thickBot="1" x14ac:dyDescent="0.25">
      <c r="A8" s="36" t="s">
        <v>19</v>
      </c>
      <c r="B8" s="37"/>
      <c r="C8" s="37"/>
      <c r="D8" s="38" t="s">
        <v>20</v>
      </c>
      <c r="E8" s="39" t="s">
        <v>21</v>
      </c>
      <c r="F8" s="40" t="s">
        <v>22</v>
      </c>
    </row>
    <row r="9" spans="1:6" x14ac:dyDescent="0.2">
      <c r="A9" s="17">
        <v>1</v>
      </c>
      <c r="B9" s="5" t="s">
        <v>0</v>
      </c>
      <c r="C9" s="5"/>
      <c r="D9" s="6"/>
      <c r="E9" s="7">
        <v>0</v>
      </c>
      <c r="F9" s="95">
        <f>'Soupis položek'!G20</f>
        <v>0</v>
      </c>
    </row>
    <row r="10" spans="1:6" x14ac:dyDescent="0.2">
      <c r="A10" s="17">
        <v>2</v>
      </c>
      <c r="B10" s="5" t="s">
        <v>1</v>
      </c>
      <c r="C10" s="5"/>
      <c r="D10" s="6">
        <v>3.6</v>
      </c>
      <c r="E10" s="7">
        <f>F9</f>
        <v>0</v>
      </c>
      <c r="F10" s="18">
        <f>(E10*D10)/100</f>
        <v>0</v>
      </c>
    </row>
    <row r="11" spans="1:6" x14ac:dyDescent="0.2">
      <c r="A11" s="17">
        <v>3</v>
      </c>
      <c r="B11" s="5" t="s">
        <v>2</v>
      </c>
      <c r="C11" s="5"/>
      <c r="D11" s="6">
        <v>1</v>
      </c>
      <c r="E11" s="7">
        <f>F9</f>
        <v>0</v>
      </c>
      <c r="F11" s="18">
        <f>(E11*D11)/100</f>
        <v>0</v>
      </c>
    </row>
    <row r="12" spans="1:6" x14ac:dyDescent="0.2">
      <c r="A12" s="17">
        <v>4</v>
      </c>
      <c r="B12" s="5" t="s">
        <v>3</v>
      </c>
      <c r="C12" s="5"/>
      <c r="D12" s="6"/>
      <c r="E12" s="7">
        <v>0</v>
      </c>
      <c r="F12" s="95">
        <f>'Soupis položek'!G88</f>
        <v>0</v>
      </c>
    </row>
    <row r="13" spans="1:6" x14ac:dyDescent="0.2">
      <c r="A13" s="17">
        <v>5</v>
      </c>
      <c r="B13" s="5" t="s">
        <v>4</v>
      </c>
      <c r="C13" s="5"/>
      <c r="D13" s="6">
        <v>5</v>
      </c>
      <c r="E13" s="7">
        <f>'Soupis položek'!G22+'Soupis položek'!G23+'Soupis položek'!G24+'Soupis položek'!G25+'Soupis položek'!G26+'Soupis položek'!G27+'Soupis položek'!G28+'Soupis položek'!G29+'Soupis položek'!G30+'Soupis položek'!G31+'Soupis položek'!G39+'Soupis položek'!G40+'Soupis položek'!G41+'Soupis položek'!G74+'Soupis položek'!G83+'Soupis položek'!G84</f>
        <v>0</v>
      </c>
      <c r="F13" s="18">
        <f>(E13*D13)/100</f>
        <v>0</v>
      </c>
    </row>
    <row r="14" spans="1:6" x14ac:dyDescent="0.2">
      <c r="A14" s="17">
        <v>6</v>
      </c>
      <c r="B14" s="5" t="s">
        <v>5</v>
      </c>
      <c r="C14" s="5"/>
      <c r="D14" s="6">
        <v>3</v>
      </c>
      <c r="E14" s="7">
        <f>F9</f>
        <v>0</v>
      </c>
      <c r="F14" s="18">
        <f>(E14*D14)/100</f>
        <v>0</v>
      </c>
    </row>
    <row r="15" spans="1:6" x14ac:dyDescent="0.2">
      <c r="A15" s="17">
        <v>7</v>
      </c>
      <c r="B15" s="5" t="s">
        <v>6</v>
      </c>
      <c r="C15" s="5"/>
      <c r="D15" s="6"/>
      <c r="E15" s="7">
        <v>0</v>
      </c>
      <c r="F15" s="95">
        <f>'Soupis položek'!G142</f>
        <v>0</v>
      </c>
    </row>
    <row r="16" spans="1:6" x14ac:dyDescent="0.2">
      <c r="A16" s="17">
        <v>8</v>
      </c>
      <c r="B16" s="5" t="s">
        <v>321</v>
      </c>
      <c r="C16" s="5"/>
      <c r="D16" s="6"/>
      <c r="E16" s="7">
        <v>0</v>
      </c>
      <c r="F16" s="95">
        <f>'Soupis položek'!G165</f>
        <v>0</v>
      </c>
    </row>
    <row r="17" spans="1:6" x14ac:dyDescent="0.2">
      <c r="A17" s="17">
        <v>9</v>
      </c>
      <c r="B17" s="5" t="s">
        <v>7</v>
      </c>
      <c r="C17" s="5"/>
      <c r="D17" s="6"/>
      <c r="E17" s="7">
        <v>0</v>
      </c>
      <c r="F17" s="95">
        <f>'Soupis položek'!G153</f>
        <v>0</v>
      </c>
    </row>
    <row r="18" spans="1:6" x14ac:dyDescent="0.2">
      <c r="A18" s="17">
        <v>10</v>
      </c>
      <c r="B18" s="5" t="s">
        <v>8</v>
      </c>
      <c r="C18" s="5"/>
      <c r="D18" s="6">
        <v>6</v>
      </c>
      <c r="E18" s="7">
        <f>F15</f>
        <v>0</v>
      </c>
      <c r="F18" s="18">
        <f>(E18*D18)/100</f>
        <v>0</v>
      </c>
    </row>
    <row r="19" spans="1:6" ht="13.5" thickBot="1" x14ac:dyDescent="0.25">
      <c r="A19" s="17">
        <v>11</v>
      </c>
      <c r="B19" s="5" t="s">
        <v>322</v>
      </c>
      <c r="C19" s="5"/>
      <c r="D19" s="6">
        <v>5</v>
      </c>
      <c r="E19" s="7">
        <f>F16</f>
        <v>0</v>
      </c>
      <c r="F19" s="18">
        <f>(E19*D19)/100</f>
        <v>0</v>
      </c>
    </row>
    <row r="20" spans="1:6" x14ac:dyDescent="0.2">
      <c r="A20" s="19">
        <v>12</v>
      </c>
      <c r="B20" s="8" t="s">
        <v>9</v>
      </c>
      <c r="C20" s="8"/>
      <c r="D20" s="9"/>
      <c r="E20" s="10">
        <v>0</v>
      </c>
      <c r="F20" s="20">
        <f>F9+F10+F11</f>
        <v>0</v>
      </c>
    </row>
    <row r="21" spans="1:6" x14ac:dyDescent="0.2">
      <c r="A21" s="17">
        <v>13</v>
      </c>
      <c r="B21" s="5" t="s">
        <v>10</v>
      </c>
      <c r="C21" s="5"/>
      <c r="D21" s="6"/>
      <c r="E21" s="7">
        <v>0</v>
      </c>
      <c r="F21" s="18">
        <f>SUM(F12:F19)</f>
        <v>0</v>
      </c>
    </row>
    <row r="22" spans="1:6" ht="13.5" thickBot="1" x14ac:dyDescent="0.25">
      <c r="A22" s="17">
        <v>14</v>
      </c>
      <c r="B22" s="5" t="s">
        <v>11</v>
      </c>
      <c r="C22" s="5"/>
      <c r="D22" s="6"/>
      <c r="E22" s="7">
        <v>0</v>
      </c>
      <c r="F22" s="95">
        <f>'Soupis položek'!G181</f>
        <v>0</v>
      </c>
    </row>
    <row r="23" spans="1:6" x14ac:dyDescent="0.2">
      <c r="A23" s="21">
        <v>15</v>
      </c>
      <c r="B23" s="14" t="s">
        <v>12</v>
      </c>
      <c r="C23" s="14"/>
      <c r="D23" s="15"/>
      <c r="E23" s="16">
        <v>0</v>
      </c>
      <c r="F23" s="22">
        <f>SUM(F20:F22)</f>
        <v>0</v>
      </c>
    </row>
    <row r="24" spans="1:6" x14ac:dyDescent="0.2">
      <c r="A24" s="23"/>
      <c r="B24" s="11"/>
      <c r="C24" s="11"/>
      <c r="D24" s="12"/>
      <c r="E24" s="13"/>
      <c r="F24" s="24"/>
    </row>
    <row r="25" spans="1:6" x14ac:dyDescent="0.2">
      <c r="A25" s="17">
        <v>16</v>
      </c>
      <c r="B25" s="5"/>
      <c r="C25" s="5"/>
      <c r="D25" s="6"/>
      <c r="E25" s="7"/>
      <c r="F25" s="18"/>
    </row>
    <row r="26" spans="1:6" x14ac:dyDescent="0.2">
      <c r="A26" s="17">
        <v>17</v>
      </c>
      <c r="B26" s="5" t="s">
        <v>13</v>
      </c>
      <c r="C26" s="5"/>
      <c r="D26" s="6"/>
      <c r="E26" s="7">
        <v>0</v>
      </c>
      <c r="F26" s="204"/>
    </row>
    <row r="27" spans="1:6" x14ac:dyDescent="0.2">
      <c r="A27" s="17">
        <v>18</v>
      </c>
      <c r="B27" s="5"/>
      <c r="C27" s="5"/>
      <c r="D27" s="6"/>
      <c r="E27" s="7"/>
      <c r="F27" s="18"/>
    </row>
    <row r="28" spans="1:6" ht="13.5" thickBot="1" x14ac:dyDescent="0.25">
      <c r="A28" s="17">
        <v>19</v>
      </c>
      <c r="B28" s="5" t="s">
        <v>323</v>
      </c>
      <c r="C28" s="5"/>
      <c r="D28" s="6"/>
      <c r="E28" s="7"/>
      <c r="F28" s="95">
        <f>'Soupis položek'!G184</f>
        <v>0</v>
      </c>
    </row>
    <row r="29" spans="1:6" x14ac:dyDescent="0.2">
      <c r="A29" s="21">
        <v>20</v>
      </c>
      <c r="B29" s="14" t="s">
        <v>14</v>
      </c>
      <c r="C29" s="14"/>
      <c r="D29" s="15"/>
      <c r="E29" s="16">
        <v>0</v>
      </c>
      <c r="F29" s="22">
        <f>SUM(F25:F28)</f>
        <v>0</v>
      </c>
    </row>
    <row r="30" spans="1:6" x14ac:dyDescent="0.2">
      <c r="A30" s="23"/>
      <c r="B30" s="11"/>
      <c r="C30" s="11"/>
      <c r="D30" s="12"/>
      <c r="E30" s="13"/>
      <c r="F30" s="24"/>
    </row>
    <row r="31" spans="1:6" x14ac:dyDescent="0.2">
      <c r="A31" s="17">
        <v>21</v>
      </c>
      <c r="B31" s="5" t="s">
        <v>15</v>
      </c>
      <c r="C31" s="5"/>
      <c r="D31" s="6"/>
      <c r="E31" s="7">
        <v>0</v>
      </c>
      <c r="F31" s="18">
        <f>F23+F29</f>
        <v>0</v>
      </c>
    </row>
    <row r="32" spans="1:6" ht="13.5" thickBot="1" x14ac:dyDescent="0.25">
      <c r="A32" s="17">
        <v>22</v>
      </c>
      <c r="B32" s="5" t="s">
        <v>16</v>
      </c>
      <c r="C32" s="5"/>
      <c r="D32" s="6">
        <v>15</v>
      </c>
      <c r="E32" s="7">
        <f>F31</f>
        <v>0</v>
      </c>
      <c r="F32" s="18">
        <f>(E32*D32)/100</f>
        <v>0</v>
      </c>
    </row>
    <row r="33" spans="1:6" ht="14.25" thickTop="1" thickBot="1" x14ac:dyDescent="0.25">
      <c r="A33" s="25">
        <v>23</v>
      </c>
      <c r="B33" s="26" t="s">
        <v>17</v>
      </c>
      <c r="C33" s="26"/>
      <c r="D33" s="27"/>
      <c r="E33" s="28">
        <v>0</v>
      </c>
      <c r="F33" s="29">
        <f>SUM(F31:F32)</f>
        <v>0</v>
      </c>
    </row>
    <row r="35" spans="1:6" x14ac:dyDescent="0.2">
      <c r="A35" s="4" t="s">
        <v>94</v>
      </c>
      <c r="D35" s="3"/>
      <c r="E35" s="61"/>
      <c r="F35" s="64"/>
    </row>
    <row r="36" spans="1:6" x14ac:dyDescent="0.2">
      <c r="D36" s="3"/>
      <c r="E36" s="61"/>
      <c r="F36" s="64"/>
    </row>
  </sheetData>
  <phoneticPr fontId="0" type="noConversion"/>
  <printOptions horizontalCentered="1"/>
  <pageMargins left="0.78740157499999996" right="0.78740157499999996" top="0.984251969" bottom="0.984251969" header="0.4921259845" footer="0.4921259845"/>
  <pageSetup paperSize="9" scale="97" orientation="portrait" r:id="rId1"/>
  <headerFooter alignWithMargins="0"/>
  <ignoredErrors>
    <ignoredError sqref="F12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23"/>
  <sheetViews>
    <sheetView zoomScale="110" workbookViewId="0">
      <selection activeCell="L32" sqref="L32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6384" width="9.140625" style="4"/>
  </cols>
  <sheetData>
    <row r="1" spans="1:9" x14ac:dyDescent="0.2">
      <c r="D1" s="3"/>
      <c r="E1" s="61"/>
      <c r="F1" s="64"/>
    </row>
    <row r="2" spans="1:9" x14ac:dyDescent="0.2">
      <c r="B2" s="41" t="s">
        <v>325</v>
      </c>
      <c r="C2" s="41"/>
      <c r="D2" s="3"/>
      <c r="E2" s="61"/>
      <c r="F2" s="64"/>
    </row>
    <row r="3" spans="1:9" x14ac:dyDescent="0.2">
      <c r="B3" s="41" t="s">
        <v>326</v>
      </c>
      <c r="C3" s="41"/>
      <c r="D3" s="3"/>
      <c r="E3" s="61"/>
      <c r="F3" s="64"/>
    </row>
    <row r="4" spans="1:9" x14ac:dyDescent="0.2">
      <c r="B4" s="41" t="s">
        <v>96</v>
      </c>
      <c r="C4" s="41"/>
      <c r="D4" s="3"/>
      <c r="E4" s="61"/>
      <c r="F4" s="64"/>
    </row>
    <row r="5" spans="1:9" x14ac:dyDescent="0.2">
      <c r="B5" s="41" t="s">
        <v>324</v>
      </c>
      <c r="C5" s="41"/>
      <c r="D5" s="3"/>
      <c r="E5" s="61"/>
      <c r="F5" s="64"/>
    </row>
    <row r="6" spans="1:9" ht="13.5" thickBot="1" x14ac:dyDescent="0.25">
      <c r="B6" s="41"/>
      <c r="C6" s="41"/>
      <c r="D6" s="3"/>
      <c r="E6" s="61"/>
      <c r="F6" s="64"/>
    </row>
    <row r="7" spans="1:9" s="30" customFormat="1" ht="33.950000000000003" customHeight="1" thickBot="1" x14ac:dyDescent="0.25">
      <c r="A7" s="31" t="s">
        <v>23</v>
      </c>
      <c r="B7" s="32"/>
      <c r="C7" s="32"/>
      <c r="D7" s="32"/>
      <c r="E7" s="32"/>
      <c r="F7" s="32"/>
      <c r="G7" s="32"/>
      <c r="H7" s="32"/>
      <c r="I7" s="93"/>
    </row>
    <row r="8" spans="1:9" ht="13.5" thickBot="1" x14ac:dyDescent="0.25">
      <c r="A8" s="42" t="s">
        <v>19</v>
      </c>
      <c r="B8" s="43" t="s">
        <v>24</v>
      </c>
      <c r="C8" s="44" t="s">
        <v>25</v>
      </c>
      <c r="D8" s="44" t="s">
        <v>26</v>
      </c>
      <c r="E8" s="45" t="s">
        <v>27</v>
      </c>
      <c r="F8" s="45" t="s">
        <v>28</v>
      </c>
      <c r="G8" s="83" t="s">
        <v>29</v>
      </c>
      <c r="H8" s="46" t="s">
        <v>30</v>
      </c>
      <c r="I8" s="47" t="s">
        <v>31</v>
      </c>
    </row>
    <row r="9" spans="1:9" s="48" customFormat="1" ht="20.100000000000001" customHeight="1" x14ac:dyDescent="0.25">
      <c r="A9" s="84"/>
      <c r="B9" s="85" t="s">
        <v>98</v>
      </c>
      <c r="C9" s="86"/>
      <c r="D9" s="86"/>
      <c r="E9" s="87"/>
      <c r="F9" s="87"/>
      <c r="G9" s="88"/>
      <c r="H9" s="89"/>
      <c r="I9" s="90"/>
    </row>
    <row r="10" spans="1:9" x14ac:dyDescent="0.2">
      <c r="A10" s="17">
        <v>1</v>
      </c>
      <c r="B10" s="49" t="s">
        <v>103</v>
      </c>
      <c r="C10" s="50" t="s">
        <v>118</v>
      </c>
      <c r="D10" s="50" t="s">
        <v>117</v>
      </c>
      <c r="E10" s="6">
        <v>1</v>
      </c>
      <c r="F10" s="200"/>
      <c r="G10" s="91">
        <f t="shared" ref="G10:G19" si="0">E10*F10</f>
        <v>0</v>
      </c>
      <c r="H10" s="52">
        <v>0.2</v>
      </c>
      <c r="I10" s="53">
        <f t="shared" ref="I10:I19" si="1">E10*H10</f>
        <v>0.2</v>
      </c>
    </row>
    <row r="11" spans="1:9" x14ac:dyDescent="0.2">
      <c r="A11" s="17">
        <v>2</v>
      </c>
      <c r="B11" s="49" t="s">
        <v>104</v>
      </c>
      <c r="C11" s="50" t="s">
        <v>99</v>
      </c>
      <c r="D11" s="50" t="s">
        <v>37</v>
      </c>
      <c r="E11" s="6">
        <v>3</v>
      </c>
      <c r="F11" s="200"/>
      <c r="G11" s="91">
        <f t="shared" si="0"/>
        <v>0</v>
      </c>
      <c r="H11" s="52"/>
      <c r="I11" s="53">
        <f t="shared" si="1"/>
        <v>0</v>
      </c>
    </row>
    <row r="12" spans="1:9" x14ac:dyDescent="0.2">
      <c r="A12" s="17">
        <v>3</v>
      </c>
      <c r="B12" s="49" t="s">
        <v>105</v>
      </c>
      <c r="C12" s="50" t="s">
        <v>100</v>
      </c>
      <c r="D12" s="50" t="s">
        <v>37</v>
      </c>
      <c r="E12" s="6">
        <v>1</v>
      </c>
      <c r="F12" s="200"/>
      <c r="G12" s="91">
        <f t="shared" si="0"/>
        <v>0</v>
      </c>
      <c r="H12" s="52">
        <v>0.42</v>
      </c>
      <c r="I12" s="53">
        <f t="shared" si="1"/>
        <v>0.42</v>
      </c>
    </row>
    <row r="13" spans="1:9" x14ac:dyDescent="0.2">
      <c r="A13" s="17">
        <v>4</v>
      </c>
      <c r="B13" s="49" t="s">
        <v>106</v>
      </c>
      <c r="C13" s="50" t="s">
        <v>115</v>
      </c>
      <c r="D13" s="50" t="s">
        <v>37</v>
      </c>
      <c r="E13" s="6">
        <v>1</v>
      </c>
      <c r="F13" s="200"/>
      <c r="G13" s="91">
        <f t="shared" si="0"/>
        <v>0</v>
      </c>
      <c r="H13" s="52">
        <v>0.17</v>
      </c>
      <c r="I13" s="53">
        <f t="shared" si="1"/>
        <v>0.17</v>
      </c>
    </row>
    <row r="14" spans="1:9" x14ac:dyDescent="0.2">
      <c r="A14" s="17">
        <v>5</v>
      </c>
      <c r="B14" s="49" t="s">
        <v>107</v>
      </c>
      <c r="C14" s="50" t="s">
        <v>101</v>
      </c>
      <c r="D14" s="50" t="s">
        <v>37</v>
      </c>
      <c r="E14" s="6">
        <v>1</v>
      </c>
      <c r="F14" s="200"/>
      <c r="G14" s="91">
        <f t="shared" si="0"/>
        <v>0</v>
      </c>
      <c r="H14" s="52">
        <v>0.28000000000000003</v>
      </c>
      <c r="I14" s="53">
        <f t="shared" si="1"/>
        <v>0.28000000000000003</v>
      </c>
    </row>
    <row r="15" spans="1:9" x14ac:dyDescent="0.2">
      <c r="A15" s="17">
        <v>6</v>
      </c>
      <c r="B15" s="49" t="s">
        <v>108</v>
      </c>
      <c r="C15" s="50" t="s">
        <v>116</v>
      </c>
      <c r="D15" s="50" t="s">
        <v>37</v>
      </c>
      <c r="E15" s="6">
        <v>3</v>
      </c>
      <c r="F15" s="200"/>
      <c r="G15" s="91">
        <f t="shared" si="0"/>
        <v>0</v>
      </c>
      <c r="H15" s="52">
        <v>0.17</v>
      </c>
      <c r="I15" s="53">
        <f t="shared" si="1"/>
        <v>0.51</v>
      </c>
    </row>
    <row r="16" spans="1:9" x14ac:dyDescent="0.2">
      <c r="A16" s="17">
        <v>7</v>
      </c>
      <c r="B16" s="49" t="s">
        <v>109</v>
      </c>
      <c r="C16" s="50" t="s">
        <v>102</v>
      </c>
      <c r="D16" s="50" t="s">
        <v>37</v>
      </c>
      <c r="E16" s="6">
        <v>2</v>
      </c>
      <c r="F16" s="200"/>
      <c r="G16" s="91">
        <f t="shared" si="0"/>
        <v>0</v>
      </c>
      <c r="H16" s="52">
        <v>0.28000000000000003</v>
      </c>
      <c r="I16" s="53">
        <f t="shared" si="1"/>
        <v>0.56000000000000005</v>
      </c>
    </row>
    <row r="17" spans="1:9" x14ac:dyDescent="0.2">
      <c r="A17" s="17">
        <v>8</v>
      </c>
      <c r="B17" s="49" t="s">
        <v>112</v>
      </c>
      <c r="C17" s="50" t="s">
        <v>110</v>
      </c>
      <c r="D17" s="50" t="s">
        <v>37</v>
      </c>
      <c r="E17" s="6">
        <v>1</v>
      </c>
      <c r="F17" s="200"/>
      <c r="G17" s="91">
        <f t="shared" si="0"/>
        <v>0</v>
      </c>
      <c r="H17" s="52">
        <v>0</v>
      </c>
      <c r="I17" s="53">
        <f t="shared" si="1"/>
        <v>0</v>
      </c>
    </row>
    <row r="18" spans="1:9" x14ac:dyDescent="0.2">
      <c r="A18" s="17">
        <v>9</v>
      </c>
      <c r="B18" s="49" t="s">
        <v>113</v>
      </c>
      <c r="C18" s="50" t="s">
        <v>111</v>
      </c>
      <c r="D18" s="50" t="s">
        <v>37</v>
      </c>
      <c r="E18" s="6">
        <v>1</v>
      </c>
      <c r="F18" s="200"/>
      <c r="G18" s="91">
        <f t="shared" si="0"/>
        <v>0</v>
      </c>
      <c r="H18" s="52">
        <v>0</v>
      </c>
      <c r="I18" s="53">
        <f t="shared" si="1"/>
        <v>0</v>
      </c>
    </row>
    <row r="19" spans="1:9" x14ac:dyDescent="0.2">
      <c r="A19" s="17">
        <v>10</v>
      </c>
      <c r="B19" s="94">
        <v>900000001</v>
      </c>
      <c r="C19" s="50" t="s">
        <v>114</v>
      </c>
      <c r="D19" s="50" t="s">
        <v>117</v>
      </c>
      <c r="E19" s="6">
        <v>1</v>
      </c>
      <c r="F19" s="200"/>
      <c r="G19" s="91">
        <f t="shared" si="0"/>
        <v>0</v>
      </c>
      <c r="H19" s="52">
        <v>0</v>
      </c>
      <c r="I19" s="53">
        <f t="shared" si="1"/>
        <v>0</v>
      </c>
    </row>
    <row r="20" spans="1:9" s="41" customFormat="1" ht="13.5" thickBot="1" x14ac:dyDescent="0.25">
      <c r="A20" s="54"/>
      <c r="B20" s="55"/>
      <c r="C20" s="56" t="s">
        <v>41</v>
      </c>
      <c r="D20" s="56"/>
      <c r="E20" s="57"/>
      <c r="F20" s="57"/>
      <c r="G20" s="92">
        <f>SUM(G10:G19)</f>
        <v>0</v>
      </c>
      <c r="H20" s="58"/>
      <c r="I20" s="59">
        <f>SUM(I10:I19)</f>
        <v>2.14</v>
      </c>
    </row>
    <row r="21" spans="1:9" x14ac:dyDescent="0.2">
      <c r="B21" s="60"/>
      <c r="E21" s="1"/>
      <c r="F21" s="1"/>
      <c r="G21" s="64"/>
      <c r="H21" s="62"/>
      <c r="I21" s="63"/>
    </row>
    <row r="22" spans="1:9" x14ac:dyDescent="0.2">
      <c r="A22" s="4" t="s">
        <v>94</v>
      </c>
      <c r="D22" s="3"/>
      <c r="E22" s="61"/>
      <c r="F22" s="64"/>
    </row>
    <row r="23" spans="1:9" x14ac:dyDescent="0.2">
      <c r="D23" s="3"/>
      <c r="E23" s="61"/>
      <c r="F23" s="64"/>
    </row>
  </sheetData>
  <sheetProtection algorithmName="SHA-512" hashValue="htBduzby9s7id22siAVBEjeFDbL/WTWYmTrc5EEjE1/YoPDOmz2Pv7pw0KmCLp1z4zJDXEm3qk3DsP0J/gBSOw==" saltValue="mVS0WIJJWpY1LJYe1juNrw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F21"/>
  <sheetViews>
    <sheetView zoomScale="110" workbookViewId="0">
      <selection activeCell="K19" sqref="K19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3" customWidth="1"/>
    <col min="5" max="5" width="14.7109375" style="61" customWidth="1"/>
    <col min="6" max="6" width="16.7109375" style="64" customWidth="1"/>
    <col min="7" max="16384" width="9.140625" style="4"/>
  </cols>
  <sheetData>
    <row r="2" spans="1:6" x14ac:dyDescent="0.2">
      <c r="B2" s="41" t="s">
        <v>325</v>
      </c>
      <c r="C2" s="41"/>
    </row>
    <row r="3" spans="1:6" x14ac:dyDescent="0.2">
      <c r="B3" s="41" t="s">
        <v>326</v>
      </c>
      <c r="C3" s="41"/>
    </row>
    <row r="4" spans="1:6" x14ac:dyDescent="0.2">
      <c r="B4" s="41" t="s">
        <v>96</v>
      </c>
      <c r="C4" s="41"/>
    </row>
    <row r="5" spans="1:6" x14ac:dyDescent="0.2">
      <c r="B5" s="41" t="s">
        <v>324</v>
      </c>
      <c r="C5" s="41"/>
    </row>
    <row r="6" spans="1:6" ht="13.5" thickBot="1" x14ac:dyDescent="0.25">
      <c r="B6" s="41"/>
      <c r="C6" s="41"/>
    </row>
    <row r="7" spans="1:6" s="30" customFormat="1" ht="33.950000000000003" customHeight="1" thickBot="1" x14ac:dyDescent="0.25">
      <c r="A7" s="31" t="s">
        <v>121</v>
      </c>
      <c r="B7" s="32"/>
      <c r="C7" s="32"/>
      <c r="D7" s="65"/>
      <c r="E7" s="66"/>
      <c r="F7" s="67"/>
    </row>
    <row r="8" spans="1:6" ht="13.5" thickBot="1" x14ac:dyDescent="0.25">
      <c r="A8" s="36" t="s">
        <v>19</v>
      </c>
      <c r="B8" s="68"/>
      <c r="C8" s="68"/>
      <c r="D8" s="69"/>
      <c r="E8" s="70"/>
      <c r="F8" s="71" t="s">
        <v>22</v>
      </c>
    </row>
    <row r="9" spans="1:6" x14ac:dyDescent="0.2">
      <c r="A9" s="17">
        <v>1</v>
      </c>
      <c r="B9" s="5" t="s">
        <v>85</v>
      </c>
      <c r="C9" s="5"/>
      <c r="D9" s="72"/>
      <c r="E9" s="51">
        <v>0</v>
      </c>
      <c r="F9" s="73">
        <f>'Soupis položek RSS'!G26</f>
        <v>0</v>
      </c>
    </row>
    <row r="10" spans="1:6" ht="13.5" thickBot="1" x14ac:dyDescent="0.25">
      <c r="A10" s="17">
        <v>2</v>
      </c>
      <c r="B10" s="5" t="s">
        <v>86</v>
      </c>
      <c r="C10" s="5"/>
      <c r="D10" s="72">
        <v>3</v>
      </c>
      <c r="E10" s="51">
        <f>F9</f>
        <v>0</v>
      </c>
      <c r="F10" s="73">
        <f>(E10*D10)/100</f>
        <v>0</v>
      </c>
    </row>
    <row r="11" spans="1:6" x14ac:dyDescent="0.2">
      <c r="A11" s="21">
        <v>3</v>
      </c>
      <c r="B11" s="14" t="s">
        <v>87</v>
      </c>
      <c r="C11" s="14"/>
      <c r="D11" s="74"/>
      <c r="E11" s="75">
        <v>0</v>
      </c>
      <c r="F11" s="76">
        <f>SUM(F9:F10)</f>
        <v>0</v>
      </c>
    </row>
    <row r="12" spans="1:6" x14ac:dyDescent="0.2">
      <c r="A12" s="23"/>
      <c r="B12" s="11"/>
      <c r="C12" s="11"/>
      <c r="D12" s="77"/>
      <c r="E12" s="78"/>
      <c r="F12" s="79"/>
    </row>
    <row r="13" spans="1:6" ht="13.5" thickBot="1" x14ac:dyDescent="0.25">
      <c r="A13" s="17">
        <v>4</v>
      </c>
      <c r="B13" s="5" t="s">
        <v>88</v>
      </c>
      <c r="C13" s="5"/>
      <c r="D13" s="205"/>
      <c r="E13" s="203"/>
      <c r="F13" s="73">
        <f>E13*D13</f>
        <v>0</v>
      </c>
    </row>
    <row r="14" spans="1:6" x14ac:dyDescent="0.2">
      <c r="A14" s="21">
        <v>5</v>
      </c>
      <c r="B14" s="14" t="s">
        <v>89</v>
      </c>
      <c r="C14" s="14"/>
      <c r="D14" s="74"/>
      <c r="E14" s="75">
        <v>0</v>
      </c>
      <c r="F14" s="76">
        <f>F11+F13</f>
        <v>0</v>
      </c>
    </row>
    <row r="15" spans="1:6" x14ac:dyDescent="0.2">
      <c r="A15" s="23"/>
      <c r="B15" s="11"/>
      <c r="C15" s="11"/>
      <c r="D15" s="77"/>
      <c r="E15" s="78"/>
      <c r="F15" s="79"/>
    </row>
    <row r="16" spans="1:6" x14ac:dyDescent="0.2">
      <c r="A16" s="17">
        <v>6</v>
      </c>
      <c r="B16" s="5" t="s">
        <v>90</v>
      </c>
      <c r="C16" s="5"/>
      <c r="D16" s="72">
        <v>1</v>
      </c>
      <c r="E16" s="51">
        <v>0</v>
      </c>
      <c r="F16" s="73"/>
    </row>
    <row r="17" spans="1:6" x14ac:dyDescent="0.2">
      <c r="A17" s="17">
        <v>7</v>
      </c>
      <c r="B17" s="5" t="s">
        <v>91</v>
      </c>
      <c r="C17" s="5"/>
      <c r="D17" s="72"/>
      <c r="E17" s="51">
        <v>0</v>
      </c>
      <c r="F17" s="73">
        <f>F14*D16</f>
        <v>0</v>
      </c>
    </row>
    <row r="18" spans="1:6" ht="13.5" thickBot="1" x14ac:dyDescent="0.25">
      <c r="A18" s="17">
        <v>8</v>
      </c>
      <c r="B18" s="5" t="s">
        <v>92</v>
      </c>
      <c r="C18" s="5"/>
      <c r="D18" s="72">
        <v>15</v>
      </c>
      <c r="E18" s="51">
        <f>F17</f>
        <v>0</v>
      </c>
      <c r="F18" s="73">
        <f>(E18*D18)/100</f>
        <v>0</v>
      </c>
    </row>
    <row r="19" spans="1:6" ht="14.25" thickTop="1" thickBot="1" x14ac:dyDescent="0.25">
      <c r="A19" s="25">
        <v>9</v>
      </c>
      <c r="B19" s="26" t="s">
        <v>93</v>
      </c>
      <c r="C19" s="26"/>
      <c r="D19" s="80"/>
      <c r="E19" s="81">
        <v>0</v>
      </c>
      <c r="F19" s="82">
        <f>SUM(F17:F18)</f>
        <v>0</v>
      </c>
    </row>
    <row r="21" spans="1:6" x14ac:dyDescent="0.2">
      <c r="A21" s="4" t="s">
        <v>94</v>
      </c>
    </row>
  </sheetData>
  <sheetProtection algorithmName="SHA-512" hashValue="YDoSze8jDvH70/q2qfA0iSzEdfBFPXC2nP5c+kWAzU6OXcpKiwQ75NfOOaU+3yI2kTPz7YFiUvDAhvEkLo/PNA==" saltValue="r4MyJ53e7rkHoXBB83n29A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9"/>
  <sheetViews>
    <sheetView tabSelected="1" zoomScale="110" workbookViewId="0">
      <selection activeCell="A28" sqref="A28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6384" width="9.140625" style="4"/>
  </cols>
  <sheetData>
    <row r="1" spans="1:9" x14ac:dyDescent="0.2">
      <c r="D1" s="3"/>
      <c r="E1" s="61"/>
      <c r="F1" s="64"/>
    </row>
    <row r="2" spans="1:9" x14ac:dyDescent="0.2">
      <c r="B2" s="41" t="s">
        <v>325</v>
      </c>
      <c r="C2" s="41"/>
      <c r="D2" s="3"/>
      <c r="E2" s="61"/>
      <c r="F2" s="64"/>
    </row>
    <row r="3" spans="1:9" x14ac:dyDescent="0.2">
      <c r="B3" s="41" t="s">
        <v>326</v>
      </c>
      <c r="C3" s="41"/>
      <c r="D3" s="3"/>
      <c r="E3" s="61"/>
      <c r="F3" s="64"/>
    </row>
    <row r="4" spans="1:9" x14ac:dyDescent="0.2">
      <c r="B4" s="41" t="s">
        <v>96</v>
      </c>
      <c r="C4" s="41"/>
      <c r="D4" s="3"/>
      <c r="E4" s="61"/>
      <c r="F4" s="64"/>
    </row>
    <row r="5" spans="1:9" x14ac:dyDescent="0.2">
      <c r="B5" s="41" t="s">
        <v>324</v>
      </c>
      <c r="C5" s="41"/>
      <c r="D5" s="3"/>
      <c r="E5" s="61"/>
      <c r="F5" s="64"/>
    </row>
    <row r="6" spans="1:9" ht="13.5" thickBot="1" x14ac:dyDescent="0.25">
      <c r="B6" s="41"/>
      <c r="C6" s="41"/>
      <c r="D6" s="3"/>
      <c r="E6" s="61"/>
      <c r="F6" s="64"/>
    </row>
    <row r="7" spans="1:9" s="30" customFormat="1" ht="33.950000000000003" customHeight="1" thickBot="1" x14ac:dyDescent="0.25">
      <c r="A7" s="31" t="s">
        <v>23</v>
      </c>
      <c r="B7" s="32"/>
      <c r="C7" s="32"/>
      <c r="D7" s="32"/>
      <c r="E7" s="32"/>
      <c r="F7" s="32"/>
      <c r="G7" s="32"/>
      <c r="H7" s="32"/>
      <c r="I7" s="93"/>
    </row>
    <row r="8" spans="1:9" ht="13.5" thickBot="1" x14ac:dyDescent="0.25">
      <c r="A8" s="42" t="s">
        <v>19</v>
      </c>
      <c r="B8" s="43" t="s">
        <v>24</v>
      </c>
      <c r="C8" s="44" t="s">
        <v>25</v>
      </c>
      <c r="D8" s="44" t="s">
        <v>26</v>
      </c>
      <c r="E8" s="45" t="s">
        <v>27</v>
      </c>
      <c r="F8" s="45" t="s">
        <v>28</v>
      </c>
      <c r="G8" s="83" t="s">
        <v>29</v>
      </c>
      <c r="H8" s="46" t="s">
        <v>30</v>
      </c>
      <c r="I8" s="47" t="s">
        <v>31</v>
      </c>
    </row>
    <row r="9" spans="1:9" s="48" customFormat="1" ht="20.100000000000001" customHeight="1" x14ac:dyDescent="0.25">
      <c r="A9" s="84"/>
      <c r="B9" s="85" t="s">
        <v>122</v>
      </c>
      <c r="C9" s="86"/>
      <c r="D9" s="86"/>
      <c r="E9" s="87"/>
      <c r="F9" s="87"/>
      <c r="G9" s="88"/>
      <c r="H9" s="89"/>
      <c r="I9" s="90"/>
    </row>
    <row r="10" spans="1:9" x14ac:dyDescent="0.2">
      <c r="A10" s="17">
        <v>1</v>
      </c>
      <c r="B10" s="49" t="s">
        <v>127</v>
      </c>
      <c r="C10" s="50" t="s">
        <v>138</v>
      </c>
      <c r="D10" s="50" t="s">
        <v>117</v>
      </c>
      <c r="E10" s="6">
        <v>1</v>
      </c>
      <c r="F10" s="200"/>
      <c r="G10" s="91">
        <f t="shared" ref="G10:G25" si="0">E10*F10</f>
        <v>0</v>
      </c>
      <c r="H10" s="52">
        <v>0.2</v>
      </c>
      <c r="I10" s="53">
        <f>E10*H10</f>
        <v>0.2</v>
      </c>
    </row>
    <row r="11" spans="1:9" x14ac:dyDescent="0.2">
      <c r="A11" s="17">
        <v>2</v>
      </c>
      <c r="B11" s="49" t="s">
        <v>128</v>
      </c>
      <c r="C11" s="50" t="s">
        <v>139</v>
      </c>
      <c r="D11" s="50" t="s">
        <v>37</v>
      </c>
      <c r="E11" s="6">
        <v>1</v>
      </c>
      <c r="F11" s="200"/>
      <c r="G11" s="91">
        <f t="shared" si="0"/>
        <v>0</v>
      </c>
      <c r="H11" s="52">
        <v>0.12</v>
      </c>
      <c r="I11" s="53">
        <f>E11*H11</f>
        <v>0.12</v>
      </c>
    </row>
    <row r="12" spans="1:9" x14ac:dyDescent="0.2">
      <c r="A12" s="17">
        <v>3</v>
      </c>
      <c r="B12" s="49" t="s">
        <v>129</v>
      </c>
      <c r="C12" s="50" t="s">
        <v>140</v>
      </c>
      <c r="D12" s="50" t="s">
        <v>37</v>
      </c>
      <c r="E12" s="6">
        <v>1</v>
      </c>
      <c r="F12" s="200"/>
      <c r="G12" s="91">
        <f t="shared" si="0"/>
        <v>0</v>
      </c>
      <c r="H12" s="52">
        <v>0.2</v>
      </c>
      <c r="I12" s="53">
        <f>E12*H12</f>
        <v>0.2</v>
      </c>
    </row>
    <row r="13" spans="1:9" x14ac:dyDescent="0.2">
      <c r="A13" s="17">
        <v>4</v>
      </c>
      <c r="B13" s="49" t="s">
        <v>130</v>
      </c>
      <c r="C13" s="50" t="s">
        <v>141</v>
      </c>
      <c r="D13" s="50" t="s">
        <v>37</v>
      </c>
      <c r="E13" s="6">
        <v>1</v>
      </c>
      <c r="F13" s="200"/>
      <c r="G13" s="91">
        <f t="shared" si="0"/>
        <v>0</v>
      </c>
      <c r="H13" s="52">
        <v>0.12</v>
      </c>
      <c r="I13" s="53">
        <f>E13*H13</f>
        <v>0.12</v>
      </c>
    </row>
    <row r="14" spans="1:9" x14ac:dyDescent="0.2">
      <c r="A14" s="17">
        <v>5</v>
      </c>
      <c r="B14" s="49" t="s">
        <v>131</v>
      </c>
      <c r="C14" s="50" t="s">
        <v>123</v>
      </c>
      <c r="D14" s="50" t="s">
        <v>37</v>
      </c>
      <c r="E14" s="6">
        <v>1</v>
      </c>
      <c r="F14" s="200"/>
      <c r="G14" s="91">
        <f t="shared" si="0"/>
        <v>0</v>
      </c>
      <c r="H14" s="52">
        <v>0.28000000000000003</v>
      </c>
      <c r="I14" s="53">
        <f>E14*H14</f>
        <v>0.28000000000000003</v>
      </c>
    </row>
    <row r="15" spans="1:9" x14ac:dyDescent="0.2">
      <c r="A15" s="17">
        <v>6</v>
      </c>
      <c r="B15" s="49" t="s">
        <v>132</v>
      </c>
      <c r="C15" s="50" t="s">
        <v>124</v>
      </c>
      <c r="D15" s="50" t="s">
        <v>37</v>
      </c>
      <c r="E15" s="6">
        <v>1</v>
      </c>
      <c r="F15" s="200"/>
      <c r="G15" s="91">
        <f t="shared" si="0"/>
        <v>0</v>
      </c>
      <c r="H15" s="52">
        <v>0.42</v>
      </c>
      <c r="I15" s="53">
        <f t="shared" ref="I15:I22" si="1">E15*H15</f>
        <v>0.42</v>
      </c>
    </row>
    <row r="16" spans="1:9" x14ac:dyDescent="0.2">
      <c r="A16" s="17">
        <v>7</v>
      </c>
      <c r="B16" s="49" t="s">
        <v>104</v>
      </c>
      <c r="C16" s="50" t="s">
        <v>99</v>
      </c>
      <c r="D16" s="50" t="s">
        <v>37</v>
      </c>
      <c r="E16" s="6">
        <v>3</v>
      </c>
      <c r="F16" s="200"/>
      <c r="G16" s="91">
        <f t="shared" si="0"/>
        <v>0</v>
      </c>
      <c r="H16" s="52"/>
      <c r="I16" s="53">
        <f t="shared" si="1"/>
        <v>0</v>
      </c>
    </row>
    <row r="17" spans="1:9" x14ac:dyDescent="0.2">
      <c r="A17" s="17">
        <v>8</v>
      </c>
      <c r="B17" s="49" t="s">
        <v>133</v>
      </c>
      <c r="C17" s="50" t="s">
        <v>142</v>
      </c>
      <c r="D17" s="50" t="s">
        <v>37</v>
      </c>
      <c r="E17" s="6">
        <v>5</v>
      </c>
      <c r="F17" s="200"/>
      <c r="G17" s="91">
        <f t="shared" si="0"/>
        <v>0</v>
      </c>
      <c r="H17" s="52">
        <v>0.17</v>
      </c>
      <c r="I17" s="53">
        <f t="shared" si="1"/>
        <v>0.85000000000000009</v>
      </c>
    </row>
    <row r="18" spans="1:9" x14ac:dyDescent="0.2">
      <c r="A18" s="17">
        <v>9</v>
      </c>
      <c r="B18" s="49" t="s">
        <v>106</v>
      </c>
      <c r="C18" s="50" t="s">
        <v>115</v>
      </c>
      <c r="D18" s="50" t="s">
        <v>37</v>
      </c>
      <c r="E18" s="6">
        <v>11</v>
      </c>
      <c r="F18" s="200"/>
      <c r="G18" s="91">
        <f t="shared" si="0"/>
        <v>0</v>
      </c>
      <c r="H18" s="52">
        <v>0.17</v>
      </c>
      <c r="I18" s="53">
        <f t="shared" si="1"/>
        <v>1.87</v>
      </c>
    </row>
    <row r="19" spans="1:9" x14ac:dyDescent="0.2">
      <c r="A19" s="17">
        <v>10</v>
      </c>
      <c r="B19" s="49" t="s">
        <v>108</v>
      </c>
      <c r="C19" s="50" t="s">
        <v>116</v>
      </c>
      <c r="D19" s="50" t="s">
        <v>37</v>
      </c>
      <c r="E19" s="6">
        <v>9</v>
      </c>
      <c r="F19" s="200"/>
      <c r="G19" s="91">
        <f t="shared" si="0"/>
        <v>0</v>
      </c>
      <c r="H19" s="52">
        <v>0.17</v>
      </c>
      <c r="I19" s="53">
        <f t="shared" si="1"/>
        <v>1.53</v>
      </c>
    </row>
    <row r="20" spans="1:9" x14ac:dyDescent="0.2">
      <c r="A20" s="17">
        <v>11</v>
      </c>
      <c r="B20" s="49" t="s">
        <v>134</v>
      </c>
      <c r="C20" s="50" t="s">
        <v>125</v>
      </c>
      <c r="D20" s="50" t="s">
        <v>37</v>
      </c>
      <c r="E20" s="6">
        <v>1</v>
      </c>
      <c r="F20" s="200"/>
      <c r="G20" s="91">
        <f t="shared" si="0"/>
        <v>0</v>
      </c>
      <c r="H20" s="52">
        <v>0.17</v>
      </c>
      <c r="I20" s="53">
        <f t="shared" si="1"/>
        <v>0.17</v>
      </c>
    </row>
    <row r="21" spans="1:9" x14ac:dyDescent="0.2">
      <c r="A21" s="17">
        <v>12</v>
      </c>
      <c r="B21" s="49" t="s">
        <v>135</v>
      </c>
      <c r="C21" s="50" t="s">
        <v>143</v>
      </c>
      <c r="D21" s="50" t="s">
        <v>37</v>
      </c>
      <c r="E21" s="6">
        <v>1</v>
      </c>
      <c r="F21" s="200"/>
      <c r="G21" s="91">
        <f t="shared" si="0"/>
        <v>0</v>
      </c>
      <c r="H21" s="52">
        <v>0.2</v>
      </c>
      <c r="I21" s="53">
        <f t="shared" si="1"/>
        <v>0.2</v>
      </c>
    </row>
    <row r="22" spans="1:9" x14ac:dyDescent="0.2">
      <c r="A22" s="17">
        <v>13</v>
      </c>
      <c r="B22" s="49" t="s">
        <v>136</v>
      </c>
      <c r="C22" s="50" t="s">
        <v>144</v>
      </c>
      <c r="D22" s="50" t="s">
        <v>37</v>
      </c>
      <c r="E22" s="6">
        <v>3</v>
      </c>
      <c r="F22" s="200"/>
      <c r="G22" s="91">
        <f t="shared" si="0"/>
        <v>0</v>
      </c>
      <c r="H22" s="52">
        <v>0.28000000000000003</v>
      </c>
      <c r="I22" s="53">
        <f t="shared" si="1"/>
        <v>0.84000000000000008</v>
      </c>
    </row>
    <row r="23" spans="1:9" x14ac:dyDescent="0.2">
      <c r="A23" s="17">
        <v>14</v>
      </c>
      <c r="B23" s="49" t="s">
        <v>137</v>
      </c>
      <c r="C23" s="50" t="s">
        <v>126</v>
      </c>
      <c r="D23" s="50" t="s">
        <v>37</v>
      </c>
      <c r="E23" s="6">
        <v>5</v>
      </c>
      <c r="F23" s="200"/>
      <c r="G23" s="91">
        <f t="shared" si="0"/>
        <v>0</v>
      </c>
      <c r="H23" s="52"/>
      <c r="I23" s="53"/>
    </row>
    <row r="24" spans="1:9" x14ac:dyDescent="0.2">
      <c r="A24" s="17">
        <v>15</v>
      </c>
      <c r="B24" s="49" t="s">
        <v>113</v>
      </c>
      <c r="C24" s="50" t="s">
        <v>111</v>
      </c>
      <c r="D24" s="50" t="s">
        <v>37</v>
      </c>
      <c r="E24" s="6">
        <v>24</v>
      </c>
      <c r="F24" s="200"/>
      <c r="G24" s="91">
        <f t="shared" si="0"/>
        <v>0</v>
      </c>
      <c r="H24" s="52"/>
      <c r="I24" s="53"/>
    </row>
    <row r="25" spans="1:9" x14ac:dyDescent="0.2">
      <c r="A25" s="17">
        <v>16</v>
      </c>
      <c r="B25" s="94">
        <v>900000001</v>
      </c>
      <c r="C25" s="50" t="s">
        <v>114</v>
      </c>
      <c r="D25" s="50" t="s">
        <v>117</v>
      </c>
      <c r="E25" s="6">
        <v>1</v>
      </c>
      <c r="F25" s="200"/>
      <c r="G25" s="91">
        <f t="shared" si="0"/>
        <v>0</v>
      </c>
      <c r="H25" s="52">
        <v>0</v>
      </c>
      <c r="I25" s="53">
        <f>E25*H25</f>
        <v>0</v>
      </c>
    </row>
    <row r="26" spans="1:9" s="41" customFormat="1" ht="13.5" thickBot="1" x14ac:dyDescent="0.25">
      <c r="A26" s="54"/>
      <c r="B26" s="55"/>
      <c r="C26" s="56" t="s">
        <v>41</v>
      </c>
      <c r="D26" s="56"/>
      <c r="E26" s="57"/>
      <c r="F26" s="57"/>
      <c r="G26" s="92">
        <f>SUM(G10:G25)</f>
        <v>0</v>
      </c>
      <c r="H26" s="58"/>
      <c r="I26" s="59">
        <f>SUM(I10:I25)</f>
        <v>6.8000000000000007</v>
      </c>
    </row>
    <row r="27" spans="1:9" x14ac:dyDescent="0.2">
      <c r="B27" s="60"/>
      <c r="E27" s="1"/>
      <c r="F27" s="1"/>
      <c r="G27" s="64"/>
      <c r="H27" s="62"/>
      <c r="I27" s="63"/>
    </row>
    <row r="28" spans="1:9" x14ac:dyDescent="0.2">
      <c r="A28" s="4" t="s">
        <v>94</v>
      </c>
      <c r="D28" s="3"/>
      <c r="E28" s="61"/>
      <c r="F28" s="64"/>
    </row>
    <row r="29" spans="1:9" x14ac:dyDescent="0.2">
      <c r="D29" s="3"/>
      <c r="E29" s="61"/>
      <c r="F29" s="64"/>
    </row>
  </sheetData>
  <sheetProtection algorithmName="SHA-512" hashValue="kfHfIkTBl/xoGGHCEIGWw3ruPnIlI2jcAuGJB7ZVDb1cYTat7JSrB+FNtCP01eeRtLeiHanAWrkow/3Pbz077Q==" saltValue="sDSbt5uzSbbIxU8dZsOmbg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00"/>
  <sheetViews>
    <sheetView zoomScale="110" workbookViewId="0">
      <selection activeCell="Q25" sqref="Q25"/>
    </sheetView>
  </sheetViews>
  <sheetFormatPr defaultRowHeight="12.75" x14ac:dyDescent="0.2"/>
  <cols>
    <col min="1" max="1" width="3.7109375" style="96" customWidth="1"/>
    <col min="2" max="2" width="10.7109375" style="96" customWidth="1"/>
    <col min="3" max="3" width="45.7109375" style="96" customWidth="1"/>
    <col min="4" max="4" width="3.7109375" style="96" customWidth="1"/>
    <col min="5" max="5" width="7.7109375" style="96" customWidth="1"/>
    <col min="6" max="6" width="8.7109375" style="96" customWidth="1"/>
    <col min="7" max="7" width="10.7109375" style="96" customWidth="1"/>
    <col min="8" max="8" width="6.7109375" style="96" customWidth="1"/>
    <col min="9" max="9" width="9.7109375" style="96" customWidth="1"/>
    <col min="10" max="10" width="4.5703125" style="198" hidden="1" customWidth="1"/>
    <col min="11" max="11" width="4.42578125" style="96" hidden="1" customWidth="1"/>
    <col min="12" max="12" width="0" style="96" hidden="1" customWidth="1"/>
    <col min="13" max="13" width="4.140625" style="96" hidden="1" customWidth="1"/>
    <col min="14" max="14" width="9.140625" style="96"/>
    <col min="15" max="15" width="9.42578125" style="96" bestFit="1" customWidth="1"/>
    <col min="16" max="16384" width="9.140625" style="96"/>
  </cols>
  <sheetData>
    <row r="1" spans="1:13" x14ac:dyDescent="0.2">
      <c r="D1" s="97"/>
      <c r="E1" s="98"/>
      <c r="F1" s="99"/>
      <c r="J1" s="96"/>
    </row>
    <row r="2" spans="1:13" x14ac:dyDescent="0.2">
      <c r="B2" s="100" t="s">
        <v>97</v>
      </c>
      <c r="C2" s="100"/>
      <c r="D2" s="97"/>
      <c r="E2" s="98"/>
      <c r="F2" s="99"/>
      <c r="J2" s="96"/>
    </row>
    <row r="3" spans="1:13" x14ac:dyDescent="0.2">
      <c r="B3" s="100" t="s">
        <v>326</v>
      </c>
      <c r="C3" s="100"/>
      <c r="D3" s="97"/>
      <c r="E3" s="98"/>
      <c r="F3" s="99"/>
      <c r="J3" s="96"/>
    </row>
    <row r="4" spans="1:13" x14ac:dyDescent="0.2">
      <c r="B4" s="100" t="s">
        <v>96</v>
      </c>
      <c r="C4" s="100"/>
      <c r="D4" s="97"/>
      <c r="E4" s="98"/>
      <c r="F4" s="99"/>
      <c r="J4" s="96"/>
    </row>
    <row r="5" spans="1:13" x14ac:dyDescent="0.2">
      <c r="B5" s="100" t="s">
        <v>324</v>
      </c>
      <c r="C5" s="100"/>
      <c r="D5" s="97"/>
      <c r="E5" s="98"/>
      <c r="F5" s="99"/>
      <c r="J5" s="96"/>
    </row>
    <row r="6" spans="1:13" ht="13.5" thickBot="1" x14ac:dyDescent="0.25">
      <c r="B6" s="100"/>
      <c r="C6" s="100"/>
      <c r="D6" s="97"/>
      <c r="E6" s="98"/>
      <c r="F6" s="99"/>
      <c r="J6" s="96"/>
    </row>
    <row r="7" spans="1:13" s="105" customFormat="1" ht="33.950000000000003" customHeight="1" thickBot="1" x14ac:dyDescent="0.25">
      <c r="A7" s="101" t="s">
        <v>23</v>
      </c>
      <c r="B7" s="102"/>
      <c r="C7" s="102"/>
      <c r="D7" s="102"/>
      <c r="E7" s="102"/>
      <c r="F7" s="102"/>
      <c r="G7" s="102"/>
      <c r="H7" s="102"/>
      <c r="I7" s="103"/>
      <c r="J7" s="104"/>
    </row>
    <row r="8" spans="1:13" ht="13.5" thickBot="1" x14ac:dyDescent="0.25">
      <c r="A8" s="106" t="s">
        <v>19</v>
      </c>
      <c r="B8" s="107" t="s">
        <v>24</v>
      </c>
      <c r="C8" s="108" t="s">
        <v>25</v>
      </c>
      <c r="D8" s="108" t="s">
        <v>26</v>
      </c>
      <c r="E8" s="109" t="s">
        <v>27</v>
      </c>
      <c r="F8" s="109" t="s">
        <v>28</v>
      </c>
      <c r="G8" s="110" t="s">
        <v>29</v>
      </c>
      <c r="H8" s="111" t="s">
        <v>30</v>
      </c>
      <c r="I8" s="112" t="s">
        <v>31</v>
      </c>
      <c r="J8" s="113" t="s">
        <v>32</v>
      </c>
      <c r="K8" s="96" t="s">
        <v>33</v>
      </c>
      <c r="L8" s="96" t="s">
        <v>34</v>
      </c>
      <c r="M8" s="96" t="s">
        <v>35</v>
      </c>
    </row>
    <row r="9" spans="1:13" s="122" customFormat="1" ht="20.100000000000001" customHeight="1" x14ac:dyDescent="0.25">
      <c r="A9" s="114" t="s">
        <v>36</v>
      </c>
      <c r="B9" s="115"/>
      <c r="C9" s="116"/>
      <c r="D9" s="116"/>
      <c r="E9" s="117"/>
      <c r="F9" s="117"/>
      <c r="G9" s="118"/>
      <c r="H9" s="119"/>
      <c r="I9" s="120"/>
      <c r="J9" s="121"/>
    </row>
    <row r="10" spans="1:13" x14ac:dyDescent="0.2">
      <c r="A10" s="123">
        <v>1</v>
      </c>
      <c r="B10" s="124">
        <v>0</v>
      </c>
      <c r="C10" s="125" t="s">
        <v>171</v>
      </c>
      <c r="D10" s="125" t="s">
        <v>37</v>
      </c>
      <c r="E10" s="126">
        <v>1</v>
      </c>
      <c r="F10" s="200"/>
      <c r="G10" s="127">
        <f>F10*E10</f>
        <v>0</v>
      </c>
      <c r="H10" s="128">
        <v>0</v>
      </c>
      <c r="I10" s="129">
        <f>E10*H10</f>
        <v>0</v>
      </c>
      <c r="J10" s="130" t="s">
        <v>38</v>
      </c>
      <c r="K10" s="96" t="s">
        <v>39</v>
      </c>
      <c r="M10" s="131" t="s">
        <v>40</v>
      </c>
    </row>
    <row r="11" spans="1:13" x14ac:dyDescent="0.2">
      <c r="A11" s="123">
        <v>2</v>
      </c>
      <c r="B11" s="124">
        <v>0</v>
      </c>
      <c r="C11" s="125" t="s">
        <v>172</v>
      </c>
      <c r="D11" s="125" t="s">
        <v>37</v>
      </c>
      <c r="E11" s="126">
        <v>1</v>
      </c>
      <c r="F11" s="200"/>
      <c r="G11" s="127">
        <f>F11*E11</f>
        <v>0</v>
      </c>
      <c r="H11" s="128">
        <v>0</v>
      </c>
      <c r="I11" s="129">
        <f>E11*H11</f>
        <v>0</v>
      </c>
      <c r="J11" s="130" t="s">
        <v>38</v>
      </c>
      <c r="K11" s="96" t="s">
        <v>39</v>
      </c>
      <c r="M11" s="131" t="s">
        <v>40</v>
      </c>
    </row>
    <row r="12" spans="1:13" x14ac:dyDescent="0.2">
      <c r="A12" s="123">
        <v>3</v>
      </c>
      <c r="B12" s="124">
        <v>0</v>
      </c>
      <c r="C12" s="125" t="s">
        <v>173</v>
      </c>
      <c r="D12" s="125" t="s">
        <v>37</v>
      </c>
      <c r="E12" s="126">
        <v>1</v>
      </c>
      <c r="F12" s="200"/>
      <c r="G12" s="127">
        <f>F12*E12</f>
        <v>0</v>
      </c>
      <c r="H12" s="128">
        <v>0</v>
      </c>
      <c r="I12" s="129">
        <f>E12*H12</f>
        <v>0</v>
      </c>
      <c r="J12" s="130" t="s">
        <v>38</v>
      </c>
      <c r="K12" s="96" t="s">
        <v>39</v>
      </c>
      <c r="M12" s="131" t="s">
        <v>40</v>
      </c>
    </row>
    <row r="13" spans="1:13" x14ac:dyDescent="0.2">
      <c r="A13" s="123">
        <v>4</v>
      </c>
      <c r="B13" s="124">
        <v>0</v>
      </c>
      <c r="C13" s="125" t="s">
        <v>174</v>
      </c>
      <c r="D13" s="125" t="s">
        <v>37</v>
      </c>
      <c r="E13" s="126">
        <v>33</v>
      </c>
      <c r="F13" s="200"/>
      <c r="G13" s="127">
        <f>F13*E13</f>
        <v>0</v>
      </c>
      <c r="H13" s="128">
        <v>0</v>
      </c>
      <c r="I13" s="129">
        <f>E13*H13</f>
        <v>0</v>
      </c>
      <c r="J13" s="130" t="s">
        <v>38</v>
      </c>
      <c r="K13" s="96" t="s">
        <v>39</v>
      </c>
      <c r="M13" s="131" t="s">
        <v>40</v>
      </c>
    </row>
    <row r="14" spans="1:13" x14ac:dyDescent="0.2">
      <c r="A14" s="123">
        <v>5</v>
      </c>
      <c r="B14" s="124">
        <v>0</v>
      </c>
      <c r="C14" s="125" t="s">
        <v>175</v>
      </c>
      <c r="D14" s="125" t="s">
        <v>37</v>
      </c>
      <c r="E14" s="126">
        <v>1</v>
      </c>
      <c r="F14" s="200"/>
      <c r="G14" s="127">
        <f>E14*F14</f>
        <v>0</v>
      </c>
      <c r="H14" s="128">
        <v>0</v>
      </c>
      <c r="I14" s="129">
        <f>E14*H14</f>
        <v>0</v>
      </c>
      <c r="J14" s="130" t="s">
        <v>38</v>
      </c>
      <c r="K14" s="96" t="s">
        <v>39</v>
      </c>
      <c r="M14" s="131" t="s">
        <v>40</v>
      </c>
    </row>
    <row r="15" spans="1:13" x14ac:dyDescent="0.2">
      <c r="A15" s="123">
        <v>6</v>
      </c>
      <c r="B15" s="124">
        <v>0</v>
      </c>
      <c r="C15" s="125" t="s">
        <v>176</v>
      </c>
      <c r="D15" s="125" t="s">
        <v>37</v>
      </c>
      <c r="E15" s="126">
        <v>1</v>
      </c>
      <c r="F15" s="201"/>
      <c r="G15" s="132">
        <f>E15*F15</f>
        <v>0</v>
      </c>
      <c r="H15" s="133"/>
      <c r="I15" s="134" t="s">
        <v>182</v>
      </c>
      <c r="J15" s="130"/>
      <c r="M15" s="131"/>
    </row>
    <row r="16" spans="1:13" x14ac:dyDescent="0.2">
      <c r="A16" s="123">
        <v>7</v>
      </c>
      <c r="B16" s="124">
        <v>0</v>
      </c>
      <c r="C16" s="125" t="s">
        <v>177</v>
      </c>
      <c r="D16" s="125" t="s">
        <v>37</v>
      </c>
      <c r="E16" s="126">
        <v>1</v>
      </c>
      <c r="F16" s="201"/>
      <c r="G16" s="132">
        <f>E16*F16</f>
        <v>0</v>
      </c>
      <c r="H16" s="133"/>
      <c r="I16" s="134" t="s">
        <v>182</v>
      </c>
      <c r="J16" s="130"/>
      <c r="M16" s="131"/>
    </row>
    <row r="17" spans="1:13" x14ac:dyDescent="0.2">
      <c r="A17" s="123">
        <v>8</v>
      </c>
      <c r="B17" s="124">
        <v>0</v>
      </c>
      <c r="C17" s="125" t="s">
        <v>178</v>
      </c>
      <c r="D17" s="125" t="s">
        <v>37</v>
      </c>
      <c r="E17" s="126">
        <v>1</v>
      </c>
      <c r="F17" s="201"/>
      <c r="G17" s="132">
        <f>E17*F17</f>
        <v>0</v>
      </c>
      <c r="H17" s="133"/>
      <c r="I17" s="134" t="s">
        <v>181</v>
      </c>
      <c r="J17" s="130"/>
      <c r="M17" s="131"/>
    </row>
    <row r="18" spans="1:13" x14ac:dyDescent="0.2">
      <c r="A18" s="123">
        <v>9</v>
      </c>
      <c r="B18" s="124">
        <v>0</v>
      </c>
      <c r="C18" s="125" t="s">
        <v>179</v>
      </c>
      <c r="D18" s="125" t="s">
        <v>37</v>
      </c>
      <c r="E18" s="126">
        <v>1</v>
      </c>
      <c r="F18" s="201"/>
      <c r="G18" s="132">
        <f>E18*F18</f>
        <v>0</v>
      </c>
      <c r="H18" s="133"/>
      <c r="I18" s="134" t="s">
        <v>182</v>
      </c>
      <c r="J18" s="135"/>
      <c r="M18" s="131"/>
    </row>
    <row r="19" spans="1:13" ht="13.5" thickBot="1" x14ac:dyDescent="0.25">
      <c r="A19" s="136">
        <v>10</v>
      </c>
      <c r="B19" s="137">
        <v>0</v>
      </c>
      <c r="C19" s="138" t="s">
        <v>180</v>
      </c>
      <c r="D19" s="138" t="s">
        <v>37</v>
      </c>
      <c r="E19" s="139">
        <v>1</v>
      </c>
      <c r="F19" s="202"/>
      <c r="G19" s="140">
        <f>F19*E19</f>
        <v>0</v>
      </c>
      <c r="H19" s="141"/>
      <c r="I19" s="142" t="s">
        <v>181</v>
      </c>
      <c r="J19" s="143"/>
      <c r="M19" s="131"/>
    </row>
    <row r="20" spans="1:13" s="100" customFormat="1" x14ac:dyDescent="0.2">
      <c r="A20" s="144"/>
      <c r="B20" s="145"/>
      <c r="C20" s="146" t="s">
        <v>41</v>
      </c>
      <c r="D20" s="146"/>
      <c r="E20" s="147"/>
      <c r="F20" s="147"/>
      <c r="G20" s="148">
        <f>SUM(G10:G19)</f>
        <v>0</v>
      </c>
      <c r="H20" s="149"/>
      <c r="I20" s="150">
        <f>SUM(I10:I19)</f>
        <v>0</v>
      </c>
      <c r="J20" s="151"/>
      <c r="M20" s="152"/>
    </row>
    <row r="21" spans="1:13" s="122" customFormat="1" ht="20.100000000000001" customHeight="1" x14ac:dyDescent="0.25">
      <c r="A21" s="153" t="s">
        <v>42</v>
      </c>
      <c r="B21" s="154"/>
      <c r="C21" s="155"/>
      <c r="D21" s="155"/>
      <c r="E21" s="156"/>
      <c r="F21" s="156"/>
      <c r="G21" s="157"/>
      <c r="H21" s="158"/>
      <c r="I21" s="159"/>
      <c r="J21" s="160"/>
      <c r="M21" s="161"/>
    </row>
    <row r="22" spans="1:13" x14ac:dyDescent="0.2">
      <c r="A22" s="123">
        <v>11</v>
      </c>
      <c r="B22" s="124">
        <v>171107</v>
      </c>
      <c r="C22" s="125" t="s">
        <v>43</v>
      </c>
      <c r="D22" s="125" t="s">
        <v>44</v>
      </c>
      <c r="E22" s="162">
        <v>1220</v>
      </c>
      <c r="F22" s="200"/>
      <c r="G22" s="163">
        <f t="shared" ref="G22:G53" si="0">E22*F22</f>
        <v>0</v>
      </c>
      <c r="H22" s="128">
        <v>0</v>
      </c>
      <c r="I22" s="129">
        <f t="shared" ref="I22:I53" si="1">E22*H22</f>
        <v>0</v>
      </c>
      <c r="J22" s="130" t="s">
        <v>38</v>
      </c>
      <c r="K22" s="96" t="s">
        <v>39</v>
      </c>
      <c r="M22" s="131" t="s">
        <v>45</v>
      </c>
    </row>
    <row r="23" spans="1:13" x14ac:dyDescent="0.2">
      <c r="A23" s="123">
        <v>12</v>
      </c>
      <c r="B23" s="124">
        <v>171109</v>
      </c>
      <c r="C23" s="125" t="s">
        <v>247</v>
      </c>
      <c r="D23" s="125" t="s">
        <v>44</v>
      </c>
      <c r="E23" s="162">
        <v>50</v>
      </c>
      <c r="F23" s="200"/>
      <c r="G23" s="163">
        <f t="shared" si="0"/>
        <v>0</v>
      </c>
      <c r="H23" s="128">
        <v>0</v>
      </c>
      <c r="I23" s="129">
        <f t="shared" si="1"/>
        <v>0</v>
      </c>
      <c r="J23" s="130"/>
      <c r="M23" s="131"/>
    </row>
    <row r="24" spans="1:13" x14ac:dyDescent="0.2">
      <c r="A24" s="123">
        <v>13</v>
      </c>
      <c r="B24" s="124">
        <v>900171107</v>
      </c>
      <c r="C24" s="125" t="s">
        <v>184</v>
      </c>
      <c r="D24" s="125" t="s">
        <v>44</v>
      </c>
      <c r="E24" s="162">
        <v>120</v>
      </c>
      <c r="F24" s="200"/>
      <c r="G24" s="163">
        <f t="shared" si="0"/>
        <v>0</v>
      </c>
      <c r="H24" s="128">
        <v>0</v>
      </c>
      <c r="I24" s="129">
        <f t="shared" si="1"/>
        <v>0</v>
      </c>
      <c r="J24" s="130"/>
      <c r="M24" s="131"/>
    </row>
    <row r="25" spans="1:13" x14ac:dyDescent="0.2">
      <c r="A25" s="123">
        <v>14</v>
      </c>
      <c r="B25" s="124">
        <v>101105</v>
      </c>
      <c r="C25" s="125" t="s">
        <v>46</v>
      </c>
      <c r="D25" s="125" t="s">
        <v>44</v>
      </c>
      <c r="E25" s="162">
        <v>2310</v>
      </c>
      <c r="F25" s="200"/>
      <c r="G25" s="163">
        <f t="shared" si="0"/>
        <v>0</v>
      </c>
      <c r="H25" s="128">
        <v>0</v>
      </c>
      <c r="I25" s="129">
        <f t="shared" si="1"/>
        <v>0</v>
      </c>
      <c r="J25" s="130" t="s">
        <v>38</v>
      </c>
      <c r="K25" s="96" t="s">
        <v>39</v>
      </c>
      <c r="M25" s="131" t="s">
        <v>45</v>
      </c>
    </row>
    <row r="26" spans="1:13" x14ac:dyDescent="0.2">
      <c r="A26" s="123">
        <v>15</v>
      </c>
      <c r="B26" s="124">
        <v>101105</v>
      </c>
      <c r="C26" s="125" t="s">
        <v>47</v>
      </c>
      <c r="D26" s="125" t="s">
        <v>44</v>
      </c>
      <c r="E26" s="162">
        <v>3335</v>
      </c>
      <c r="F26" s="200"/>
      <c r="G26" s="163">
        <f t="shared" si="0"/>
        <v>0</v>
      </c>
      <c r="H26" s="128">
        <v>0</v>
      </c>
      <c r="I26" s="129">
        <f t="shared" si="1"/>
        <v>0</v>
      </c>
      <c r="J26" s="130" t="s">
        <v>38</v>
      </c>
      <c r="K26" s="96" t="s">
        <v>39</v>
      </c>
      <c r="M26" s="131" t="s">
        <v>45</v>
      </c>
    </row>
    <row r="27" spans="1:13" x14ac:dyDescent="0.2">
      <c r="A27" s="123">
        <v>16</v>
      </c>
      <c r="B27" s="124">
        <v>101106</v>
      </c>
      <c r="C27" s="125" t="s">
        <v>48</v>
      </c>
      <c r="D27" s="125" t="s">
        <v>44</v>
      </c>
      <c r="E27" s="162">
        <v>2895</v>
      </c>
      <c r="F27" s="200"/>
      <c r="G27" s="163">
        <f t="shared" si="0"/>
        <v>0</v>
      </c>
      <c r="H27" s="128">
        <v>0</v>
      </c>
      <c r="I27" s="129">
        <f t="shared" si="1"/>
        <v>0</v>
      </c>
      <c r="J27" s="130" t="s">
        <v>38</v>
      </c>
      <c r="K27" s="96" t="s">
        <v>39</v>
      </c>
      <c r="M27" s="131" t="s">
        <v>45</v>
      </c>
    </row>
    <row r="28" spans="1:13" x14ac:dyDescent="0.2">
      <c r="A28" s="123">
        <v>17</v>
      </c>
      <c r="B28" s="124">
        <v>101305</v>
      </c>
      <c r="C28" s="125" t="s">
        <v>49</v>
      </c>
      <c r="D28" s="125" t="s">
        <v>44</v>
      </c>
      <c r="E28" s="162">
        <v>470</v>
      </c>
      <c r="F28" s="200"/>
      <c r="G28" s="163">
        <f t="shared" si="0"/>
        <v>0</v>
      </c>
      <c r="H28" s="128">
        <v>0</v>
      </c>
      <c r="I28" s="129">
        <f t="shared" si="1"/>
        <v>0</v>
      </c>
      <c r="J28" s="130" t="s">
        <v>38</v>
      </c>
      <c r="K28" s="96" t="s">
        <v>39</v>
      </c>
      <c r="M28" s="131" t="s">
        <v>45</v>
      </c>
    </row>
    <row r="29" spans="1:13" x14ac:dyDescent="0.2">
      <c r="A29" s="123">
        <v>18</v>
      </c>
      <c r="B29" s="124">
        <v>900101305</v>
      </c>
      <c r="C29" s="125" t="s">
        <v>185</v>
      </c>
      <c r="D29" s="125" t="s">
        <v>44</v>
      </c>
      <c r="E29" s="162">
        <v>1205</v>
      </c>
      <c r="F29" s="200"/>
      <c r="G29" s="163">
        <f t="shared" si="0"/>
        <v>0</v>
      </c>
      <c r="H29" s="128">
        <v>0</v>
      </c>
      <c r="I29" s="129">
        <f t="shared" si="1"/>
        <v>0</v>
      </c>
      <c r="J29" s="130"/>
      <c r="M29" s="131"/>
    </row>
    <row r="30" spans="1:13" x14ac:dyDescent="0.2">
      <c r="A30" s="123">
        <v>19</v>
      </c>
      <c r="B30" s="124">
        <v>101306</v>
      </c>
      <c r="C30" s="125" t="s">
        <v>183</v>
      </c>
      <c r="D30" s="125" t="s">
        <v>44</v>
      </c>
      <c r="E30" s="162">
        <v>180</v>
      </c>
      <c r="F30" s="200"/>
      <c r="G30" s="163">
        <f t="shared" si="0"/>
        <v>0</v>
      </c>
      <c r="H30" s="128">
        <v>0</v>
      </c>
      <c r="I30" s="129">
        <f t="shared" si="1"/>
        <v>0</v>
      </c>
      <c r="J30" s="130" t="s">
        <v>38</v>
      </c>
      <c r="K30" s="96" t="s">
        <v>39</v>
      </c>
      <c r="M30" s="131" t="s">
        <v>45</v>
      </c>
    </row>
    <row r="31" spans="1:13" x14ac:dyDescent="0.2">
      <c r="A31" s="123">
        <v>20</v>
      </c>
      <c r="B31" s="124">
        <v>900101306</v>
      </c>
      <c r="C31" s="125" t="s">
        <v>186</v>
      </c>
      <c r="D31" s="125" t="s">
        <v>44</v>
      </c>
      <c r="E31" s="162">
        <v>50</v>
      </c>
      <c r="F31" s="200"/>
      <c r="G31" s="163">
        <f t="shared" si="0"/>
        <v>0</v>
      </c>
      <c r="H31" s="128">
        <v>0</v>
      </c>
      <c r="I31" s="129">
        <f t="shared" si="1"/>
        <v>0</v>
      </c>
      <c r="J31" s="130"/>
      <c r="M31" s="131"/>
    </row>
    <row r="32" spans="1:13" x14ac:dyDescent="0.2">
      <c r="A32" s="123">
        <v>21</v>
      </c>
      <c r="B32" s="164">
        <v>190214</v>
      </c>
      <c r="C32" s="125" t="s">
        <v>155</v>
      </c>
      <c r="D32" s="125" t="s">
        <v>37</v>
      </c>
      <c r="E32" s="162">
        <v>4</v>
      </c>
      <c r="F32" s="200"/>
      <c r="G32" s="165">
        <f t="shared" si="0"/>
        <v>0</v>
      </c>
      <c r="H32" s="128">
        <v>0</v>
      </c>
      <c r="I32" s="129">
        <f t="shared" si="1"/>
        <v>0</v>
      </c>
      <c r="J32" s="96"/>
    </row>
    <row r="33" spans="1:13" x14ac:dyDescent="0.2">
      <c r="A33" s="123">
        <v>22</v>
      </c>
      <c r="B33" s="164">
        <v>190216</v>
      </c>
      <c r="C33" s="125" t="s">
        <v>156</v>
      </c>
      <c r="D33" s="125" t="s">
        <v>37</v>
      </c>
      <c r="E33" s="162">
        <v>12</v>
      </c>
      <c r="F33" s="200"/>
      <c r="G33" s="165">
        <f t="shared" si="0"/>
        <v>0</v>
      </c>
      <c r="H33" s="128">
        <v>0</v>
      </c>
      <c r="I33" s="129">
        <f t="shared" si="1"/>
        <v>0</v>
      </c>
      <c r="J33" s="96"/>
    </row>
    <row r="34" spans="1:13" x14ac:dyDescent="0.2">
      <c r="A34" s="123">
        <v>23</v>
      </c>
      <c r="B34" s="164">
        <v>192316</v>
      </c>
      <c r="C34" s="125" t="s">
        <v>157</v>
      </c>
      <c r="D34" s="125" t="s">
        <v>37</v>
      </c>
      <c r="E34" s="162">
        <v>4</v>
      </c>
      <c r="F34" s="200"/>
      <c r="G34" s="165">
        <f t="shared" si="0"/>
        <v>0</v>
      </c>
      <c r="H34" s="128">
        <v>0</v>
      </c>
      <c r="I34" s="129">
        <f t="shared" si="1"/>
        <v>0</v>
      </c>
      <c r="J34" s="96"/>
    </row>
    <row r="35" spans="1:13" x14ac:dyDescent="0.2">
      <c r="A35" s="123">
        <v>24</v>
      </c>
      <c r="B35" s="164">
        <v>311216</v>
      </c>
      <c r="C35" s="125" t="s">
        <v>188</v>
      </c>
      <c r="D35" s="125" t="s">
        <v>37</v>
      </c>
      <c r="E35" s="162">
        <v>286</v>
      </c>
      <c r="F35" s="200"/>
      <c r="G35" s="165">
        <f t="shared" si="0"/>
        <v>0</v>
      </c>
      <c r="H35" s="128">
        <v>0</v>
      </c>
      <c r="I35" s="129">
        <f t="shared" si="1"/>
        <v>0</v>
      </c>
      <c r="J35" s="96" t="s">
        <v>38</v>
      </c>
      <c r="K35" s="96" t="s">
        <v>39</v>
      </c>
      <c r="M35" s="96" t="s">
        <v>45</v>
      </c>
    </row>
    <row r="36" spans="1:13" x14ac:dyDescent="0.2">
      <c r="A36" s="123">
        <v>25</v>
      </c>
      <c r="B36" s="124">
        <v>311216</v>
      </c>
      <c r="C36" s="125" t="s">
        <v>187</v>
      </c>
      <c r="D36" s="125" t="s">
        <v>37</v>
      </c>
      <c r="E36" s="162">
        <v>509</v>
      </c>
      <c r="F36" s="200"/>
      <c r="G36" s="163">
        <f t="shared" si="0"/>
        <v>0</v>
      </c>
      <c r="H36" s="128">
        <v>0</v>
      </c>
      <c r="I36" s="129">
        <f t="shared" si="1"/>
        <v>0</v>
      </c>
      <c r="J36" s="130"/>
      <c r="M36" s="131"/>
    </row>
    <row r="37" spans="1:13" x14ac:dyDescent="0.2">
      <c r="A37" s="123">
        <v>26</v>
      </c>
      <c r="B37" s="124">
        <v>311315</v>
      </c>
      <c r="C37" s="125" t="s">
        <v>189</v>
      </c>
      <c r="D37" s="125" t="s">
        <v>37</v>
      </c>
      <c r="E37" s="162">
        <v>261</v>
      </c>
      <c r="F37" s="200"/>
      <c r="G37" s="163">
        <f t="shared" si="0"/>
        <v>0</v>
      </c>
      <c r="H37" s="128">
        <v>0</v>
      </c>
      <c r="I37" s="129">
        <f t="shared" si="1"/>
        <v>0</v>
      </c>
      <c r="J37" s="130" t="s">
        <v>38</v>
      </c>
      <c r="K37" s="96" t="s">
        <v>39</v>
      </c>
      <c r="M37" s="131" t="s">
        <v>45</v>
      </c>
    </row>
    <row r="38" spans="1:13" x14ac:dyDescent="0.2">
      <c r="A38" s="123">
        <v>27</v>
      </c>
      <c r="B38" s="124">
        <v>900311315</v>
      </c>
      <c r="C38" s="125" t="s">
        <v>190</v>
      </c>
      <c r="D38" s="125" t="s">
        <v>37</v>
      </c>
      <c r="E38" s="162">
        <v>2</v>
      </c>
      <c r="F38" s="200"/>
      <c r="G38" s="163">
        <f t="shared" si="0"/>
        <v>0</v>
      </c>
      <c r="H38" s="128">
        <v>0</v>
      </c>
      <c r="I38" s="129">
        <f t="shared" si="1"/>
        <v>0</v>
      </c>
      <c r="J38" s="130"/>
      <c r="M38" s="131"/>
    </row>
    <row r="39" spans="1:13" x14ac:dyDescent="0.2">
      <c r="A39" s="123">
        <v>28</v>
      </c>
      <c r="B39" s="124">
        <v>900321117</v>
      </c>
      <c r="C39" s="125" t="s">
        <v>191</v>
      </c>
      <c r="D39" s="125" t="s">
        <v>44</v>
      </c>
      <c r="E39" s="162">
        <v>75</v>
      </c>
      <c r="F39" s="200"/>
      <c r="G39" s="163">
        <f t="shared" si="0"/>
        <v>0</v>
      </c>
      <c r="H39" s="128">
        <v>0</v>
      </c>
      <c r="I39" s="129">
        <f t="shared" si="1"/>
        <v>0</v>
      </c>
      <c r="J39" s="130" t="s">
        <v>38</v>
      </c>
      <c r="K39" s="96" t="s">
        <v>39</v>
      </c>
      <c r="M39" s="131" t="s">
        <v>45</v>
      </c>
    </row>
    <row r="40" spans="1:13" x14ac:dyDescent="0.2">
      <c r="A40" s="123">
        <v>29</v>
      </c>
      <c r="B40" s="124">
        <v>909321117</v>
      </c>
      <c r="C40" s="125" t="s">
        <v>192</v>
      </c>
      <c r="D40" s="125" t="s">
        <v>44</v>
      </c>
      <c r="E40" s="162">
        <v>150</v>
      </c>
      <c r="F40" s="200"/>
      <c r="G40" s="163">
        <f t="shared" si="0"/>
        <v>0</v>
      </c>
      <c r="H40" s="128">
        <v>0</v>
      </c>
      <c r="I40" s="129">
        <f t="shared" si="1"/>
        <v>0</v>
      </c>
      <c r="J40" s="130"/>
      <c r="M40" s="131"/>
    </row>
    <row r="41" spans="1:13" x14ac:dyDescent="0.2">
      <c r="A41" s="123">
        <v>30</v>
      </c>
      <c r="B41" s="124">
        <v>333031</v>
      </c>
      <c r="C41" s="125" t="s">
        <v>193</v>
      </c>
      <c r="D41" s="125" t="s">
        <v>44</v>
      </c>
      <c r="E41" s="162">
        <v>270</v>
      </c>
      <c r="F41" s="200"/>
      <c r="G41" s="163">
        <f t="shared" si="0"/>
        <v>0</v>
      </c>
      <c r="H41" s="128">
        <v>0</v>
      </c>
      <c r="I41" s="129">
        <f t="shared" si="1"/>
        <v>0</v>
      </c>
      <c r="J41" s="130" t="s">
        <v>38</v>
      </c>
      <c r="K41" s="96" t="s">
        <v>39</v>
      </c>
      <c r="M41" s="131" t="s">
        <v>45</v>
      </c>
    </row>
    <row r="42" spans="1:13" x14ac:dyDescent="0.2">
      <c r="A42" s="123">
        <v>31</v>
      </c>
      <c r="B42" s="164" t="s">
        <v>194</v>
      </c>
      <c r="C42" s="125" t="s">
        <v>199</v>
      </c>
      <c r="D42" s="166" t="s">
        <v>37</v>
      </c>
      <c r="E42" s="162">
        <v>26</v>
      </c>
      <c r="F42" s="200"/>
      <c r="G42" s="163">
        <f t="shared" si="0"/>
        <v>0</v>
      </c>
      <c r="H42" s="128">
        <v>0</v>
      </c>
      <c r="I42" s="129">
        <f t="shared" si="1"/>
        <v>0</v>
      </c>
      <c r="J42" s="167"/>
      <c r="K42" s="96" t="s">
        <v>39</v>
      </c>
      <c r="M42" s="131" t="s">
        <v>45</v>
      </c>
    </row>
    <row r="43" spans="1:13" x14ac:dyDescent="0.2">
      <c r="A43" s="123">
        <v>32</v>
      </c>
      <c r="B43" s="164" t="s">
        <v>195</v>
      </c>
      <c r="C43" s="125" t="s">
        <v>200</v>
      </c>
      <c r="D43" s="166" t="s">
        <v>37</v>
      </c>
      <c r="E43" s="162">
        <v>79</v>
      </c>
      <c r="F43" s="200"/>
      <c r="G43" s="163">
        <f t="shared" si="0"/>
        <v>0</v>
      </c>
      <c r="H43" s="128">
        <v>0</v>
      </c>
      <c r="I43" s="129">
        <f t="shared" si="1"/>
        <v>0</v>
      </c>
      <c r="J43" s="167"/>
      <c r="K43" s="96" t="s">
        <v>39</v>
      </c>
      <c r="M43" s="131" t="s">
        <v>45</v>
      </c>
    </row>
    <row r="44" spans="1:13" x14ac:dyDescent="0.2">
      <c r="A44" s="123">
        <v>33</v>
      </c>
      <c r="B44" s="164" t="s">
        <v>196</v>
      </c>
      <c r="C44" s="125" t="s">
        <v>201</v>
      </c>
      <c r="D44" s="166" t="s">
        <v>37</v>
      </c>
      <c r="E44" s="162">
        <v>76</v>
      </c>
      <c r="F44" s="200"/>
      <c r="G44" s="163">
        <f t="shared" si="0"/>
        <v>0</v>
      </c>
      <c r="H44" s="128">
        <v>0</v>
      </c>
      <c r="I44" s="129">
        <f t="shared" si="1"/>
        <v>0</v>
      </c>
      <c r="J44" s="167"/>
      <c r="K44" s="96" t="s">
        <v>39</v>
      </c>
      <c r="M44" s="131" t="s">
        <v>45</v>
      </c>
    </row>
    <row r="45" spans="1:13" x14ac:dyDescent="0.2">
      <c r="A45" s="123">
        <v>34</v>
      </c>
      <c r="B45" s="164" t="s">
        <v>197</v>
      </c>
      <c r="C45" s="125" t="s">
        <v>202</v>
      </c>
      <c r="D45" s="166" t="s">
        <v>37</v>
      </c>
      <c r="E45" s="162">
        <v>13</v>
      </c>
      <c r="F45" s="200"/>
      <c r="G45" s="163">
        <f t="shared" si="0"/>
        <v>0</v>
      </c>
      <c r="H45" s="128">
        <v>0</v>
      </c>
      <c r="I45" s="129">
        <f t="shared" si="1"/>
        <v>0</v>
      </c>
      <c r="J45" s="167"/>
      <c r="K45" s="96" t="s">
        <v>39</v>
      </c>
      <c r="M45" s="131" t="s">
        <v>45</v>
      </c>
    </row>
    <row r="46" spans="1:13" x14ac:dyDescent="0.2">
      <c r="A46" s="123">
        <v>35</v>
      </c>
      <c r="B46" s="164" t="s">
        <v>198</v>
      </c>
      <c r="C46" s="125" t="s">
        <v>203</v>
      </c>
      <c r="D46" s="166" t="s">
        <v>37</v>
      </c>
      <c r="E46" s="162">
        <v>58</v>
      </c>
      <c r="F46" s="200"/>
      <c r="G46" s="163">
        <f t="shared" si="0"/>
        <v>0</v>
      </c>
      <c r="H46" s="128">
        <v>0</v>
      </c>
      <c r="I46" s="129">
        <f t="shared" si="1"/>
        <v>0</v>
      </c>
      <c r="J46" s="167"/>
      <c r="M46" s="131"/>
    </row>
    <row r="47" spans="1:13" x14ac:dyDescent="0.2">
      <c r="A47" s="123">
        <v>36</v>
      </c>
      <c r="B47" s="164" t="s">
        <v>205</v>
      </c>
      <c r="C47" s="125" t="s">
        <v>204</v>
      </c>
      <c r="D47" s="166" t="s">
        <v>37</v>
      </c>
      <c r="E47" s="162">
        <v>33</v>
      </c>
      <c r="F47" s="200"/>
      <c r="G47" s="163">
        <f t="shared" si="0"/>
        <v>0</v>
      </c>
      <c r="H47" s="128">
        <v>0</v>
      </c>
      <c r="I47" s="129">
        <f t="shared" si="1"/>
        <v>0</v>
      </c>
      <c r="J47" s="167"/>
      <c r="K47" s="96" t="s">
        <v>39</v>
      </c>
      <c r="M47" s="131" t="s">
        <v>45</v>
      </c>
    </row>
    <row r="48" spans="1:13" x14ac:dyDescent="0.2">
      <c r="A48" s="123">
        <v>37</v>
      </c>
      <c r="B48" s="164" t="s">
        <v>208</v>
      </c>
      <c r="C48" s="125" t="s">
        <v>206</v>
      </c>
      <c r="D48" s="166" t="s">
        <v>37</v>
      </c>
      <c r="E48" s="162">
        <v>1</v>
      </c>
      <c r="F48" s="200"/>
      <c r="G48" s="163">
        <f t="shared" si="0"/>
        <v>0</v>
      </c>
      <c r="H48" s="128">
        <v>0</v>
      </c>
      <c r="I48" s="129">
        <f t="shared" si="1"/>
        <v>0</v>
      </c>
      <c r="J48" s="167"/>
      <c r="K48" s="96" t="s">
        <v>39</v>
      </c>
      <c r="M48" s="131" t="s">
        <v>45</v>
      </c>
    </row>
    <row r="49" spans="1:13" x14ac:dyDescent="0.2">
      <c r="A49" s="123">
        <v>38</v>
      </c>
      <c r="B49" s="164" t="s">
        <v>209</v>
      </c>
      <c r="C49" s="125" t="s">
        <v>207</v>
      </c>
      <c r="D49" s="166" t="s">
        <v>37</v>
      </c>
      <c r="E49" s="162">
        <v>4</v>
      </c>
      <c r="F49" s="200"/>
      <c r="G49" s="163">
        <f t="shared" si="0"/>
        <v>0</v>
      </c>
      <c r="H49" s="128">
        <v>0</v>
      </c>
      <c r="I49" s="129">
        <f t="shared" si="1"/>
        <v>0</v>
      </c>
      <c r="J49" s="167"/>
      <c r="K49" s="96" t="s">
        <v>39</v>
      </c>
      <c r="M49" s="131" t="s">
        <v>45</v>
      </c>
    </row>
    <row r="50" spans="1:13" x14ac:dyDescent="0.2">
      <c r="A50" s="123">
        <v>39</v>
      </c>
      <c r="B50" s="164" t="s">
        <v>210</v>
      </c>
      <c r="C50" s="125" t="s">
        <v>212</v>
      </c>
      <c r="D50" s="166" t="s">
        <v>37</v>
      </c>
      <c r="E50" s="162">
        <v>1</v>
      </c>
      <c r="F50" s="200"/>
      <c r="G50" s="163">
        <f t="shared" si="0"/>
        <v>0</v>
      </c>
      <c r="H50" s="128">
        <v>0</v>
      </c>
      <c r="I50" s="129">
        <f t="shared" si="1"/>
        <v>0</v>
      </c>
      <c r="J50" s="167"/>
      <c r="K50" s="96" t="s">
        <v>39</v>
      </c>
      <c r="M50" s="131" t="s">
        <v>45</v>
      </c>
    </row>
    <row r="51" spans="1:13" x14ac:dyDescent="0.2">
      <c r="A51" s="123">
        <v>40</v>
      </c>
      <c r="B51" s="164" t="s">
        <v>211</v>
      </c>
      <c r="C51" s="125" t="s">
        <v>213</v>
      </c>
      <c r="D51" s="166" t="s">
        <v>37</v>
      </c>
      <c r="E51" s="162">
        <v>1</v>
      </c>
      <c r="F51" s="200"/>
      <c r="G51" s="163">
        <f t="shared" si="0"/>
        <v>0</v>
      </c>
      <c r="H51" s="128">
        <v>0</v>
      </c>
      <c r="I51" s="129">
        <f t="shared" si="1"/>
        <v>0</v>
      </c>
      <c r="J51" s="167"/>
      <c r="K51" s="96" t="s">
        <v>39</v>
      </c>
      <c r="M51" s="131" t="s">
        <v>45</v>
      </c>
    </row>
    <row r="52" spans="1:13" x14ac:dyDescent="0.2">
      <c r="A52" s="123">
        <v>41</v>
      </c>
      <c r="B52" s="164">
        <v>900430001</v>
      </c>
      <c r="C52" s="125" t="s">
        <v>214</v>
      </c>
      <c r="D52" s="166" t="s">
        <v>37</v>
      </c>
      <c r="E52" s="162">
        <v>1</v>
      </c>
      <c r="F52" s="200"/>
      <c r="G52" s="163">
        <f t="shared" si="0"/>
        <v>0</v>
      </c>
      <c r="H52" s="128">
        <v>0</v>
      </c>
      <c r="I52" s="129">
        <f t="shared" si="1"/>
        <v>0</v>
      </c>
      <c r="J52" s="167"/>
      <c r="M52" s="131"/>
    </row>
    <row r="53" spans="1:13" x14ac:dyDescent="0.2">
      <c r="A53" s="123">
        <v>42</v>
      </c>
      <c r="B53" s="164" t="s">
        <v>215</v>
      </c>
      <c r="C53" s="125" t="s">
        <v>216</v>
      </c>
      <c r="D53" s="125" t="s">
        <v>37</v>
      </c>
      <c r="E53" s="162">
        <v>286</v>
      </c>
      <c r="F53" s="200"/>
      <c r="G53" s="163">
        <f t="shared" si="0"/>
        <v>0</v>
      </c>
      <c r="H53" s="128">
        <v>0</v>
      </c>
      <c r="I53" s="129">
        <f t="shared" si="1"/>
        <v>0</v>
      </c>
      <c r="J53" s="130" t="s">
        <v>38</v>
      </c>
      <c r="K53" s="96" t="s">
        <v>39</v>
      </c>
      <c r="M53" s="131" t="s">
        <v>45</v>
      </c>
    </row>
    <row r="54" spans="1:13" x14ac:dyDescent="0.2">
      <c r="A54" s="123">
        <v>43</v>
      </c>
      <c r="B54" s="164" t="s">
        <v>217</v>
      </c>
      <c r="C54" s="125" t="s">
        <v>219</v>
      </c>
      <c r="D54" s="125" t="s">
        <v>37</v>
      </c>
      <c r="E54" s="162">
        <v>401</v>
      </c>
      <c r="F54" s="200"/>
      <c r="G54" s="163">
        <f t="shared" ref="G54:G85" si="2">E54*F54</f>
        <v>0</v>
      </c>
      <c r="H54" s="128">
        <v>0</v>
      </c>
      <c r="I54" s="129">
        <f t="shared" ref="I54:I85" si="3">E54*H54</f>
        <v>0</v>
      </c>
      <c r="J54" s="130" t="s">
        <v>38</v>
      </c>
      <c r="K54" s="96" t="s">
        <v>39</v>
      </c>
      <c r="M54" s="131" t="s">
        <v>45</v>
      </c>
    </row>
    <row r="55" spans="1:13" x14ac:dyDescent="0.2">
      <c r="A55" s="123">
        <v>44</v>
      </c>
      <c r="B55" s="164" t="s">
        <v>218</v>
      </c>
      <c r="C55" s="125" t="s">
        <v>227</v>
      </c>
      <c r="D55" s="125" t="s">
        <v>37</v>
      </c>
      <c r="E55" s="162">
        <v>46</v>
      </c>
      <c r="F55" s="200"/>
      <c r="G55" s="163">
        <f t="shared" si="2"/>
        <v>0</v>
      </c>
      <c r="H55" s="128">
        <v>0</v>
      </c>
      <c r="I55" s="129">
        <f t="shared" si="3"/>
        <v>0</v>
      </c>
      <c r="J55" s="130" t="s">
        <v>38</v>
      </c>
      <c r="K55" s="96" t="s">
        <v>39</v>
      </c>
      <c r="M55" s="131" t="s">
        <v>45</v>
      </c>
    </row>
    <row r="56" spans="1:13" x14ac:dyDescent="0.2">
      <c r="A56" s="123">
        <v>45</v>
      </c>
      <c r="B56" s="164" t="s">
        <v>226</v>
      </c>
      <c r="C56" s="125" t="s">
        <v>225</v>
      </c>
      <c r="D56" s="125" t="s">
        <v>37</v>
      </c>
      <c r="E56" s="162">
        <v>62</v>
      </c>
      <c r="F56" s="200"/>
      <c r="G56" s="163">
        <f t="shared" si="2"/>
        <v>0</v>
      </c>
      <c r="H56" s="128">
        <v>0</v>
      </c>
      <c r="I56" s="129">
        <f t="shared" si="3"/>
        <v>0</v>
      </c>
      <c r="J56" s="130" t="s">
        <v>38</v>
      </c>
      <c r="K56" s="96" t="s">
        <v>39</v>
      </c>
      <c r="M56" s="131" t="s">
        <v>45</v>
      </c>
    </row>
    <row r="57" spans="1:13" x14ac:dyDescent="0.2">
      <c r="A57" s="123">
        <v>46</v>
      </c>
      <c r="B57" s="164" t="s">
        <v>215</v>
      </c>
      <c r="C57" s="125" t="s">
        <v>222</v>
      </c>
      <c r="D57" s="125" t="s">
        <v>37</v>
      </c>
      <c r="E57" s="162">
        <v>201</v>
      </c>
      <c r="F57" s="200"/>
      <c r="G57" s="163">
        <f t="shared" si="2"/>
        <v>0</v>
      </c>
      <c r="H57" s="128">
        <v>0</v>
      </c>
      <c r="I57" s="129">
        <f t="shared" si="3"/>
        <v>0</v>
      </c>
      <c r="J57" s="130" t="s">
        <v>38</v>
      </c>
      <c r="K57" s="96" t="s">
        <v>39</v>
      </c>
      <c r="M57" s="131" t="s">
        <v>45</v>
      </c>
    </row>
    <row r="58" spans="1:13" x14ac:dyDescent="0.2">
      <c r="A58" s="123">
        <v>47</v>
      </c>
      <c r="B58" s="164" t="s">
        <v>220</v>
      </c>
      <c r="C58" s="125" t="s">
        <v>223</v>
      </c>
      <c r="D58" s="125" t="s">
        <v>37</v>
      </c>
      <c r="E58" s="162">
        <v>62</v>
      </c>
      <c r="F58" s="200"/>
      <c r="G58" s="163">
        <f t="shared" si="2"/>
        <v>0</v>
      </c>
      <c r="H58" s="128">
        <v>0</v>
      </c>
      <c r="I58" s="129">
        <f t="shared" si="3"/>
        <v>0</v>
      </c>
      <c r="J58" s="130" t="s">
        <v>38</v>
      </c>
      <c r="K58" s="96" t="s">
        <v>39</v>
      </c>
      <c r="M58" s="131" t="s">
        <v>45</v>
      </c>
    </row>
    <row r="59" spans="1:13" x14ac:dyDescent="0.2">
      <c r="A59" s="123">
        <v>48</v>
      </c>
      <c r="B59" s="164" t="s">
        <v>221</v>
      </c>
      <c r="C59" s="125" t="s">
        <v>224</v>
      </c>
      <c r="D59" s="125" t="s">
        <v>37</v>
      </c>
      <c r="E59" s="162">
        <v>46</v>
      </c>
      <c r="F59" s="200"/>
      <c r="G59" s="163">
        <f t="shared" si="2"/>
        <v>0</v>
      </c>
      <c r="H59" s="128">
        <v>0</v>
      </c>
      <c r="I59" s="129">
        <f t="shared" si="3"/>
        <v>0</v>
      </c>
      <c r="J59" s="130" t="s">
        <v>38</v>
      </c>
      <c r="K59" s="96" t="s">
        <v>39</v>
      </c>
      <c r="M59" s="131" t="s">
        <v>45</v>
      </c>
    </row>
    <row r="60" spans="1:13" x14ac:dyDescent="0.2">
      <c r="A60" s="123">
        <v>49</v>
      </c>
      <c r="B60" s="124">
        <v>900515112</v>
      </c>
      <c r="C60" s="125" t="s">
        <v>230</v>
      </c>
      <c r="D60" s="125" t="s">
        <v>37</v>
      </c>
      <c r="E60" s="162">
        <v>55</v>
      </c>
      <c r="F60" s="200"/>
      <c r="G60" s="163">
        <f t="shared" si="2"/>
        <v>0</v>
      </c>
      <c r="H60" s="128">
        <v>0</v>
      </c>
      <c r="I60" s="129">
        <f t="shared" si="3"/>
        <v>0</v>
      </c>
      <c r="J60" s="130" t="s">
        <v>50</v>
      </c>
      <c r="K60" s="96" t="s">
        <v>39</v>
      </c>
      <c r="M60" s="131" t="s">
        <v>45</v>
      </c>
    </row>
    <row r="61" spans="1:13" x14ac:dyDescent="0.2">
      <c r="A61" s="123">
        <v>50</v>
      </c>
      <c r="B61" s="124">
        <v>900592126</v>
      </c>
      <c r="C61" s="125" t="s">
        <v>229</v>
      </c>
      <c r="D61" s="125" t="s">
        <v>37</v>
      </c>
      <c r="E61" s="162">
        <v>110</v>
      </c>
      <c r="F61" s="200"/>
      <c r="G61" s="163">
        <f t="shared" si="2"/>
        <v>0</v>
      </c>
      <c r="H61" s="128">
        <v>0</v>
      </c>
      <c r="I61" s="129">
        <f t="shared" si="3"/>
        <v>0</v>
      </c>
      <c r="J61" s="130" t="s">
        <v>50</v>
      </c>
      <c r="M61" s="131" t="s">
        <v>45</v>
      </c>
    </row>
    <row r="62" spans="1:13" x14ac:dyDescent="0.2">
      <c r="A62" s="123">
        <v>51</v>
      </c>
      <c r="B62" s="124">
        <v>900515113</v>
      </c>
      <c r="C62" s="125" t="s">
        <v>231</v>
      </c>
      <c r="D62" s="125" t="s">
        <v>37</v>
      </c>
      <c r="E62" s="162">
        <v>4</v>
      </c>
      <c r="F62" s="200"/>
      <c r="G62" s="163">
        <f t="shared" si="2"/>
        <v>0</v>
      </c>
      <c r="H62" s="128">
        <v>0</v>
      </c>
      <c r="I62" s="129">
        <f t="shared" si="3"/>
        <v>0</v>
      </c>
      <c r="J62" s="130" t="s">
        <v>50</v>
      </c>
      <c r="K62" s="96" t="s">
        <v>39</v>
      </c>
      <c r="M62" s="131" t="s">
        <v>45</v>
      </c>
    </row>
    <row r="63" spans="1:13" x14ac:dyDescent="0.2">
      <c r="A63" s="123">
        <v>52</v>
      </c>
      <c r="B63" s="124">
        <v>900592126</v>
      </c>
      <c r="C63" s="125" t="s">
        <v>229</v>
      </c>
      <c r="D63" s="125" t="s">
        <v>37</v>
      </c>
      <c r="E63" s="162">
        <v>8</v>
      </c>
      <c r="F63" s="200"/>
      <c r="G63" s="163">
        <f t="shared" si="2"/>
        <v>0</v>
      </c>
      <c r="H63" s="128">
        <v>0</v>
      </c>
      <c r="I63" s="129">
        <f t="shared" si="3"/>
        <v>0</v>
      </c>
      <c r="J63" s="130" t="s">
        <v>50</v>
      </c>
      <c r="M63" s="131" t="s">
        <v>45</v>
      </c>
    </row>
    <row r="64" spans="1:13" x14ac:dyDescent="0.2">
      <c r="A64" s="123">
        <v>53</v>
      </c>
      <c r="B64" s="124">
        <v>900515114</v>
      </c>
      <c r="C64" s="125" t="s">
        <v>236</v>
      </c>
      <c r="D64" s="125" t="s">
        <v>37</v>
      </c>
      <c r="E64" s="162">
        <v>28</v>
      </c>
      <c r="F64" s="200"/>
      <c r="G64" s="163">
        <f t="shared" si="2"/>
        <v>0</v>
      </c>
      <c r="H64" s="128">
        <v>0</v>
      </c>
      <c r="I64" s="129">
        <f t="shared" si="3"/>
        <v>0</v>
      </c>
      <c r="J64" s="130" t="s">
        <v>50</v>
      </c>
      <c r="K64" s="96" t="s">
        <v>39</v>
      </c>
      <c r="M64" s="131" t="s">
        <v>45</v>
      </c>
    </row>
    <row r="65" spans="1:13" x14ac:dyDescent="0.2">
      <c r="A65" s="123">
        <v>54</v>
      </c>
      <c r="B65" s="124">
        <v>900592126</v>
      </c>
      <c r="C65" s="125" t="s">
        <v>229</v>
      </c>
      <c r="D65" s="125" t="s">
        <v>37</v>
      </c>
      <c r="E65" s="162">
        <v>56</v>
      </c>
      <c r="F65" s="200"/>
      <c r="G65" s="163">
        <f t="shared" si="2"/>
        <v>0</v>
      </c>
      <c r="H65" s="128">
        <v>0</v>
      </c>
      <c r="I65" s="129">
        <f t="shared" si="3"/>
        <v>0</v>
      </c>
      <c r="J65" s="130" t="s">
        <v>50</v>
      </c>
      <c r="M65" s="131" t="s">
        <v>45</v>
      </c>
    </row>
    <row r="66" spans="1:13" x14ac:dyDescent="0.2">
      <c r="A66" s="123">
        <v>55</v>
      </c>
      <c r="B66" s="124">
        <v>900515114</v>
      </c>
      <c r="C66" s="125" t="s">
        <v>237</v>
      </c>
      <c r="D66" s="125" t="s">
        <v>37</v>
      </c>
      <c r="E66" s="162">
        <v>1</v>
      </c>
      <c r="F66" s="200"/>
      <c r="G66" s="163">
        <f t="shared" si="2"/>
        <v>0</v>
      </c>
      <c r="H66" s="128">
        <v>0</v>
      </c>
      <c r="I66" s="129">
        <f t="shared" si="3"/>
        <v>0</v>
      </c>
      <c r="J66" s="130" t="s">
        <v>50</v>
      </c>
      <c r="K66" s="96" t="s">
        <v>39</v>
      </c>
      <c r="M66" s="131" t="s">
        <v>45</v>
      </c>
    </row>
    <row r="67" spans="1:13" x14ac:dyDescent="0.2">
      <c r="A67" s="123">
        <v>56</v>
      </c>
      <c r="B67" s="124">
        <v>900592126</v>
      </c>
      <c r="C67" s="125" t="s">
        <v>229</v>
      </c>
      <c r="D67" s="125" t="s">
        <v>37</v>
      </c>
      <c r="E67" s="162">
        <v>2</v>
      </c>
      <c r="F67" s="200"/>
      <c r="G67" s="163">
        <f t="shared" si="2"/>
        <v>0</v>
      </c>
      <c r="H67" s="128">
        <v>0</v>
      </c>
      <c r="I67" s="129">
        <f t="shared" si="3"/>
        <v>0</v>
      </c>
      <c r="J67" s="130" t="s">
        <v>50</v>
      </c>
      <c r="M67" s="131" t="s">
        <v>45</v>
      </c>
    </row>
    <row r="68" spans="1:13" x14ac:dyDescent="0.2">
      <c r="A68" s="123">
        <v>57</v>
      </c>
      <c r="B68" s="124">
        <v>900515115</v>
      </c>
      <c r="C68" s="125" t="s">
        <v>235</v>
      </c>
      <c r="D68" s="125" t="s">
        <v>37</v>
      </c>
      <c r="E68" s="162">
        <v>17</v>
      </c>
      <c r="F68" s="200"/>
      <c r="G68" s="163">
        <f t="shared" si="2"/>
        <v>0</v>
      </c>
      <c r="H68" s="128">
        <v>0</v>
      </c>
      <c r="I68" s="129">
        <f t="shared" si="3"/>
        <v>0</v>
      </c>
      <c r="J68" s="130" t="s">
        <v>50</v>
      </c>
      <c r="K68" s="96" t="s">
        <v>39</v>
      </c>
      <c r="M68" s="131" t="s">
        <v>45</v>
      </c>
    </row>
    <row r="69" spans="1:13" x14ac:dyDescent="0.2">
      <c r="A69" s="123">
        <v>58</v>
      </c>
      <c r="B69" s="124">
        <v>900592136</v>
      </c>
      <c r="C69" s="125" t="s">
        <v>233</v>
      </c>
      <c r="D69" s="125" t="s">
        <v>37</v>
      </c>
      <c r="E69" s="162">
        <v>17</v>
      </c>
      <c r="F69" s="200"/>
      <c r="G69" s="163">
        <f t="shared" si="2"/>
        <v>0</v>
      </c>
      <c r="H69" s="128">
        <v>0</v>
      </c>
      <c r="I69" s="129">
        <f t="shared" si="3"/>
        <v>0</v>
      </c>
      <c r="J69" s="130" t="s">
        <v>50</v>
      </c>
      <c r="M69" s="131" t="s">
        <v>45</v>
      </c>
    </row>
    <row r="70" spans="1:13" x14ac:dyDescent="0.2">
      <c r="A70" s="123">
        <v>59</v>
      </c>
      <c r="B70" s="124">
        <v>900592201</v>
      </c>
      <c r="C70" s="125" t="s">
        <v>234</v>
      </c>
      <c r="D70" s="125" t="s">
        <v>37</v>
      </c>
      <c r="E70" s="162">
        <v>68</v>
      </c>
      <c r="F70" s="200"/>
      <c r="G70" s="163">
        <f t="shared" si="2"/>
        <v>0</v>
      </c>
      <c r="H70" s="128">
        <v>0</v>
      </c>
      <c r="I70" s="129">
        <f t="shared" si="3"/>
        <v>0</v>
      </c>
      <c r="J70" s="130"/>
      <c r="M70" s="131"/>
    </row>
    <row r="71" spans="1:13" x14ac:dyDescent="0.2">
      <c r="A71" s="123">
        <v>60</v>
      </c>
      <c r="B71" s="164" t="s">
        <v>239</v>
      </c>
      <c r="C71" s="125" t="s">
        <v>238</v>
      </c>
      <c r="D71" s="125" t="s">
        <v>37</v>
      </c>
      <c r="E71" s="162">
        <v>25</v>
      </c>
      <c r="F71" s="200"/>
      <c r="G71" s="163">
        <f t="shared" si="2"/>
        <v>0</v>
      </c>
      <c r="H71" s="128">
        <v>0</v>
      </c>
      <c r="I71" s="129">
        <f t="shared" si="3"/>
        <v>0</v>
      </c>
      <c r="J71" s="130" t="s">
        <v>50</v>
      </c>
      <c r="K71" s="96" t="s">
        <v>39</v>
      </c>
      <c r="M71" s="131" t="s">
        <v>45</v>
      </c>
    </row>
    <row r="72" spans="1:13" x14ac:dyDescent="0.2">
      <c r="A72" s="123">
        <v>61</v>
      </c>
      <c r="B72" s="164" t="s">
        <v>240</v>
      </c>
      <c r="C72" s="125" t="s">
        <v>241</v>
      </c>
      <c r="D72" s="125" t="s">
        <v>37</v>
      </c>
      <c r="E72" s="162">
        <v>16</v>
      </c>
      <c r="F72" s="200"/>
      <c r="G72" s="163">
        <f t="shared" si="2"/>
        <v>0</v>
      </c>
      <c r="H72" s="128">
        <v>0</v>
      </c>
      <c r="I72" s="129">
        <f t="shared" si="3"/>
        <v>0</v>
      </c>
      <c r="J72" s="130"/>
      <c r="M72" s="131"/>
    </row>
    <row r="73" spans="1:13" x14ac:dyDescent="0.2">
      <c r="A73" s="123">
        <v>62</v>
      </c>
      <c r="B73" s="164" t="s">
        <v>242</v>
      </c>
      <c r="C73" s="125" t="s">
        <v>243</v>
      </c>
      <c r="D73" s="125" t="s">
        <v>37</v>
      </c>
      <c r="E73" s="162">
        <v>9</v>
      </c>
      <c r="F73" s="200"/>
      <c r="G73" s="163">
        <f t="shared" si="2"/>
        <v>0</v>
      </c>
      <c r="H73" s="128">
        <v>0</v>
      </c>
      <c r="I73" s="129">
        <f t="shared" si="3"/>
        <v>0</v>
      </c>
      <c r="J73" s="130"/>
      <c r="M73" s="131"/>
    </row>
    <row r="74" spans="1:13" x14ac:dyDescent="0.2">
      <c r="A74" s="123">
        <v>63</v>
      </c>
      <c r="B74" s="124">
        <v>166104</v>
      </c>
      <c r="C74" s="125" t="s">
        <v>232</v>
      </c>
      <c r="D74" s="125" t="s">
        <v>44</v>
      </c>
      <c r="E74" s="162">
        <v>50</v>
      </c>
      <c r="F74" s="200"/>
      <c r="G74" s="163">
        <f t="shared" si="2"/>
        <v>0</v>
      </c>
      <c r="H74" s="128">
        <v>0</v>
      </c>
      <c r="I74" s="129">
        <f t="shared" si="3"/>
        <v>0</v>
      </c>
      <c r="J74" s="130" t="s">
        <v>38</v>
      </c>
      <c r="K74" s="96" t="s">
        <v>39</v>
      </c>
      <c r="M74" s="131" t="s">
        <v>45</v>
      </c>
    </row>
    <row r="75" spans="1:13" x14ac:dyDescent="0.2">
      <c r="A75" s="123">
        <v>64</v>
      </c>
      <c r="B75" s="124">
        <v>424112</v>
      </c>
      <c r="C75" s="125" t="s">
        <v>51</v>
      </c>
      <c r="D75" s="125" t="s">
        <v>37</v>
      </c>
      <c r="E75" s="162">
        <v>35</v>
      </c>
      <c r="F75" s="200"/>
      <c r="G75" s="163">
        <f t="shared" si="2"/>
        <v>0</v>
      </c>
      <c r="H75" s="128">
        <v>0</v>
      </c>
      <c r="I75" s="129">
        <f t="shared" si="3"/>
        <v>0</v>
      </c>
      <c r="J75" s="130" t="s">
        <v>38</v>
      </c>
      <c r="K75" s="96" t="s">
        <v>39</v>
      </c>
      <c r="M75" s="131" t="s">
        <v>45</v>
      </c>
    </row>
    <row r="76" spans="1:13" x14ac:dyDescent="0.2">
      <c r="A76" s="123">
        <v>65</v>
      </c>
      <c r="B76" s="124">
        <v>295081</v>
      </c>
      <c r="C76" s="125" t="s">
        <v>52</v>
      </c>
      <c r="D76" s="125" t="s">
        <v>37</v>
      </c>
      <c r="E76" s="162">
        <v>150</v>
      </c>
      <c r="F76" s="200"/>
      <c r="G76" s="163">
        <f t="shared" si="2"/>
        <v>0</v>
      </c>
      <c r="H76" s="128">
        <v>0</v>
      </c>
      <c r="I76" s="129">
        <f t="shared" si="3"/>
        <v>0</v>
      </c>
      <c r="J76" s="130" t="s">
        <v>38</v>
      </c>
      <c r="K76" s="96" t="s">
        <v>39</v>
      </c>
      <c r="M76" s="131" t="s">
        <v>45</v>
      </c>
    </row>
    <row r="77" spans="1:13" x14ac:dyDescent="0.2">
      <c r="A77" s="123">
        <v>66</v>
      </c>
      <c r="B77" s="124">
        <v>295082</v>
      </c>
      <c r="C77" s="125" t="s">
        <v>53</v>
      </c>
      <c r="D77" s="125" t="s">
        <v>37</v>
      </c>
      <c r="E77" s="162">
        <v>75</v>
      </c>
      <c r="F77" s="200"/>
      <c r="G77" s="163">
        <f t="shared" si="2"/>
        <v>0</v>
      </c>
      <c r="H77" s="128">
        <v>0</v>
      </c>
      <c r="I77" s="129">
        <f t="shared" si="3"/>
        <v>0</v>
      </c>
      <c r="J77" s="130" t="s">
        <v>38</v>
      </c>
      <c r="M77" s="131" t="s">
        <v>45</v>
      </c>
    </row>
    <row r="78" spans="1:13" x14ac:dyDescent="0.2">
      <c r="A78" s="123">
        <v>67</v>
      </c>
      <c r="B78" s="124">
        <v>199416</v>
      </c>
      <c r="C78" s="125" t="s">
        <v>54</v>
      </c>
      <c r="D78" s="125" t="s">
        <v>37</v>
      </c>
      <c r="E78" s="162">
        <v>10</v>
      </c>
      <c r="F78" s="200"/>
      <c r="G78" s="163">
        <f t="shared" si="2"/>
        <v>0</v>
      </c>
      <c r="H78" s="128">
        <v>0</v>
      </c>
      <c r="I78" s="129">
        <f t="shared" si="3"/>
        <v>0</v>
      </c>
      <c r="J78" s="130" t="s">
        <v>38</v>
      </c>
      <c r="K78" s="96" t="s">
        <v>39</v>
      </c>
      <c r="M78" s="131" t="s">
        <v>45</v>
      </c>
    </row>
    <row r="79" spans="1:13" x14ac:dyDescent="0.2">
      <c r="A79" s="123">
        <v>68</v>
      </c>
      <c r="B79" s="124">
        <v>900200100</v>
      </c>
      <c r="C79" s="125" t="s">
        <v>228</v>
      </c>
      <c r="D79" s="125" t="s">
        <v>37</v>
      </c>
      <c r="E79" s="162">
        <v>46</v>
      </c>
      <c r="F79" s="200"/>
      <c r="G79" s="163">
        <f t="shared" si="2"/>
        <v>0</v>
      </c>
      <c r="H79" s="128">
        <v>0</v>
      </c>
      <c r="I79" s="129">
        <f t="shared" si="3"/>
        <v>0</v>
      </c>
      <c r="J79" s="130"/>
      <c r="M79" s="131"/>
    </row>
    <row r="80" spans="1:13" x14ac:dyDescent="0.2">
      <c r="A80" s="123">
        <v>69</v>
      </c>
      <c r="B80" s="124">
        <v>252</v>
      </c>
      <c r="C80" s="125" t="s">
        <v>244</v>
      </c>
      <c r="D80" s="125" t="s">
        <v>37</v>
      </c>
      <c r="E80" s="162">
        <v>10</v>
      </c>
      <c r="F80" s="200"/>
      <c r="G80" s="163">
        <f t="shared" si="2"/>
        <v>0</v>
      </c>
      <c r="H80" s="128">
        <v>0</v>
      </c>
      <c r="I80" s="129">
        <f t="shared" si="3"/>
        <v>0</v>
      </c>
      <c r="J80" s="130"/>
      <c r="M80" s="131"/>
    </row>
    <row r="81" spans="1:15" x14ac:dyDescent="0.2">
      <c r="A81" s="123">
        <v>70</v>
      </c>
      <c r="B81" s="124">
        <v>253</v>
      </c>
      <c r="C81" s="125" t="s">
        <v>246</v>
      </c>
      <c r="D81" s="125" t="s">
        <v>37</v>
      </c>
      <c r="E81" s="162">
        <v>33</v>
      </c>
      <c r="F81" s="200"/>
      <c r="G81" s="163">
        <f t="shared" si="2"/>
        <v>0</v>
      </c>
      <c r="H81" s="128">
        <v>0</v>
      </c>
      <c r="I81" s="129">
        <f t="shared" si="3"/>
        <v>0</v>
      </c>
      <c r="J81" s="130"/>
      <c r="M81" s="131"/>
    </row>
    <row r="82" spans="1:15" x14ac:dyDescent="0.2">
      <c r="A82" s="123">
        <v>71</v>
      </c>
      <c r="B82" s="124">
        <v>302</v>
      </c>
      <c r="C82" s="125" t="s">
        <v>245</v>
      </c>
      <c r="D82" s="125" t="s">
        <v>37</v>
      </c>
      <c r="E82" s="162">
        <v>500</v>
      </c>
      <c r="F82" s="200"/>
      <c r="G82" s="163">
        <f t="shared" si="2"/>
        <v>0</v>
      </c>
      <c r="H82" s="128">
        <v>0</v>
      </c>
      <c r="I82" s="129">
        <f t="shared" si="3"/>
        <v>0</v>
      </c>
      <c r="J82" s="130"/>
      <c r="M82" s="131"/>
    </row>
    <row r="83" spans="1:15" x14ac:dyDescent="0.2">
      <c r="A83" s="123">
        <v>72</v>
      </c>
      <c r="B83" s="124">
        <v>328117</v>
      </c>
      <c r="C83" s="125" t="s">
        <v>249</v>
      </c>
      <c r="D83" s="125" t="s">
        <v>44</v>
      </c>
      <c r="E83" s="162">
        <v>10</v>
      </c>
      <c r="F83" s="200"/>
      <c r="G83" s="163">
        <f t="shared" si="2"/>
        <v>0</v>
      </c>
      <c r="H83" s="128">
        <v>0</v>
      </c>
      <c r="I83" s="129">
        <f t="shared" si="3"/>
        <v>0</v>
      </c>
      <c r="J83" s="130"/>
      <c r="M83" s="131"/>
    </row>
    <row r="84" spans="1:15" s="168" customFormat="1" x14ac:dyDescent="0.2">
      <c r="A84" s="123">
        <v>73</v>
      </c>
      <c r="B84" s="124">
        <v>900328117</v>
      </c>
      <c r="C84" s="125" t="s">
        <v>248</v>
      </c>
      <c r="D84" s="125" t="s">
        <v>44</v>
      </c>
      <c r="E84" s="162">
        <v>40</v>
      </c>
      <c r="F84" s="200"/>
      <c r="G84" s="163">
        <f t="shared" si="2"/>
        <v>0</v>
      </c>
      <c r="H84" s="128">
        <v>0</v>
      </c>
      <c r="I84" s="129">
        <f t="shared" si="3"/>
        <v>0</v>
      </c>
      <c r="O84" s="96"/>
    </row>
    <row r="85" spans="1:15" s="168" customFormat="1" x14ac:dyDescent="0.2">
      <c r="A85" s="123">
        <v>74</v>
      </c>
      <c r="B85" s="124">
        <v>201</v>
      </c>
      <c r="C85" s="125" t="s">
        <v>251</v>
      </c>
      <c r="D85" s="125" t="s">
        <v>252</v>
      </c>
      <c r="E85" s="162">
        <v>160</v>
      </c>
      <c r="F85" s="200"/>
      <c r="G85" s="163">
        <f t="shared" si="2"/>
        <v>0</v>
      </c>
      <c r="H85" s="128">
        <v>0</v>
      </c>
      <c r="I85" s="129">
        <f t="shared" si="3"/>
        <v>0</v>
      </c>
      <c r="J85" s="168" t="s">
        <v>38</v>
      </c>
      <c r="O85" s="96"/>
    </row>
    <row r="86" spans="1:15" s="168" customFormat="1" x14ac:dyDescent="0.2">
      <c r="A86" s="123">
        <v>75</v>
      </c>
      <c r="B86" s="124">
        <v>933</v>
      </c>
      <c r="C86" s="125" t="s">
        <v>250</v>
      </c>
      <c r="D86" s="125" t="s">
        <v>84</v>
      </c>
      <c r="E86" s="162">
        <v>10</v>
      </c>
      <c r="F86" s="200"/>
      <c r="G86" s="163">
        <f>E86*F86</f>
        <v>0</v>
      </c>
      <c r="H86" s="128">
        <v>0</v>
      </c>
      <c r="I86" s="129">
        <f>E86*H86</f>
        <v>0</v>
      </c>
      <c r="J86" s="168" t="s">
        <v>38</v>
      </c>
      <c r="O86" s="96"/>
    </row>
    <row r="87" spans="1:15" ht="13.5" thickBot="1" x14ac:dyDescent="0.25">
      <c r="A87" s="136">
        <v>76</v>
      </c>
      <c r="B87" s="137">
        <v>900900901</v>
      </c>
      <c r="C87" s="138" t="s">
        <v>254</v>
      </c>
      <c r="D87" s="138" t="s">
        <v>117</v>
      </c>
      <c r="E87" s="169">
        <v>1</v>
      </c>
      <c r="F87" s="199"/>
      <c r="G87" s="170">
        <f>E87*F87</f>
        <v>0</v>
      </c>
      <c r="H87" s="171">
        <v>0</v>
      </c>
      <c r="I87" s="172">
        <f>E87*H87</f>
        <v>0</v>
      </c>
      <c r="J87" s="143" t="s">
        <v>38</v>
      </c>
      <c r="M87" s="131"/>
    </row>
    <row r="88" spans="1:15" s="100" customFormat="1" x14ac:dyDescent="0.2">
      <c r="A88" s="173"/>
      <c r="B88" s="174"/>
      <c r="C88" s="175" t="s">
        <v>41</v>
      </c>
      <c r="D88" s="175"/>
      <c r="E88" s="176"/>
      <c r="F88" s="176"/>
      <c r="G88" s="177">
        <f>SUM(G22:G87)</f>
        <v>0</v>
      </c>
      <c r="H88" s="178"/>
      <c r="I88" s="179">
        <f>SUM(I22:I87)</f>
        <v>0</v>
      </c>
      <c r="J88" s="151"/>
      <c r="M88" s="152"/>
    </row>
    <row r="89" spans="1:15" s="122" customFormat="1" ht="20.100000000000001" customHeight="1" x14ac:dyDescent="0.25">
      <c r="A89" s="153" t="s">
        <v>55</v>
      </c>
      <c r="B89" s="154"/>
      <c r="C89" s="155"/>
      <c r="D89" s="155"/>
      <c r="E89" s="156"/>
      <c r="F89" s="156"/>
      <c r="G89" s="157"/>
      <c r="H89" s="158"/>
      <c r="I89" s="159"/>
      <c r="J89" s="160"/>
      <c r="M89" s="161"/>
    </row>
    <row r="90" spans="1:15" x14ac:dyDescent="0.2">
      <c r="A90" s="123">
        <v>77</v>
      </c>
      <c r="B90" s="124">
        <v>210190002</v>
      </c>
      <c r="C90" s="125" t="s">
        <v>70</v>
      </c>
      <c r="D90" s="125" t="s">
        <v>37</v>
      </c>
      <c r="E90" s="126">
        <v>34</v>
      </c>
      <c r="F90" s="200"/>
      <c r="G90" s="163">
        <f>E90*F90</f>
        <v>0</v>
      </c>
      <c r="H90" s="128">
        <v>0.86499999999999999</v>
      </c>
      <c r="I90" s="129">
        <f>E90*H90</f>
        <v>29.41</v>
      </c>
      <c r="J90" s="130" t="s">
        <v>38</v>
      </c>
      <c r="M90" s="131" t="s">
        <v>56</v>
      </c>
    </row>
    <row r="91" spans="1:15" x14ac:dyDescent="0.2">
      <c r="A91" s="123">
        <v>78</v>
      </c>
      <c r="B91" s="124">
        <v>210190002</v>
      </c>
      <c r="C91" s="125" t="s">
        <v>272</v>
      </c>
      <c r="D91" s="125" t="s">
        <v>37</v>
      </c>
      <c r="E91" s="126">
        <v>2</v>
      </c>
      <c r="F91" s="200"/>
      <c r="G91" s="163">
        <f t="shared" ref="G91:G96" si="4">E91*F91</f>
        <v>0</v>
      </c>
      <c r="H91" s="128">
        <v>1.6</v>
      </c>
      <c r="I91" s="129">
        <f t="shared" ref="I91:I96" si="5">E91*H91</f>
        <v>3.2</v>
      </c>
      <c r="J91" s="130"/>
      <c r="M91" s="131"/>
    </row>
    <row r="92" spans="1:15" x14ac:dyDescent="0.2">
      <c r="A92" s="123">
        <v>79</v>
      </c>
      <c r="B92" s="124">
        <v>210191511</v>
      </c>
      <c r="C92" s="125" t="s">
        <v>279</v>
      </c>
      <c r="D92" s="125" t="s">
        <v>37</v>
      </c>
      <c r="E92" s="126">
        <v>1</v>
      </c>
      <c r="F92" s="200"/>
      <c r="G92" s="163">
        <f t="shared" si="4"/>
        <v>0</v>
      </c>
      <c r="H92" s="128">
        <v>0.49299999999999999</v>
      </c>
      <c r="I92" s="129">
        <f t="shared" si="5"/>
        <v>0.49299999999999999</v>
      </c>
      <c r="J92" s="130" t="s">
        <v>38</v>
      </c>
      <c r="M92" s="131"/>
    </row>
    <row r="93" spans="1:15" x14ac:dyDescent="0.2">
      <c r="A93" s="123">
        <v>80</v>
      </c>
      <c r="B93" s="124">
        <v>210120103</v>
      </c>
      <c r="C93" s="125" t="s">
        <v>281</v>
      </c>
      <c r="D93" s="125" t="s">
        <v>37</v>
      </c>
      <c r="E93" s="126">
        <v>3</v>
      </c>
      <c r="F93" s="200"/>
      <c r="G93" s="163">
        <f t="shared" si="4"/>
        <v>0</v>
      </c>
      <c r="H93" s="128">
        <v>1.6E-2</v>
      </c>
      <c r="I93" s="129">
        <f t="shared" si="5"/>
        <v>4.8000000000000001E-2</v>
      </c>
      <c r="J93" s="130" t="s">
        <v>38</v>
      </c>
      <c r="M93" s="131"/>
    </row>
    <row r="94" spans="1:15" x14ac:dyDescent="0.2">
      <c r="A94" s="123">
        <v>81</v>
      </c>
      <c r="B94" s="124">
        <v>210191511</v>
      </c>
      <c r="C94" s="125" t="s">
        <v>280</v>
      </c>
      <c r="D94" s="125" t="s">
        <v>37</v>
      </c>
      <c r="E94" s="126">
        <v>1</v>
      </c>
      <c r="F94" s="200"/>
      <c r="G94" s="163">
        <f>E94*F94</f>
        <v>0</v>
      </c>
      <c r="H94" s="128">
        <v>0.49299999999999999</v>
      </c>
      <c r="I94" s="129">
        <f>E94*H94</f>
        <v>0.49299999999999999</v>
      </c>
      <c r="J94" s="130" t="s">
        <v>38</v>
      </c>
      <c r="M94" s="131"/>
    </row>
    <row r="95" spans="1:15" x14ac:dyDescent="0.2">
      <c r="A95" s="123">
        <v>82</v>
      </c>
      <c r="B95" s="124">
        <v>210120452</v>
      </c>
      <c r="C95" s="125" t="s">
        <v>282</v>
      </c>
      <c r="D95" s="125" t="s">
        <v>37</v>
      </c>
      <c r="E95" s="126">
        <v>1</v>
      </c>
      <c r="F95" s="200"/>
      <c r="G95" s="163">
        <f>E95*F95</f>
        <v>0</v>
      </c>
      <c r="H95" s="128">
        <v>0.57699999999999996</v>
      </c>
      <c r="I95" s="129">
        <f>E95*H95</f>
        <v>0.57699999999999996</v>
      </c>
      <c r="J95" s="130"/>
      <c r="M95" s="131"/>
    </row>
    <row r="96" spans="1:15" x14ac:dyDescent="0.2">
      <c r="A96" s="123">
        <v>83</v>
      </c>
      <c r="B96" s="124">
        <v>210191547</v>
      </c>
      <c r="C96" s="125" t="s">
        <v>274</v>
      </c>
      <c r="D96" s="125" t="s">
        <v>37</v>
      </c>
      <c r="E96" s="126">
        <v>2</v>
      </c>
      <c r="F96" s="200"/>
      <c r="G96" s="163">
        <f t="shared" si="4"/>
        <v>0</v>
      </c>
      <c r="H96" s="128">
        <v>2.6</v>
      </c>
      <c r="I96" s="129">
        <f t="shared" si="5"/>
        <v>5.2</v>
      </c>
      <c r="J96" s="130"/>
      <c r="M96" s="131"/>
    </row>
    <row r="97" spans="1:13" x14ac:dyDescent="0.2">
      <c r="A97" s="123">
        <v>84</v>
      </c>
      <c r="B97" s="124">
        <v>210800006</v>
      </c>
      <c r="C97" s="125" t="s">
        <v>253</v>
      </c>
      <c r="D97" s="125" t="s">
        <v>44</v>
      </c>
      <c r="E97" s="126">
        <v>1390</v>
      </c>
      <c r="F97" s="200"/>
      <c r="G97" s="163">
        <f>E97*F97</f>
        <v>0</v>
      </c>
      <c r="H97" s="128">
        <v>5.0999999999999997E-2</v>
      </c>
      <c r="I97" s="129">
        <f>E97*H97</f>
        <v>70.89</v>
      </c>
      <c r="J97" s="130" t="s">
        <v>38</v>
      </c>
      <c r="M97" s="131" t="s">
        <v>56</v>
      </c>
    </row>
    <row r="98" spans="1:13" x14ac:dyDescent="0.2">
      <c r="A98" s="123">
        <v>85</v>
      </c>
      <c r="B98" s="124">
        <v>210800103</v>
      </c>
      <c r="C98" s="125" t="s">
        <v>255</v>
      </c>
      <c r="D98" s="125" t="s">
        <v>44</v>
      </c>
      <c r="E98" s="126">
        <v>9190</v>
      </c>
      <c r="F98" s="200"/>
      <c r="G98" s="163">
        <f>E98*F98</f>
        <v>0</v>
      </c>
      <c r="H98" s="128">
        <v>5.7000000000000002E-2</v>
      </c>
      <c r="I98" s="129">
        <f>E98*H98</f>
        <v>523.83000000000004</v>
      </c>
      <c r="J98" s="130" t="s">
        <v>38</v>
      </c>
      <c r="M98" s="131" t="s">
        <v>56</v>
      </c>
    </row>
    <row r="99" spans="1:13" x14ac:dyDescent="0.2">
      <c r="A99" s="123">
        <v>86</v>
      </c>
      <c r="B99" s="124">
        <v>210800112</v>
      </c>
      <c r="C99" s="125" t="s">
        <v>57</v>
      </c>
      <c r="D99" s="125" t="s">
        <v>44</v>
      </c>
      <c r="E99" s="126">
        <v>1205</v>
      </c>
      <c r="F99" s="200"/>
      <c r="G99" s="163">
        <f>E99*F99</f>
        <v>0</v>
      </c>
      <c r="H99" s="128">
        <v>5.8999999999999997E-2</v>
      </c>
      <c r="I99" s="129">
        <f>E99*H99</f>
        <v>71.094999999999999</v>
      </c>
      <c r="J99" s="130" t="s">
        <v>38</v>
      </c>
      <c r="M99" s="131" t="s">
        <v>56</v>
      </c>
    </row>
    <row r="100" spans="1:13" x14ac:dyDescent="0.2">
      <c r="A100" s="123">
        <v>87</v>
      </c>
      <c r="B100" s="124">
        <v>210901067</v>
      </c>
      <c r="C100" s="125" t="s">
        <v>261</v>
      </c>
      <c r="D100" s="125" t="s">
        <v>44</v>
      </c>
      <c r="E100" s="126">
        <v>50</v>
      </c>
      <c r="F100" s="200"/>
      <c r="G100" s="163">
        <f>E100*F100</f>
        <v>0</v>
      </c>
      <c r="H100" s="128">
        <v>0.105</v>
      </c>
      <c r="I100" s="129">
        <f>E100*H100</f>
        <v>5.25</v>
      </c>
      <c r="J100" s="130"/>
      <c r="M100" s="131"/>
    </row>
    <row r="101" spans="1:13" x14ac:dyDescent="0.2">
      <c r="A101" s="123">
        <v>88</v>
      </c>
      <c r="B101" s="124">
        <v>210100001</v>
      </c>
      <c r="C101" s="125" t="s">
        <v>58</v>
      </c>
      <c r="D101" s="125" t="s">
        <v>37</v>
      </c>
      <c r="E101" s="126">
        <v>900</v>
      </c>
      <c r="F101" s="200"/>
      <c r="G101" s="163">
        <f t="shared" ref="G101:G107" si="6">E101*F101</f>
        <v>0</v>
      </c>
      <c r="H101" s="128">
        <v>0.05</v>
      </c>
      <c r="I101" s="129">
        <f t="shared" ref="I101:I107" si="7">E101*H101</f>
        <v>45</v>
      </c>
      <c r="J101" s="130" t="s">
        <v>38</v>
      </c>
      <c r="K101" s="96" t="s">
        <v>39</v>
      </c>
      <c r="M101" s="131" t="s">
        <v>56</v>
      </c>
    </row>
    <row r="102" spans="1:13" x14ac:dyDescent="0.2">
      <c r="A102" s="123">
        <v>89</v>
      </c>
      <c r="B102" s="124">
        <v>210100003</v>
      </c>
      <c r="C102" s="125" t="s">
        <v>59</v>
      </c>
      <c r="D102" s="125" t="s">
        <v>37</v>
      </c>
      <c r="E102" s="126">
        <v>250</v>
      </c>
      <c r="F102" s="200"/>
      <c r="G102" s="163">
        <f t="shared" si="6"/>
        <v>0</v>
      </c>
      <c r="H102" s="128">
        <v>7.6999999999999999E-2</v>
      </c>
      <c r="I102" s="129">
        <f t="shared" si="7"/>
        <v>19.25</v>
      </c>
      <c r="J102" s="130" t="s">
        <v>38</v>
      </c>
      <c r="K102" s="96" t="s">
        <v>39</v>
      </c>
      <c r="M102" s="131" t="s">
        <v>56</v>
      </c>
    </row>
    <row r="103" spans="1:13" x14ac:dyDescent="0.2">
      <c r="A103" s="123">
        <v>90</v>
      </c>
      <c r="B103" s="124">
        <v>210100007</v>
      </c>
      <c r="C103" s="125" t="s">
        <v>258</v>
      </c>
      <c r="D103" s="125" t="s">
        <v>37</v>
      </c>
      <c r="E103" s="126">
        <v>4</v>
      </c>
      <c r="F103" s="200"/>
      <c r="G103" s="165">
        <f t="shared" si="6"/>
        <v>0</v>
      </c>
      <c r="H103" s="128">
        <v>0.26300000000000001</v>
      </c>
      <c r="I103" s="129">
        <f t="shared" si="7"/>
        <v>1.052</v>
      </c>
      <c r="J103" s="180" t="s">
        <v>38</v>
      </c>
    </row>
    <row r="104" spans="1:13" x14ac:dyDescent="0.2">
      <c r="A104" s="123">
        <v>91</v>
      </c>
      <c r="B104" s="124">
        <v>210100009</v>
      </c>
      <c r="C104" s="125" t="s">
        <v>259</v>
      </c>
      <c r="D104" s="125" t="s">
        <v>37</v>
      </c>
      <c r="E104" s="126">
        <v>12</v>
      </c>
      <c r="F104" s="200"/>
      <c r="G104" s="165">
        <f t="shared" si="6"/>
        <v>0</v>
      </c>
      <c r="H104" s="128">
        <v>0.33700000000000002</v>
      </c>
      <c r="I104" s="129">
        <f t="shared" si="7"/>
        <v>4.0440000000000005</v>
      </c>
      <c r="J104" s="180" t="s">
        <v>38</v>
      </c>
    </row>
    <row r="105" spans="1:13" x14ac:dyDescent="0.2">
      <c r="A105" s="123">
        <v>92</v>
      </c>
      <c r="B105" s="124">
        <v>210100643</v>
      </c>
      <c r="C105" s="125" t="s">
        <v>260</v>
      </c>
      <c r="D105" s="125" t="s">
        <v>37</v>
      </c>
      <c r="E105" s="126">
        <v>4</v>
      </c>
      <c r="F105" s="200"/>
      <c r="G105" s="163">
        <f>E105*F105</f>
        <v>0</v>
      </c>
      <c r="H105" s="128">
        <v>3.17</v>
      </c>
      <c r="I105" s="129">
        <f>E105*H105</f>
        <v>12.68</v>
      </c>
      <c r="J105" s="130"/>
      <c r="M105" s="131"/>
    </row>
    <row r="106" spans="1:13" x14ac:dyDescent="0.2">
      <c r="A106" s="123">
        <v>93</v>
      </c>
      <c r="B106" s="124">
        <v>210010301</v>
      </c>
      <c r="C106" s="125" t="s">
        <v>60</v>
      </c>
      <c r="D106" s="125" t="s">
        <v>37</v>
      </c>
      <c r="E106" s="126">
        <v>795</v>
      </c>
      <c r="F106" s="200"/>
      <c r="G106" s="163">
        <f t="shared" si="6"/>
        <v>0</v>
      </c>
      <c r="H106" s="128">
        <v>9.0999999999999998E-2</v>
      </c>
      <c r="I106" s="129">
        <f t="shared" si="7"/>
        <v>72.344999999999999</v>
      </c>
      <c r="J106" s="130" t="s">
        <v>38</v>
      </c>
      <c r="M106" s="131" t="s">
        <v>56</v>
      </c>
    </row>
    <row r="107" spans="1:13" x14ac:dyDescent="0.2">
      <c r="A107" s="123">
        <v>94</v>
      </c>
      <c r="B107" s="124">
        <v>210010312</v>
      </c>
      <c r="C107" s="125" t="s">
        <v>256</v>
      </c>
      <c r="D107" s="125" t="s">
        <v>37</v>
      </c>
      <c r="E107" s="126">
        <v>261</v>
      </c>
      <c r="F107" s="200"/>
      <c r="G107" s="163">
        <f t="shared" si="6"/>
        <v>0</v>
      </c>
      <c r="H107" s="128">
        <v>0.2</v>
      </c>
      <c r="I107" s="129">
        <f t="shared" si="7"/>
        <v>52.2</v>
      </c>
      <c r="J107" s="130" t="s">
        <v>38</v>
      </c>
      <c r="M107" s="131" t="s">
        <v>56</v>
      </c>
    </row>
    <row r="108" spans="1:13" x14ac:dyDescent="0.2">
      <c r="A108" s="123">
        <v>95</v>
      </c>
      <c r="B108" s="124">
        <v>210010305</v>
      </c>
      <c r="C108" s="125" t="s">
        <v>257</v>
      </c>
      <c r="D108" s="125" t="s">
        <v>37</v>
      </c>
      <c r="E108" s="126">
        <v>2</v>
      </c>
      <c r="F108" s="200"/>
      <c r="G108" s="163">
        <f t="shared" ref="G108:G114" si="8">E108*F108</f>
        <v>0</v>
      </c>
      <c r="H108" s="128">
        <v>0.2</v>
      </c>
      <c r="I108" s="129">
        <f t="shared" ref="I108:I114" si="9">E108*H108</f>
        <v>0.4</v>
      </c>
      <c r="J108" s="130" t="s">
        <v>38</v>
      </c>
      <c r="M108" s="131" t="s">
        <v>56</v>
      </c>
    </row>
    <row r="109" spans="1:13" x14ac:dyDescent="0.2">
      <c r="A109" s="123">
        <v>96</v>
      </c>
      <c r="B109" s="124">
        <v>210010006</v>
      </c>
      <c r="C109" s="125" t="s">
        <v>262</v>
      </c>
      <c r="D109" s="125" t="s">
        <v>44</v>
      </c>
      <c r="E109" s="126">
        <v>75</v>
      </c>
      <c r="F109" s="200"/>
      <c r="G109" s="163">
        <f t="shared" si="8"/>
        <v>0</v>
      </c>
      <c r="H109" s="128">
        <v>9.9000000000000005E-2</v>
      </c>
      <c r="I109" s="129">
        <f t="shared" si="9"/>
        <v>7.4250000000000007</v>
      </c>
      <c r="J109" s="130" t="s">
        <v>38</v>
      </c>
      <c r="M109" s="131" t="s">
        <v>56</v>
      </c>
    </row>
    <row r="110" spans="1:13" x14ac:dyDescent="0.2">
      <c r="A110" s="123">
        <v>97</v>
      </c>
      <c r="B110" s="124">
        <v>210010105</v>
      </c>
      <c r="C110" s="125" t="s">
        <v>61</v>
      </c>
      <c r="D110" s="125" t="s">
        <v>44</v>
      </c>
      <c r="E110" s="126">
        <v>270</v>
      </c>
      <c r="F110" s="200"/>
      <c r="G110" s="163">
        <f t="shared" si="8"/>
        <v>0</v>
      </c>
      <c r="H110" s="128">
        <v>0.17100000000000001</v>
      </c>
      <c r="I110" s="129">
        <f t="shared" si="9"/>
        <v>46.17</v>
      </c>
      <c r="J110" s="130" t="s">
        <v>38</v>
      </c>
      <c r="M110" s="131" t="s">
        <v>56</v>
      </c>
    </row>
    <row r="111" spans="1:13" x14ac:dyDescent="0.2">
      <c r="A111" s="123">
        <v>98</v>
      </c>
      <c r="B111" s="124">
        <v>210110041</v>
      </c>
      <c r="C111" s="125" t="s">
        <v>62</v>
      </c>
      <c r="D111" s="125" t="s">
        <v>37</v>
      </c>
      <c r="E111" s="126">
        <v>26</v>
      </c>
      <c r="F111" s="200"/>
      <c r="G111" s="163">
        <f t="shared" si="8"/>
        <v>0</v>
      </c>
      <c r="H111" s="128">
        <v>0.14799999999999999</v>
      </c>
      <c r="I111" s="129">
        <f t="shared" si="9"/>
        <v>3.8479999999999999</v>
      </c>
      <c r="J111" s="130" t="s">
        <v>38</v>
      </c>
      <c r="M111" s="131" t="s">
        <v>56</v>
      </c>
    </row>
    <row r="112" spans="1:13" x14ac:dyDescent="0.2">
      <c r="A112" s="123">
        <v>99</v>
      </c>
      <c r="B112" s="124">
        <v>210110043</v>
      </c>
      <c r="C112" s="125" t="s">
        <v>263</v>
      </c>
      <c r="D112" s="125" t="s">
        <v>37</v>
      </c>
      <c r="E112" s="126">
        <v>79</v>
      </c>
      <c r="F112" s="200"/>
      <c r="G112" s="163">
        <f t="shared" si="8"/>
        <v>0</v>
      </c>
      <c r="H112" s="128">
        <v>0.17</v>
      </c>
      <c r="I112" s="129">
        <f t="shared" si="9"/>
        <v>13.430000000000001</v>
      </c>
      <c r="J112" s="130" t="s">
        <v>38</v>
      </c>
      <c r="M112" s="131" t="s">
        <v>56</v>
      </c>
    </row>
    <row r="113" spans="1:13" x14ac:dyDescent="0.2">
      <c r="A113" s="123">
        <v>100</v>
      </c>
      <c r="B113" s="124">
        <v>210110045</v>
      </c>
      <c r="C113" s="125" t="s">
        <v>63</v>
      </c>
      <c r="D113" s="125" t="s">
        <v>37</v>
      </c>
      <c r="E113" s="126">
        <v>76</v>
      </c>
      <c r="F113" s="200"/>
      <c r="G113" s="163">
        <f t="shared" si="8"/>
        <v>0</v>
      </c>
      <c r="H113" s="128">
        <v>0.17</v>
      </c>
      <c r="I113" s="129">
        <f t="shared" si="9"/>
        <v>12.920000000000002</v>
      </c>
      <c r="J113" s="130" t="s">
        <v>38</v>
      </c>
      <c r="M113" s="131" t="s">
        <v>56</v>
      </c>
    </row>
    <row r="114" spans="1:13" x14ac:dyDescent="0.2">
      <c r="A114" s="123">
        <v>101</v>
      </c>
      <c r="B114" s="124">
        <v>210110046</v>
      </c>
      <c r="C114" s="125" t="s">
        <v>64</v>
      </c>
      <c r="D114" s="125" t="s">
        <v>37</v>
      </c>
      <c r="E114" s="126">
        <v>13</v>
      </c>
      <c r="F114" s="200"/>
      <c r="G114" s="163">
        <f t="shared" si="8"/>
        <v>0</v>
      </c>
      <c r="H114" s="128">
        <v>0.19</v>
      </c>
      <c r="I114" s="129">
        <f t="shared" si="9"/>
        <v>2.4700000000000002</v>
      </c>
      <c r="J114" s="130" t="s">
        <v>38</v>
      </c>
      <c r="M114" s="131" t="s">
        <v>56</v>
      </c>
    </row>
    <row r="115" spans="1:13" x14ac:dyDescent="0.2">
      <c r="A115" s="123">
        <v>102</v>
      </c>
      <c r="B115" s="124">
        <v>210110141</v>
      </c>
      <c r="C115" s="125" t="s">
        <v>265</v>
      </c>
      <c r="D115" s="125" t="s">
        <v>37</v>
      </c>
      <c r="E115" s="126">
        <v>58</v>
      </c>
      <c r="F115" s="200"/>
      <c r="G115" s="163">
        <f>E115*F115</f>
        <v>0</v>
      </c>
      <c r="H115" s="128">
        <v>0.14799999999999999</v>
      </c>
      <c r="I115" s="129">
        <f>E115*H115</f>
        <v>8.5839999999999996</v>
      </c>
      <c r="J115" s="130" t="s">
        <v>38</v>
      </c>
      <c r="M115" s="131" t="s">
        <v>56</v>
      </c>
    </row>
    <row r="116" spans="1:13" x14ac:dyDescent="0.2">
      <c r="A116" s="123">
        <v>103</v>
      </c>
      <c r="B116" s="124">
        <v>210110042</v>
      </c>
      <c r="C116" s="125" t="s">
        <v>264</v>
      </c>
      <c r="D116" s="125" t="s">
        <v>37</v>
      </c>
      <c r="E116" s="126">
        <v>33</v>
      </c>
      <c r="F116" s="200"/>
      <c r="G116" s="163">
        <f>E116*F116</f>
        <v>0</v>
      </c>
      <c r="H116" s="128">
        <v>0.14799999999999999</v>
      </c>
      <c r="I116" s="129">
        <f>E116*H116</f>
        <v>4.8839999999999995</v>
      </c>
      <c r="J116" s="130" t="s">
        <v>38</v>
      </c>
      <c r="M116" s="131" t="s">
        <v>56</v>
      </c>
    </row>
    <row r="117" spans="1:13" x14ac:dyDescent="0.2">
      <c r="A117" s="123">
        <v>104</v>
      </c>
      <c r="B117" s="124">
        <v>210110242</v>
      </c>
      <c r="C117" s="125" t="s">
        <v>266</v>
      </c>
      <c r="D117" s="125" t="s">
        <v>37</v>
      </c>
      <c r="E117" s="126">
        <v>1</v>
      </c>
      <c r="F117" s="200"/>
      <c r="G117" s="163">
        <f>E117*F117</f>
        <v>0</v>
      </c>
      <c r="H117" s="128">
        <v>0.14799999999999999</v>
      </c>
      <c r="I117" s="129">
        <f>E117*H117</f>
        <v>0.14799999999999999</v>
      </c>
      <c r="J117" s="130"/>
      <c r="M117" s="131"/>
    </row>
    <row r="118" spans="1:13" x14ac:dyDescent="0.2">
      <c r="A118" s="123">
        <v>105</v>
      </c>
      <c r="B118" s="124">
        <v>210110243</v>
      </c>
      <c r="C118" s="125" t="s">
        <v>267</v>
      </c>
      <c r="D118" s="125" t="s">
        <v>37</v>
      </c>
      <c r="E118" s="126">
        <v>4</v>
      </c>
      <c r="F118" s="200"/>
      <c r="G118" s="163">
        <f>E118*F118</f>
        <v>0</v>
      </c>
      <c r="H118" s="128">
        <v>0.14799999999999999</v>
      </c>
      <c r="I118" s="129">
        <f>E118*H118</f>
        <v>0.59199999999999997</v>
      </c>
      <c r="J118" s="130"/>
      <c r="M118" s="131"/>
    </row>
    <row r="119" spans="1:13" x14ac:dyDescent="0.2">
      <c r="A119" s="123">
        <v>106</v>
      </c>
      <c r="B119" s="124">
        <v>210110541</v>
      </c>
      <c r="C119" s="125" t="s">
        <v>268</v>
      </c>
      <c r="D119" s="125" t="s">
        <v>37</v>
      </c>
      <c r="E119" s="126">
        <v>1</v>
      </c>
      <c r="F119" s="200"/>
      <c r="G119" s="163">
        <f t="shared" ref="G119:G125" si="10">E119*F119</f>
        <v>0</v>
      </c>
      <c r="H119" s="128">
        <v>0.14799999999999999</v>
      </c>
      <c r="I119" s="129">
        <f t="shared" ref="I119:I125" si="11">E119*H119</f>
        <v>0.14799999999999999</v>
      </c>
      <c r="J119" s="130"/>
      <c r="M119" s="131"/>
    </row>
    <row r="120" spans="1:13" x14ac:dyDescent="0.2">
      <c r="A120" s="123">
        <v>107</v>
      </c>
      <c r="B120" s="124">
        <v>210110542</v>
      </c>
      <c r="C120" s="125" t="s">
        <v>269</v>
      </c>
      <c r="D120" s="125" t="s">
        <v>37</v>
      </c>
      <c r="E120" s="126">
        <v>1</v>
      </c>
      <c r="F120" s="200"/>
      <c r="G120" s="163">
        <f t="shared" si="10"/>
        <v>0</v>
      </c>
      <c r="H120" s="128">
        <v>0.14799999999999999</v>
      </c>
      <c r="I120" s="129">
        <f t="shared" si="11"/>
        <v>0.14799999999999999</v>
      </c>
      <c r="J120" s="130"/>
      <c r="M120" s="131"/>
    </row>
    <row r="121" spans="1:13" x14ac:dyDescent="0.2">
      <c r="A121" s="123">
        <v>108</v>
      </c>
      <c r="B121" s="124">
        <v>210110851</v>
      </c>
      <c r="C121" s="125" t="s">
        <v>270</v>
      </c>
      <c r="D121" s="125" t="s">
        <v>37</v>
      </c>
      <c r="E121" s="126">
        <v>1</v>
      </c>
      <c r="F121" s="200"/>
      <c r="G121" s="163">
        <f t="shared" si="10"/>
        <v>0</v>
      </c>
      <c r="H121" s="128">
        <v>0.14799999999999999</v>
      </c>
      <c r="I121" s="129">
        <f t="shared" si="11"/>
        <v>0.14799999999999999</v>
      </c>
      <c r="J121" s="130" t="s">
        <v>38</v>
      </c>
      <c r="M121" s="131" t="s">
        <v>56</v>
      </c>
    </row>
    <row r="122" spans="1:13" x14ac:dyDescent="0.2">
      <c r="A122" s="123">
        <v>109</v>
      </c>
      <c r="B122" s="124">
        <v>210111012</v>
      </c>
      <c r="C122" s="125" t="s">
        <v>65</v>
      </c>
      <c r="D122" s="125" t="s">
        <v>37</v>
      </c>
      <c r="E122" s="126">
        <v>509</v>
      </c>
      <c r="F122" s="200"/>
      <c r="G122" s="163">
        <f t="shared" si="10"/>
        <v>0</v>
      </c>
      <c r="H122" s="128">
        <v>0.32700000000000001</v>
      </c>
      <c r="I122" s="129">
        <f t="shared" si="11"/>
        <v>166.44300000000001</v>
      </c>
      <c r="J122" s="130" t="s">
        <v>38</v>
      </c>
      <c r="M122" s="131" t="s">
        <v>56</v>
      </c>
    </row>
    <row r="123" spans="1:13" x14ac:dyDescent="0.2">
      <c r="A123" s="123">
        <v>110</v>
      </c>
      <c r="B123" s="124">
        <v>210201022</v>
      </c>
      <c r="C123" s="125" t="s">
        <v>66</v>
      </c>
      <c r="D123" s="125" t="s">
        <v>37</v>
      </c>
      <c r="E123" s="126">
        <v>88</v>
      </c>
      <c r="F123" s="200"/>
      <c r="G123" s="163">
        <f t="shared" si="10"/>
        <v>0</v>
      </c>
      <c r="H123" s="128">
        <v>1.05</v>
      </c>
      <c r="I123" s="129">
        <f t="shared" si="11"/>
        <v>92.4</v>
      </c>
      <c r="J123" s="130" t="s">
        <v>38</v>
      </c>
      <c r="M123" s="131" t="s">
        <v>56</v>
      </c>
    </row>
    <row r="124" spans="1:13" x14ac:dyDescent="0.2">
      <c r="A124" s="123">
        <v>111</v>
      </c>
      <c r="B124" s="124">
        <v>210201022</v>
      </c>
      <c r="C124" s="125" t="s">
        <v>67</v>
      </c>
      <c r="D124" s="125" t="s">
        <v>37</v>
      </c>
      <c r="E124" s="126">
        <v>17</v>
      </c>
      <c r="F124" s="200"/>
      <c r="G124" s="163">
        <f t="shared" si="10"/>
        <v>0</v>
      </c>
      <c r="H124" s="128">
        <v>0.95</v>
      </c>
      <c r="I124" s="129">
        <f t="shared" si="11"/>
        <v>16.149999999999999</v>
      </c>
      <c r="J124" s="130" t="s">
        <v>38</v>
      </c>
      <c r="M124" s="131" t="s">
        <v>56</v>
      </c>
    </row>
    <row r="125" spans="1:13" x14ac:dyDescent="0.2">
      <c r="A125" s="123">
        <v>112</v>
      </c>
      <c r="B125" s="124">
        <v>210201201</v>
      </c>
      <c r="C125" s="125" t="s">
        <v>276</v>
      </c>
      <c r="D125" s="125" t="s">
        <v>37</v>
      </c>
      <c r="E125" s="126">
        <v>25</v>
      </c>
      <c r="F125" s="200"/>
      <c r="G125" s="163">
        <f t="shared" si="10"/>
        <v>0</v>
      </c>
      <c r="H125" s="128">
        <v>0.72</v>
      </c>
      <c r="I125" s="129">
        <f t="shared" si="11"/>
        <v>18</v>
      </c>
      <c r="J125" s="130" t="s">
        <v>38</v>
      </c>
      <c r="M125" s="131"/>
    </row>
    <row r="126" spans="1:13" x14ac:dyDescent="0.2">
      <c r="A126" s="123">
        <v>113</v>
      </c>
      <c r="B126" s="124">
        <v>210201522</v>
      </c>
      <c r="C126" s="125" t="s">
        <v>271</v>
      </c>
      <c r="D126" s="125" t="s">
        <v>37</v>
      </c>
      <c r="E126" s="126">
        <v>68</v>
      </c>
      <c r="F126" s="200"/>
      <c r="G126" s="163">
        <f t="shared" ref="G126:G136" si="12">E126*F126</f>
        <v>0</v>
      </c>
      <c r="H126" s="128">
        <v>0.95</v>
      </c>
      <c r="I126" s="129">
        <f t="shared" ref="I126:I136" si="13">E126*H126</f>
        <v>64.599999999999994</v>
      </c>
      <c r="J126" s="130" t="s">
        <v>38</v>
      </c>
      <c r="M126" s="131" t="s">
        <v>56</v>
      </c>
    </row>
    <row r="127" spans="1:13" x14ac:dyDescent="0.2">
      <c r="A127" s="123">
        <v>114</v>
      </c>
      <c r="B127" s="124">
        <v>210802224</v>
      </c>
      <c r="C127" s="125" t="s">
        <v>68</v>
      </c>
      <c r="D127" s="125" t="s">
        <v>44</v>
      </c>
      <c r="E127" s="126">
        <v>50</v>
      </c>
      <c r="F127" s="200"/>
      <c r="G127" s="163">
        <f t="shared" si="12"/>
        <v>0</v>
      </c>
      <c r="H127" s="128">
        <v>4.5999999999999999E-2</v>
      </c>
      <c r="I127" s="129">
        <f t="shared" si="13"/>
        <v>2.2999999999999998</v>
      </c>
      <c r="J127" s="130" t="s">
        <v>38</v>
      </c>
      <c r="M127" s="131" t="s">
        <v>56</v>
      </c>
    </row>
    <row r="128" spans="1:13" x14ac:dyDescent="0.2">
      <c r="A128" s="123">
        <v>115</v>
      </c>
      <c r="B128" s="124">
        <v>210111502</v>
      </c>
      <c r="C128" s="125" t="s">
        <v>69</v>
      </c>
      <c r="D128" s="125" t="s">
        <v>37</v>
      </c>
      <c r="E128" s="126">
        <v>35</v>
      </c>
      <c r="F128" s="200"/>
      <c r="G128" s="163">
        <f t="shared" si="12"/>
        <v>0</v>
      </c>
      <c r="H128" s="128">
        <v>0.27400000000000002</v>
      </c>
      <c r="I128" s="129">
        <f t="shared" si="13"/>
        <v>9.59</v>
      </c>
      <c r="J128" s="130" t="s">
        <v>38</v>
      </c>
      <c r="M128" s="131" t="s">
        <v>56</v>
      </c>
    </row>
    <row r="129" spans="1:13" x14ac:dyDescent="0.2">
      <c r="A129" s="123">
        <v>116</v>
      </c>
      <c r="B129" s="124">
        <v>210220321</v>
      </c>
      <c r="C129" s="125" t="s">
        <v>71</v>
      </c>
      <c r="D129" s="125" t="s">
        <v>37</v>
      </c>
      <c r="E129" s="126">
        <v>150</v>
      </c>
      <c r="F129" s="200"/>
      <c r="G129" s="163">
        <f t="shared" si="12"/>
        <v>0</v>
      </c>
      <c r="H129" s="128">
        <v>0.26400000000000001</v>
      </c>
      <c r="I129" s="129">
        <f t="shared" si="13"/>
        <v>39.6</v>
      </c>
      <c r="J129" s="130" t="s">
        <v>38</v>
      </c>
      <c r="M129" s="131" t="s">
        <v>56</v>
      </c>
    </row>
    <row r="130" spans="1:13" x14ac:dyDescent="0.2">
      <c r="A130" s="123">
        <v>117</v>
      </c>
      <c r="B130" s="124">
        <v>210220451</v>
      </c>
      <c r="C130" s="125" t="s">
        <v>72</v>
      </c>
      <c r="D130" s="125" t="s">
        <v>44</v>
      </c>
      <c r="E130" s="126">
        <v>75</v>
      </c>
      <c r="F130" s="200"/>
      <c r="G130" s="163">
        <f t="shared" si="12"/>
        <v>0</v>
      </c>
      <c r="H130" s="128">
        <v>5.7000000000000002E-2</v>
      </c>
      <c r="I130" s="129">
        <f t="shared" si="13"/>
        <v>4.2750000000000004</v>
      </c>
      <c r="J130" s="130" t="s">
        <v>38</v>
      </c>
      <c r="K130" s="96" t="s">
        <v>39</v>
      </c>
      <c r="M130" s="131" t="s">
        <v>56</v>
      </c>
    </row>
    <row r="131" spans="1:13" x14ac:dyDescent="0.2">
      <c r="A131" s="123">
        <v>118</v>
      </c>
      <c r="B131" s="124">
        <v>210192562</v>
      </c>
      <c r="C131" s="125" t="s">
        <v>273</v>
      </c>
      <c r="D131" s="125" t="s">
        <v>37</v>
      </c>
      <c r="E131" s="126">
        <v>10</v>
      </c>
      <c r="F131" s="200"/>
      <c r="G131" s="163">
        <f t="shared" si="12"/>
        <v>0</v>
      </c>
      <c r="H131" s="128">
        <v>0.36899999999999999</v>
      </c>
      <c r="I131" s="129">
        <f t="shared" si="13"/>
        <v>3.69</v>
      </c>
      <c r="J131" s="130" t="s">
        <v>38</v>
      </c>
      <c r="M131" s="131" t="s">
        <v>56</v>
      </c>
    </row>
    <row r="132" spans="1:13" x14ac:dyDescent="0.2">
      <c r="A132" s="123">
        <v>119</v>
      </c>
      <c r="B132" s="124">
        <v>210150051</v>
      </c>
      <c r="C132" s="125" t="s">
        <v>275</v>
      </c>
      <c r="D132" s="125" t="s">
        <v>37</v>
      </c>
      <c r="E132" s="126">
        <v>46</v>
      </c>
      <c r="F132" s="200"/>
      <c r="G132" s="163">
        <f t="shared" si="12"/>
        <v>0</v>
      </c>
      <c r="H132" s="128">
        <v>0.312</v>
      </c>
      <c r="I132" s="129">
        <f t="shared" si="13"/>
        <v>14.352</v>
      </c>
      <c r="J132" s="130"/>
      <c r="M132" s="131"/>
    </row>
    <row r="133" spans="1:13" x14ac:dyDescent="0.2">
      <c r="A133" s="123">
        <v>120</v>
      </c>
      <c r="B133" s="124">
        <v>210020952</v>
      </c>
      <c r="C133" s="125" t="s">
        <v>277</v>
      </c>
      <c r="D133" s="125" t="s">
        <v>37</v>
      </c>
      <c r="E133" s="126">
        <v>43</v>
      </c>
      <c r="F133" s="200"/>
      <c r="G133" s="163">
        <f t="shared" si="12"/>
        <v>0</v>
      </c>
      <c r="H133" s="128">
        <v>0.182</v>
      </c>
      <c r="I133" s="129">
        <f t="shared" si="13"/>
        <v>7.8259999999999996</v>
      </c>
      <c r="J133" s="130" t="s">
        <v>38</v>
      </c>
      <c r="M133" s="131"/>
    </row>
    <row r="134" spans="1:13" x14ac:dyDescent="0.2">
      <c r="A134" s="123">
        <v>121</v>
      </c>
      <c r="B134" s="124">
        <v>210010712</v>
      </c>
      <c r="C134" s="125" t="s">
        <v>278</v>
      </c>
      <c r="D134" s="125" t="s">
        <v>37</v>
      </c>
      <c r="E134" s="126">
        <v>500</v>
      </c>
      <c r="F134" s="200"/>
      <c r="G134" s="163">
        <f t="shared" si="12"/>
        <v>0</v>
      </c>
      <c r="H134" s="128">
        <v>8.1000000000000003E-2</v>
      </c>
      <c r="I134" s="129">
        <f t="shared" si="13"/>
        <v>40.5</v>
      </c>
      <c r="J134" s="130" t="s">
        <v>38</v>
      </c>
      <c r="M134" s="131"/>
    </row>
    <row r="135" spans="1:13" x14ac:dyDescent="0.2">
      <c r="A135" s="123">
        <v>122</v>
      </c>
      <c r="B135" s="124">
        <v>210010006</v>
      </c>
      <c r="C135" s="125" t="s">
        <v>285</v>
      </c>
      <c r="D135" s="125" t="s">
        <v>44</v>
      </c>
      <c r="E135" s="126">
        <v>10</v>
      </c>
      <c r="F135" s="200"/>
      <c r="G135" s="163">
        <f t="shared" si="12"/>
        <v>0</v>
      </c>
      <c r="H135" s="128">
        <v>9.9000000000000005E-2</v>
      </c>
      <c r="I135" s="129">
        <f t="shared" si="13"/>
        <v>0.99</v>
      </c>
      <c r="J135" s="130" t="s">
        <v>38</v>
      </c>
      <c r="M135" s="131" t="s">
        <v>56</v>
      </c>
    </row>
    <row r="136" spans="1:13" x14ac:dyDescent="0.2">
      <c r="A136" s="123">
        <v>123</v>
      </c>
      <c r="B136" s="124">
        <v>210010105</v>
      </c>
      <c r="C136" s="125" t="s">
        <v>284</v>
      </c>
      <c r="D136" s="125" t="s">
        <v>44</v>
      </c>
      <c r="E136" s="126">
        <v>40</v>
      </c>
      <c r="F136" s="200"/>
      <c r="G136" s="163">
        <f t="shared" si="12"/>
        <v>0</v>
      </c>
      <c r="H136" s="128">
        <v>0.17100000000000001</v>
      </c>
      <c r="I136" s="129">
        <f t="shared" si="13"/>
        <v>6.8400000000000007</v>
      </c>
      <c r="J136" s="130" t="s">
        <v>38</v>
      </c>
      <c r="M136" s="131" t="s">
        <v>56</v>
      </c>
    </row>
    <row r="137" spans="1:13" x14ac:dyDescent="0.2">
      <c r="A137" s="123">
        <v>124</v>
      </c>
      <c r="B137" s="124">
        <v>210020671</v>
      </c>
      <c r="C137" s="125" t="s">
        <v>283</v>
      </c>
      <c r="D137" s="125" t="s">
        <v>252</v>
      </c>
      <c r="E137" s="126">
        <v>160</v>
      </c>
      <c r="F137" s="200"/>
      <c r="G137" s="163">
        <f>E137*F137</f>
        <v>0</v>
      </c>
      <c r="H137" s="128">
        <v>0.127</v>
      </c>
      <c r="I137" s="129">
        <f>E137*H137</f>
        <v>20.32</v>
      </c>
      <c r="J137" s="130" t="s">
        <v>38</v>
      </c>
      <c r="M137" s="131"/>
    </row>
    <row r="138" spans="1:13" x14ac:dyDescent="0.2">
      <c r="A138" s="123">
        <v>125</v>
      </c>
      <c r="B138" s="124">
        <v>210292021</v>
      </c>
      <c r="C138" s="125" t="s">
        <v>286</v>
      </c>
      <c r="D138" s="125" t="s">
        <v>37</v>
      </c>
      <c r="E138" s="126">
        <v>1</v>
      </c>
      <c r="F138" s="200"/>
      <c r="G138" s="163">
        <f>E138*F138</f>
        <v>0</v>
      </c>
      <c r="H138" s="128">
        <v>0.37</v>
      </c>
      <c r="I138" s="129">
        <f>E138*H138</f>
        <v>0.37</v>
      </c>
      <c r="J138" s="130" t="s">
        <v>50</v>
      </c>
      <c r="M138" s="131"/>
    </row>
    <row r="139" spans="1:13" x14ac:dyDescent="0.2">
      <c r="A139" s="123">
        <v>126</v>
      </c>
      <c r="B139" s="124">
        <v>210292031</v>
      </c>
      <c r="C139" s="125" t="s">
        <v>287</v>
      </c>
      <c r="D139" s="125" t="s">
        <v>37</v>
      </c>
      <c r="E139" s="126">
        <v>50</v>
      </c>
      <c r="F139" s="200"/>
      <c r="G139" s="163">
        <f>E139*F139</f>
        <v>0</v>
      </c>
      <c r="H139" s="128">
        <v>7.0000000000000007E-2</v>
      </c>
      <c r="I139" s="129">
        <f>E139*H139</f>
        <v>3.5000000000000004</v>
      </c>
      <c r="J139" s="130" t="s">
        <v>50</v>
      </c>
      <c r="M139" s="131"/>
    </row>
    <row r="140" spans="1:13" x14ac:dyDescent="0.2">
      <c r="A140" s="123">
        <v>127</v>
      </c>
      <c r="B140" s="124">
        <v>910170103</v>
      </c>
      <c r="C140" s="125" t="s">
        <v>289</v>
      </c>
      <c r="D140" s="125" t="s">
        <v>37</v>
      </c>
      <c r="E140" s="126">
        <v>3</v>
      </c>
      <c r="F140" s="200"/>
      <c r="G140" s="163">
        <f>E140*F140</f>
        <v>0</v>
      </c>
      <c r="H140" s="128">
        <v>1.5</v>
      </c>
      <c r="I140" s="129">
        <f>E140*H140</f>
        <v>4.5</v>
      </c>
      <c r="J140" s="130" t="s">
        <v>38</v>
      </c>
      <c r="M140" s="131"/>
    </row>
    <row r="141" spans="1:13" ht="13.5" thickBot="1" x14ac:dyDescent="0.25">
      <c r="A141" s="136">
        <v>128</v>
      </c>
      <c r="B141" s="137">
        <v>210020941</v>
      </c>
      <c r="C141" s="138" t="s">
        <v>288</v>
      </c>
      <c r="D141" s="138" t="s">
        <v>84</v>
      </c>
      <c r="E141" s="169">
        <v>10</v>
      </c>
      <c r="F141" s="199"/>
      <c r="G141" s="170">
        <f>E141*F141</f>
        <v>0</v>
      </c>
      <c r="H141" s="171">
        <v>18</v>
      </c>
      <c r="I141" s="172">
        <f>E141*H141</f>
        <v>180</v>
      </c>
      <c r="J141" s="143" t="s">
        <v>38</v>
      </c>
      <c r="M141" s="131"/>
    </row>
    <row r="142" spans="1:13" s="100" customFormat="1" x14ac:dyDescent="0.2">
      <c r="A142" s="144"/>
      <c r="B142" s="145"/>
      <c r="C142" s="146" t="s">
        <v>41</v>
      </c>
      <c r="D142" s="146"/>
      <c r="E142" s="147"/>
      <c r="F142" s="147"/>
      <c r="G142" s="148">
        <f>SUM(G90:G141)</f>
        <v>0</v>
      </c>
      <c r="H142" s="149"/>
      <c r="I142" s="150">
        <f>SUM(I90:M141)</f>
        <v>1714.6179999999999</v>
      </c>
      <c r="J142" s="151"/>
      <c r="M142" s="152"/>
    </row>
    <row r="143" spans="1:13" s="122" customFormat="1" ht="20.100000000000001" customHeight="1" x14ac:dyDescent="0.25">
      <c r="A143" s="153" t="s">
        <v>73</v>
      </c>
      <c r="B143" s="154"/>
      <c r="C143" s="155"/>
      <c r="D143" s="155"/>
      <c r="E143" s="156"/>
      <c r="F143" s="156"/>
      <c r="G143" s="157"/>
      <c r="H143" s="158"/>
      <c r="I143" s="159"/>
      <c r="J143" s="160"/>
      <c r="M143" s="161"/>
    </row>
    <row r="144" spans="1:13" x14ac:dyDescent="0.2">
      <c r="A144" s="123">
        <v>129</v>
      </c>
      <c r="B144" s="124">
        <v>210810008</v>
      </c>
      <c r="C144" s="125" t="s">
        <v>291</v>
      </c>
      <c r="D144" s="125" t="s">
        <v>44</v>
      </c>
      <c r="E144" s="126">
        <v>4380</v>
      </c>
      <c r="F144" s="200"/>
      <c r="G144" s="163">
        <f t="shared" ref="G144:G152" si="14">E144*F144</f>
        <v>0</v>
      </c>
      <c r="H144" s="128">
        <v>2.3E-2</v>
      </c>
      <c r="I144" s="129">
        <f t="shared" ref="I144:I152" si="15">E144*H144</f>
        <v>100.74</v>
      </c>
      <c r="J144" s="130" t="s">
        <v>38</v>
      </c>
      <c r="K144" s="96" t="s">
        <v>39</v>
      </c>
      <c r="M144" s="131" t="s">
        <v>74</v>
      </c>
    </row>
    <row r="145" spans="1:13" x14ac:dyDescent="0.2">
      <c r="A145" s="123">
        <v>130</v>
      </c>
      <c r="B145" s="124">
        <v>210110001</v>
      </c>
      <c r="C145" s="125" t="s">
        <v>75</v>
      </c>
      <c r="D145" s="125" t="s">
        <v>37</v>
      </c>
      <c r="E145" s="126">
        <v>146</v>
      </c>
      <c r="F145" s="200"/>
      <c r="G145" s="163">
        <f t="shared" si="14"/>
        <v>0</v>
      </c>
      <c r="H145" s="128">
        <v>0.153</v>
      </c>
      <c r="I145" s="129">
        <f t="shared" si="15"/>
        <v>22.338000000000001</v>
      </c>
      <c r="J145" s="130" t="s">
        <v>38</v>
      </c>
      <c r="K145" s="96" t="s">
        <v>39</v>
      </c>
      <c r="M145" s="131" t="s">
        <v>74</v>
      </c>
    </row>
    <row r="146" spans="1:13" x14ac:dyDescent="0.2">
      <c r="A146" s="123">
        <v>131</v>
      </c>
      <c r="B146" s="124">
        <v>210110003</v>
      </c>
      <c r="C146" s="125" t="s">
        <v>76</v>
      </c>
      <c r="D146" s="125" t="s">
        <v>37</v>
      </c>
      <c r="E146" s="126">
        <v>57</v>
      </c>
      <c r="F146" s="200"/>
      <c r="G146" s="163">
        <f t="shared" si="14"/>
        <v>0</v>
      </c>
      <c r="H146" s="128">
        <v>0.16400000000000001</v>
      </c>
      <c r="I146" s="129">
        <f t="shared" si="15"/>
        <v>9.3480000000000008</v>
      </c>
      <c r="J146" s="130" t="s">
        <v>38</v>
      </c>
      <c r="K146" s="96" t="s">
        <v>39</v>
      </c>
      <c r="M146" s="131" t="s">
        <v>74</v>
      </c>
    </row>
    <row r="147" spans="1:13" x14ac:dyDescent="0.2">
      <c r="A147" s="123">
        <v>132</v>
      </c>
      <c r="B147" s="124">
        <v>210111012</v>
      </c>
      <c r="C147" s="125" t="s">
        <v>320</v>
      </c>
      <c r="D147" s="125" t="s">
        <v>37</v>
      </c>
      <c r="E147" s="126">
        <v>490</v>
      </c>
      <c r="F147" s="200"/>
      <c r="G147" s="165">
        <f t="shared" si="14"/>
        <v>0</v>
      </c>
      <c r="H147" s="128">
        <v>0.16400000000000001</v>
      </c>
      <c r="I147" s="129">
        <f t="shared" si="15"/>
        <v>80.36</v>
      </c>
      <c r="J147" s="180" t="s">
        <v>38</v>
      </c>
    </row>
    <row r="148" spans="1:13" x14ac:dyDescent="0.2">
      <c r="A148" s="123">
        <v>133</v>
      </c>
      <c r="B148" s="124">
        <v>210201052</v>
      </c>
      <c r="C148" s="125" t="s">
        <v>77</v>
      </c>
      <c r="D148" s="125" t="s">
        <v>37</v>
      </c>
      <c r="E148" s="126">
        <v>96</v>
      </c>
      <c r="F148" s="200"/>
      <c r="G148" s="163">
        <f t="shared" si="14"/>
        <v>0</v>
      </c>
      <c r="H148" s="128">
        <v>0.45700000000000002</v>
      </c>
      <c r="I148" s="129">
        <f t="shared" si="15"/>
        <v>43.872</v>
      </c>
      <c r="J148" s="130" t="s">
        <v>38</v>
      </c>
      <c r="K148" s="96" t="s">
        <v>39</v>
      </c>
      <c r="M148" s="131" t="s">
        <v>74</v>
      </c>
    </row>
    <row r="149" spans="1:13" x14ac:dyDescent="0.2">
      <c r="A149" s="123">
        <v>134</v>
      </c>
      <c r="B149" s="124">
        <v>210010301</v>
      </c>
      <c r="C149" s="125" t="s">
        <v>78</v>
      </c>
      <c r="D149" s="125" t="s">
        <v>37</v>
      </c>
      <c r="E149" s="126">
        <v>280</v>
      </c>
      <c r="F149" s="200"/>
      <c r="G149" s="163">
        <f t="shared" si="14"/>
        <v>0</v>
      </c>
      <c r="H149" s="128">
        <v>4.5999999999999999E-2</v>
      </c>
      <c r="I149" s="129">
        <f t="shared" si="15"/>
        <v>12.879999999999999</v>
      </c>
      <c r="J149" s="130" t="s">
        <v>38</v>
      </c>
      <c r="K149" s="96" t="s">
        <v>39</v>
      </c>
      <c r="M149" s="131" t="s">
        <v>74</v>
      </c>
    </row>
    <row r="150" spans="1:13" x14ac:dyDescent="0.2">
      <c r="A150" s="123">
        <v>135</v>
      </c>
      <c r="B150" s="124">
        <v>210010331</v>
      </c>
      <c r="C150" s="125" t="s">
        <v>290</v>
      </c>
      <c r="D150" s="125" t="s">
        <v>37</v>
      </c>
      <c r="E150" s="126">
        <v>320</v>
      </c>
      <c r="F150" s="200"/>
      <c r="G150" s="163">
        <f t="shared" si="14"/>
        <v>0</v>
      </c>
      <c r="H150" s="128">
        <v>0.09</v>
      </c>
      <c r="I150" s="129">
        <f t="shared" si="15"/>
        <v>28.799999999999997</v>
      </c>
      <c r="J150" s="130" t="s">
        <v>38</v>
      </c>
      <c r="K150" s="96" t="s">
        <v>39</v>
      </c>
      <c r="M150" s="131" t="s">
        <v>74</v>
      </c>
    </row>
    <row r="151" spans="1:13" x14ac:dyDescent="0.2">
      <c r="A151" s="123">
        <v>136</v>
      </c>
      <c r="B151" s="124">
        <v>210190002</v>
      </c>
      <c r="C151" s="125" t="s">
        <v>79</v>
      </c>
      <c r="D151" s="125" t="s">
        <v>37</v>
      </c>
      <c r="E151" s="126">
        <v>50</v>
      </c>
      <c r="F151" s="200"/>
      <c r="G151" s="163">
        <f t="shared" si="14"/>
        <v>0</v>
      </c>
      <c r="H151" s="128">
        <v>0.433</v>
      </c>
      <c r="I151" s="129">
        <f t="shared" si="15"/>
        <v>21.65</v>
      </c>
      <c r="J151" s="130" t="s">
        <v>38</v>
      </c>
      <c r="K151" s="96" t="s">
        <v>39</v>
      </c>
      <c r="M151" s="131" t="s">
        <v>74</v>
      </c>
    </row>
    <row r="152" spans="1:13" ht="13.5" thickBot="1" x14ac:dyDescent="0.25">
      <c r="A152" s="136">
        <v>137</v>
      </c>
      <c r="B152" s="137">
        <v>900900901</v>
      </c>
      <c r="C152" s="138" t="s">
        <v>292</v>
      </c>
      <c r="D152" s="138" t="s">
        <v>117</v>
      </c>
      <c r="E152" s="169">
        <v>1</v>
      </c>
      <c r="F152" s="199"/>
      <c r="G152" s="170">
        <f t="shared" si="14"/>
        <v>0</v>
      </c>
      <c r="H152" s="171">
        <v>1.2</v>
      </c>
      <c r="I152" s="172">
        <f t="shared" si="15"/>
        <v>1.2</v>
      </c>
      <c r="J152" s="143" t="s">
        <v>38</v>
      </c>
      <c r="M152" s="131"/>
    </row>
    <row r="153" spans="1:13" s="100" customFormat="1" x14ac:dyDescent="0.2">
      <c r="A153" s="144"/>
      <c r="B153" s="145"/>
      <c r="C153" s="146" t="s">
        <v>41</v>
      </c>
      <c r="D153" s="146"/>
      <c r="E153" s="147"/>
      <c r="F153" s="147"/>
      <c r="G153" s="148">
        <f>SUM(G144:G152)</f>
        <v>0</v>
      </c>
      <c r="H153" s="149"/>
      <c r="I153" s="150">
        <f>SUM(I144:I152)</f>
        <v>321.18799999999999</v>
      </c>
      <c r="J153" s="151"/>
      <c r="M153" s="152"/>
    </row>
    <row r="154" spans="1:13" s="122" customFormat="1" ht="20.100000000000001" customHeight="1" x14ac:dyDescent="0.25">
      <c r="A154" s="153" t="s">
        <v>300</v>
      </c>
      <c r="B154" s="154"/>
      <c r="C154" s="155"/>
      <c r="D154" s="155"/>
      <c r="E154" s="156"/>
      <c r="F154" s="156"/>
      <c r="G154" s="157"/>
      <c r="H154" s="158"/>
      <c r="I154" s="159"/>
      <c r="J154" s="160"/>
      <c r="M154" s="161"/>
    </row>
    <row r="155" spans="1:13" x14ac:dyDescent="0.2">
      <c r="A155" s="123">
        <v>138</v>
      </c>
      <c r="B155" s="124">
        <v>460200273</v>
      </c>
      <c r="C155" s="125" t="s">
        <v>301</v>
      </c>
      <c r="D155" s="125" t="s">
        <v>44</v>
      </c>
      <c r="E155" s="126">
        <v>1</v>
      </c>
      <c r="F155" s="200"/>
      <c r="G155" s="163">
        <f>F155*E155</f>
        <v>0</v>
      </c>
      <c r="H155" s="128">
        <v>0.58799999999999997</v>
      </c>
      <c r="I155" s="129">
        <f t="shared" ref="I155:I164" si="16">E155*H155</f>
        <v>0.58799999999999997</v>
      </c>
      <c r="J155" s="130" t="s">
        <v>38</v>
      </c>
      <c r="M155" s="131"/>
    </row>
    <row r="156" spans="1:13" x14ac:dyDescent="0.2">
      <c r="A156" s="123">
        <v>139</v>
      </c>
      <c r="B156" s="124">
        <v>460030071</v>
      </c>
      <c r="C156" s="125" t="s">
        <v>302</v>
      </c>
      <c r="D156" s="125" t="s">
        <v>84</v>
      </c>
      <c r="E156" s="126">
        <v>1</v>
      </c>
      <c r="F156" s="200"/>
      <c r="G156" s="163">
        <f t="shared" ref="G156:G164" si="17">F156*E156</f>
        <v>0</v>
      </c>
      <c r="H156" s="128">
        <v>0.26500000000000001</v>
      </c>
      <c r="I156" s="129">
        <f t="shared" si="16"/>
        <v>0.26500000000000001</v>
      </c>
      <c r="J156" s="130" t="s">
        <v>38</v>
      </c>
      <c r="M156" s="131"/>
    </row>
    <row r="157" spans="1:13" x14ac:dyDescent="0.2">
      <c r="A157" s="123">
        <v>140</v>
      </c>
      <c r="B157" s="124">
        <v>460030082</v>
      </c>
      <c r="C157" s="125" t="s">
        <v>303</v>
      </c>
      <c r="D157" s="125" t="s">
        <v>44</v>
      </c>
      <c r="E157" s="126">
        <v>1</v>
      </c>
      <c r="F157" s="200"/>
      <c r="G157" s="163">
        <f t="shared" si="17"/>
        <v>0</v>
      </c>
      <c r="H157" s="128">
        <v>0.40400000000000003</v>
      </c>
      <c r="I157" s="129">
        <f t="shared" si="16"/>
        <v>0.40400000000000003</v>
      </c>
      <c r="J157" s="130" t="s">
        <v>38</v>
      </c>
      <c r="M157" s="131"/>
    </row>
    <row r="158" spans="1:13" x14ac:dyDescent="0.2">
      <c r="A158" s="123">
        <v>141</v>
      </c>
      <c r="B158" s="124">
        <v>460080103</v>
      </c>
      <c r="C158" s="125" t="s">
        <v>304</v>
      </c>
      <c r="D158" s="125" t="s">
        <v>84</v>
      </c>
      <c r="E158" s="126">
        <v>1</v>
      </c>
      <c r="F158" s="200"/>
      <c r="G158" s="163">
        <f t="shared" si="17"/>
        <v>0</v>
      </c>
      <c r="H158" s="128">
        <v>1.03</v>
      </c>
      <c r="I158" s="129">
        <f t="shared" si="16"/>
        <v>1.03</v>
      </c>
      <c r="J158" s="130" t="s">
        <v>38</v>
      </c>
      <c r="M158" s="131"/>
    </row>
    <row r="159" spans="1:13" x14ac:dyDescent="0.2">
      <c r="A159" s="123">
        <v>142</v>
      </c>
      <c r="B159" s="124">
        <v>460420485</v>
      </c>
      <c r="C159" s="125" t="s">
        <v>318</v>
      </c>
      <c r="D159" s="125" t="s">
        <v>44</v>
      </c>
      <c r="E159" s="126">
        <v>1</v>
      </c>
      <c r="F159" s="200"/>
      <c r="G159" s="163">
        <f t="shared" si="17"/>
        <v>0</v>
      </c>
      <c r="H159" s="128">
        <v>9.0999999999999998E-2</v>
      </c>
      <c r="I159" s="129">
        <f t="shared" si="16"/>
        <v>9.0999999999999998E-2</v>
      </c>
      <c r="J159" s="130"/>
      <c r="M159" s="131"/>
    </row>
    <row r="160" spans="1:13" x14ac:dyDescent="0.2">
      <c r="A160" s="123">
        <v>143</v>
      </c>
      <c r="B160" s="124">
        <v>460490011</v>
      </c>
      <c r="C160" s="125" t="s">
        <v>319</v>
      </c>
      <c r="D160" s="125" t="s">
        <v>44</v>
      </c>
      <c r="E160" s="126">
        <v>1</v>
      </c>
      <c r="F160" s="200"/>
      <c r="G160" s="163">
        <f t="shared" si="17"/>
        <v>0</v>
      </c>
      <c r="H160" s="128">
        <v>2.5999999999999999E-2</v>
      </c>
      <c r="I160" s="129">
        <f t="shared" si="16"/>
        <v>2.5999999999999999E-2</v>
      </c>
      <c r="J160" s="130"/>
      <c r="M160" s="131"/>
    </row>
    <row r="161" spans="1:13" x14ac:dyDescent="0.2">
      <c r="A161" s="123">
        <v>144</v>
      </c>
      <c r="B161" s="124">
        <v>460510031</v>
      </c>
      <c r="C161" s="125" t="s">
        <v>305</v>
      </c>
      <c r="D161" s="125" t="s">
        <v>44</v>
      </c>
      <c r="E161" s="126">
        <v>1</v>
      </c>
      <c r="F161" s="200"/>
      <c r="G161" s="163">
        <f t="shared" si="17"/>
        <v>0</v>
      </c>
      <c r="H161" s="128">
        <v>6.3E-2</v>
      </c>
      <c r="I161" s="129">
        <f t="shared" si="16"/>
        <v>6.3E-2</v>
      </c>
      <c r="J161" s="130" t="s">
        <v>38</v>
      </c>
      <c r="M161" s="131"/>
    </row>
    <row r="162" spans="1:13" x14ac:dyDescent="0.2">
      <c r="A162" s="123">
        <v>145</v>
      </c>
      <c r="B162" s="124">
        <v>460560273</v>
      </c>
      <c r="C162" s="125" t="s">
        <v>306</v>
      </c>
      <c r="D162" s="125" t="s">
        <v>44</v>
      </c>
      <c r="E162" s="126">
        <v>1</v>
      </c>
      <c r="F162" s="200"/>
      <c r="G162" s="163">
        <f t="shared" si="17"/>
        <v>0</v>
      </c>
      <c r="H162" s="128">
        <v>0.21099999999999999</v>
      </c>
      <c r="I162" s="129">
        <f t="shared" si="16"/>
        <v>0.21099999999999999</v>
      </c>
      <c r="J162" s="130" t="s">
        <v>38</v>
      </c>
      <c r="M162" s="131"/>
    </row>
    <row r="163" spans="1:13" x14ac:dyDescent="0.2">
      <c r="A163" s="123">
        <v>146</v>
      </c>
      <c r="B163" s="124">
        <v>460600001</v>
      </c>
      <c r="C163" s="125" t="s">
        <v>307</v>
      </c>
      <c r="D163" s="125" t="s">
        <v>308</v>
      </c>
      <c r="E163" s="126">
        <v>1</v>
      </c>
      <c r="F163" s="200"/>
      <c r="G163" s="163">
        <f t="shared" si="17"/>
        <v>0</v>
      </c>
      <c r="H163" s="128">
        <v>0.36399999999999999</v>
      </c>
      <c r="I163" s="129">
        <f t="shared" si="16"/>
        <v>0.36399999999999999</v>
      </c>
      <c r="J163" s="130" t="s">
        <v>38</v>
      </c>
      <c r="M163" s="131"/>
    </row>
    <row r="164" spans="1:13" ht="13.5" thickBot="1" x14ac:dyDescent="0.25">
      <c r="A164" s="136">
        <v>147</v>
      </c>
      <c r="B164" s="137">
        <v>460650017</v>
      </c>
      <c r="C164" s="138" t="s">
        <v>309</v>
      </c>
      <c r="D164" s="138" t="s">
        <v>308</v>
      </c>
      <c r="E164" s="169">
        <v>1</v>
      </c>
      <c r="F164" s="199"/>
      <c r="G164" s="163">
        <f t="shared" si="17"/>
        <v>0</v>
      </c>
      <c r="H164" s="171">
        <v>2.56</v>
      </c>
      <c r="I164" s="172">
        <f t="shared" si="16"/>
        <v>2.56</v>
      </c>
      <c r="J164" s="143" t="s">
        <v>38</v>
      </c>
      <c r="M164" s="131"/>
    </row>
    <row r="165" spans="1:13" s="100" customFormat="1" x14ac:dyDescent="0.2">
      <c r="A165" s="144"/>
      <c r="B165" s="145"/>
      <c r="C165" s="146" t="s">
        <v>41</v>
      </c>
      <c r="D165" s="146"/>
      <c r="E165" s="147"/>
      <c r="F165" s="147"/>
      <c r="G165" s="148">
        <f>SUM(G155:G164)</f>
        <v>0</v>
      </c>
      <c r="H165" s="149"/>
      <c r="I165" s="150">
        <f>SUM(I155:I164)</f>
        <v>5.6020000000000003</v>
      </c>
      <c r="J165" s="151"/>
      <c r="M165" s="152"/>
    </row>
    <row r="166" spans="1:13" s="122" customFormat="1" ht="20.100000000000001" customHeight="1" x14ac:dyDescent="0.25">
      <c r="A166" s="153" t="s">
        <v>80</v>
      </c>
      <c r="B166" s="154"/>
      <c r="C166" s="155"/>
      <c r="D166" s="155"/>
      <c r="E166" s="156"/>
      <c r="F166" s="156"/>
      <c r="G166" s="157"/>
      <c r="H166" s="158"/>
      <c r="I166" s="159"/>
      <c r="J166" s="160"/>
      <c r="M166" s="161"/>
    </row>
    <row r="167" spans="1:13" x14ac:dyDescent="0.2">
      <c r="A167" s="123">
        <v>148</v>
      </c>
      <c r="B167" s="124">
        <v>218009001</v>
      </c>
      <c r="C167" s="125" t="s">
        <v>81</v>
      </c>
      <c r="D167" s="125" t="s">
        <v>37</v>
      </c>
      <c r="E167" s="126">
        <v>130</v>
      </c>
      <c r="F167" s="200"/>
      <c r="G167" s="163">
        <f t="shared" ref="G167:G180" si="18">E167*F167</f>
        <v>0</v>
      </c>
      <c r="H167" s="128">
        <v>0</v>
      </c>
      <c r="I167" s="129">
        <f t="shared" ref="I167:I180" si="19">E167*H167</f>
        <v>0</v>
      </c>
      <c r="J167" s="130" t="s">
        <v>50</v>
      </c>
      <c r="M167" s="131" t="s">
        <v>82</v>
      </c>
    </row>
    <row r="168" spans="1:13" x14ac:dyDescent="0.2">
      <c r="A168" s="123">
        <v>149</v>
      </c>
      <c r="B168" s="124">
        <v>218009011</v>
      </c>
      <c r="C168" s="125" t="s">
        <v>83</v>
      </c>
      <c r="D168" s="125" t="s">
        <v>37</v>
      </c>
      <c r="E168" s="126">
        <v>218</v>
      </c>
      <c r="F168" s="200"/>
      <c r="G168" s="163">
        <f t="shared" si="18"/>
        <v>0</v>
      </c>
      <c r="H168" s="128">
        <v>0</v>
      </c>
      <c r="I168" s="129">
        <f t="shared" si="19"/>
        <v>0</v>
      </c>
      <c r="J168" s="130" t="s">
        <v>50</v>
      </c>
      <c r="M168" s="131" t="s">
        <v>82</v>
      </c>
    </row>
    <row r="169" spans="1:13" x14ac:dyDescent="0.2">
      <c r="A169" s="123">
        <v>150</v>
      </c>
      <c r="B169" s="124">
        <v>219002611</v>
      </c>
      <c r="C169" s="125" t="s">
        <v>293</v>
      </c>
      <c r="D169" s="125" t="s">
        <v>44</v>
      </c>
      <c r="E169" s="126">
        <v>1160</v>
      </c>
      <c r="F169" s="200"/>
      <c r="G169" s="163">
        <f t="shared" si="18"/>
        <v>0</v>
      </c>
      <c r="H169" s="128">
        <v>0.23200000000000001</v>
      </c>
      <c r="I169" s="129">
        <f t="shared" si="19"/>
        <v>269.12</v>
      </c>
      <c r="J169" s="130" t="s">
        <v>38</v>
      </c>
      <c r="K169" s="96" t="s">
        <v>39</v>
      </c>
      <c r="M169" s="131" t="s">
        <v>82</v>
      </c>
    </row>
    <row r="170" spans="1:13" x14ac:dyDescent="0.2">
      <c r="A170" s="123">
        <v>151</v>
      </c>
      <c r="B170" s="124">
        <v>219002612</v>
      </c>
      <c r="C170" s="125" t="s">
        <v>294</v>
      </c>
      <c r="D170" s="125" t="s">
        <v>44</v>
      </c>
      <c r="E170" s="126">
        <v>870</v>
      </c>
      <c r="F170" s="200"/>
      <c r="G170" s="163">
        <f t="shared" si="18"/>
        <v>0</v>
      </c>
      <c r="H170" s="128">
        <v>0.25700000000000001</v>
      </c>
      <c r="I170" s="129">
        <f t="shared" si="19"/>
        <v>223.59</v>
      </c>
      <c r="J170" s="130" t="s">
        <v>38</v>
      </c>
      <c r="K170" s="96" t="s">
        <v>39</v>
      </c>
      <c r="M170" s="131" t="s">
        <v>82</v>
      </c>
    </row>
    <row r="171" spans="1:13" x14ac:dyDescent="0.2">
      <c r="A171" s="123">
        <v>152</v>
      </c>
      <c r="B171" s="124">
        <v>219002261</v>
      </c>
      <c r="C171" s="125" t="s">
        <v>295</v>
      </c>
      <c r="D171" s="125" t="s">
        <v>37</v>
      </c>
      <c r="E171" s="126">
        <v>50</v>
      </c>
      <c r="F171" s="200"/>
      <c r="G171" s="163">
        <f t="shared" si="18"/>
        <v>0</v>
      </c>
      <c r="H171" s="128">
        <v>0.8</v>
      </c>
      <c r="I171" s="129">
        <f t="shared" si="19"/>
        <v>40</v>
      </c>
      <c r="J171" s="130" t="s">
        <v>38</v>
      </c>
      <c r="K171" s="96" t="s">
        <v>39</v>
      </c>
      <c r="M171" s="131" t="s">
        <v>82</v>
      </c>
    </row>
    <row r="172" spans="1:13" x14ac:dyDescent="0.2">
      <c r="A172" s="123">
        <v>153</v>
      </c>
      <c r="B172" s="124">
        <v>219003621</v>
      </c>
      <c r="C172" s="125" t="s">
        <v>296</v>
      </c>
      <c r="D172" s="125" t="s">
        <v>84</v>
      </c>
      <c r="E172" s="126">
        <v>36</v>
      </c>
      <c r="F172" s="200"/>
      <c r="G172" s="163">
        <f t="shared" si="18"/>
        <v>0</v>
      </c>
      <c r="H172" s="128">
        <v>1.01</v>
      </c>
      <c r="I172" s="129">
        <f t="shared" si="19"/>
        <v>36.36</v>
      </c>
      <c r="J172" s="130" t="s">
        <v>38</v>
      </c>
      <c r="K172" s="96" t="s">
        <v>39</v>
      </c>
      <c r="M172" s="131" t="s">
        <v>82</v>
      </c>
    </row>
    <row r="173" spans="1:13" x14ac:dyDescent="0.2">
      <c r="A173" s="123">
        <v>154</v>
      </c>
      <c r="B173" s="124">
        <v>900200401</v>
      </c>
      <c r="C173" s="125" t="s">
        <v>297</v>
      </c>
      <c r="D173" s="125" t="s">
        <v>117</v>
      </c>
      <c r="E173" s="126">
        <v>0</v>
      </c>
      <c r="F173" s="200"/>
      <c r="G173" s="163">
        <f t="shared" si="18"/>
        <v>0</v>
      </c>
      <c r="H173" s="128"/>
      <c r="I173" s="129">
        <f t="shared" si="19"/>
        <v>0</v>
      </c>
      <c r="J173" s="130"/>
      <c r="M173" s="131"/>
    </row>
    <row r="174" spans="1:13" x14ac:dyDescent="0.2">
      <c r="A174" s="123">
        <v>155</v>
      </c>
      <c r="B174" s="124">
        <v>219001214</v>
      </c>
      <c r="C174" s="125" t="s">
        <v>310</v>
      </c>
      <c r="D174" s="125" t="s">
        <v>37</v>
      </c>
      <c r="E174" s="126">
        <v>240</v>
      </c>
      <c r="F174" s="200"/>
      <c r="G174" s="163">
        <f t="shared" si="18"/>
        <v>0</v>
      </c>
      <c r="H174" s="128">
        <v>0.5</v>
      </c>
      <c r="I174" s="129">
        <f t="shared" si="19"/>
        <v>120</v>
      </c>
      <c r="J174" s="130" t="s">
        <v>38</v>
      </c>
      <c r="M174" s="131"/>
    </row>
    <row r="175" spans="1:13" x14ac:dyDescent="0.2">
      <c r="A175" s="123">
        <v>156</v>
      </c>
      <c r="B175" s="124">
        <v>219005001</v>
      </c>
      <c r="C175" s="125" t="s">
        <v>311</v>
      </c>
      <c r="D175" s="125" t="s">
        <v>37</v>
      </c>
      <c r="E175" s="126">
        <v>810</v>
      </c>
      <c r="F175" s="200"/>
      <c r="G175" s="163">
        <f t="shared" si="18"/>
        <v>0</v>
      </c>
      <c r="H175" s="128">
        <v>0.44900000000000001</v>
      </c>
      <c r="I175" s="129">
        <f t="shared" si="19"/>
        <v>363.69</v>
      </c>
      <c r="J175" s="130" t="s">
        <v>38</v>
      </c>
      <c r="M175" s="131"/>
    </row>
    <row r="176" spans="1:13" x14ac:dyDescent="0.2">
      <c r="A176" s="123">
        <v>157</v>
      </c>
      <c r="B176" s="124">
        <v>219003113</v>
      </c>
      <c r="C176" s="125" t="s">
        <v>317</v>
      </c>
      <c r="D176" s="125" t="s">
        <v>37</v>
      </c>
      <c r="E176" s="126">
        <v>50</v>
      </c>
      <c r="F176" s="200"/>
      <c r="G176" s="163">
        <f t="shared" si="18"/>
        <v>0</v>
      </c>
      <c r="H176" s="128">
        <v>1.66</v>
      </c>
      <c r="I176" s="129">
        <f t="shared" si="19"/>
        <v>83</v>
      </c>
      <c r="J176" s="130" t="s">
        <v>38</v>
      </c>
      <c r="M176" s="131"/>
    </row>
    <row r="177" spans="1:15" x14ac:dyDescent="0.2">
      <c r="A177" s="123">
        <v>158</v>
      </c>
      <c r="B177" s="124">
        <v>219000103</v>
      </c>
      <c r="C177" s="125" t="s">
        <v>312</v>
      </c>
      <c r="D177" s="125" t="s">
        <v>313</v>
      </c>
      <c r="E177" s="126">
        <v>5</v>
      </c>
      <c r="F177" s="200"/>
      <c r="G177" s="163">
        <f t="shared" si="18"/>
        <v>0</v>
      </c>
      <c r="H177" s="128">
        <v>1</v>
      </c>
      <c r="I177" s="129">
        <f t="shared" si="19"/>
        <v>5</v>
      </c>
      <c r="J177" s="130" t="s">
        <v>38</v>
      </c>
      <c r="M177" s="131"/>
    </row>
    <row r="178" spans="1:15" x14ac:dyDescent="0.2">
      <c r="A178" s="123">
        <v>159</v>
      </c>
      <c r="B178" s="124">
        <v>219000104</v>
      </c>
      <c r="C178" s="125" t="s">
        <v>314</v>
      </c>
      <c r="D178" s="125" t="s">
        <v>313</v>
      </c>
      <c r="E178" s="126">
        <v>5</v>
      </c>
      <c r="F178" s="200"/>
      <c r="G178" s="163">
        <f t="shared" si="18"/>
        <v>0</v>
      </c>
      <c r="H178" s="128">
        <v>1</v>
      </c>
      <c r="I178" s="129">
        <f t="shared" si="19"/>
        <v>5</v>
      </c>
      <c r="J178" s="130" t="s">
        <v>38</v>
      </c>
      <c r="M178" s="131"/>
    </row>
    <row r="179" spans="1:15" x14ac:dyDescent="0.2">
      <c r="A179" s="123">
        <v>160</v>
      </c>
      <c r="B179" s="124">
        <v>219000106</v>
      </c>
      <c r="C179" s="125" t="s">
        <v>315</v>
      </c>
      <c r="D179" s="125" t="s">
        <v>313</v>
      </c>
      <c r="E179" s="126">
        <v>5</v>
      </c>
      <c r="F179" s="200"/>
      <c r="G179" s="163">
        <f t="shared" si="18"/>
        <v>0</v>
      </c>
      <c r="H179" s="128">
        <v>1</v>
      </c>
      <c r="I179" s="129">
        <f t="shared" si="19"/>
        <v>5</v>
      </c>
      <c r="J179" s="130" t="s">
        <v>38</v>
      </c>
      <c r="M179" s="131"/>
    </row>
    <row r="180" spans="1:15" ht="13.5" thickBot="1" x14ac:dyDescent="0.25">
      <c r="A180" s="136">
        <v>161</v>
      </c>
      <c r="B180" s="137">
        <v>219000212</v>
      </c>
      <c r="C180" s="138" t="s">
        <v>316</v>
      </c>
      <c r="D180" s="138" t="s">
        <v>313</v>
      </c>
      <c r="E180" s="169">
        <v>10</v>
      </c>
      <c r="F180" s="199"/>
      <c r="G180" s="170">
        <f t="shared" si="18"/>
        <v>0</v>
      </c>
      <c r="H180" s="171">
        <v>1</v>
      </c>
      <c r="I180" s="172">
        <f t="shared" si="19"/>
        <v>10</v>
      </c>
      <c r="J180" s="143" t="s">
        <v>38</v>
      </c>
      <c r="M180" s="131"/>
    </row>
    <row r="181" spans="1:15" s="100" customFormat="1" x14ac:dyDescent="0.2">
      <c r="A181" s="144"/>
      <c r="B181" s="145"/>
      <c r="C181" s="146" t="s">
        <v>41</v>
      </c>
      <c r="D181" s="146"/>
      <c r="E181" s="147"/>
      <c r="F181" s="147"/>
      <c r="G181" s="148">
        <f>SUM(G167:G180)</f>
        <v>0</v>
      </c>
      <c r="H181" s="149"/>
      <c r="I181" s="150">
        <f>SUM(I167:M180)</f>
        <v>1160.76</v>
      </c>
      <c r="J181" s="151"/>
      <c r="M181" s="152"/>
    </row>
    <row r="182" spans="1:15" s="122" customFormat="1" ht="20.100000000000001" customHeight="1" x14ac:dyDescent="0.25">
      <c r="A182" s="153" t="s">
        <v>298</v>
      </c>
      <c r="B182" s="154"/>
      <c r="C182" s="155"/>
      <c r="D182" s="155"/>
      <c r="E182" s="156"/>
      <c r="F182" s="156"/>
      <c r="G182" s="181"/>
      <c r="H182" s="158"/>
      <c r="I182" s="159"/>
      <c r="J182" s="182"/>
      <c r="O182" s="183"/>
    </row>
    <row r="183" spans="1:15" ht="13.5" thickBot="1" x14ac:dyDescent="0.25">
      <c r="A183" s="136">
        <v>162</v>
      </c>
      <c r="B183" s="137">
        <v>1031</v>
      </c>
      <c r="C183" s="138" t="s">
        <v>299</v>
      </c>
      <c r="D183" s="138" t="s">
        <v>37</v>
      </c>
      <c r="E183" s="139">
        <v>1</v>
      </c>
      <c r="F183" s="199"/>
      <c r="G183" s="184">
        <f>E183*F183</f>
        <v>0</v>
      </c>
      <c r="H183" s="171">
        <v>0</v>
      </c>
      <c r="I183" s="172">
        <f>E183*H183</f>
        <v>0</v>
      </c>
      <c r="J183" s="185" t="s">
        <v>38</v>
      </c>
    </row>
    <row r="184" spans="1:15" s="100" customFormat="1" ht="13.5" thickBot="1" x14ac:dyDescent="0.25">
      <c r="A184" s="186"/>
      <c r="B184" s="187"/>
      <c r="C184" s="188" t="s">
        <v>41</v>
      </c>
      <c r="D184" s="188"/>
      <c r="E184" s="189"/>
      <c r="F184" s="189"/>
      <c r="G184" s="190">
        <f>SUM(G183:G183)</f>
        <v>0</v>
      </c>
      <c r="H184" s="191"/>
      <c r="I184" s="192">
        <f>SUM(I183:I183)</f>
        <v>0</v>
      </c>
      <c r="J184" s="193"/>
    </row>
    <row r="185" spans="1:15" x14ac:dyDescent="0.2">
      <c r="B185" s="194"/>
      <c r="E185" s="195"/>
      <c r="F185" s="195"/>
      <c r="G185" s="98"/>
      <c r="H185" s="196"/>
      <c r="I185" s="197"/>
    </row>
    <row r="186" spans="1:15" x14ac:dyDescent="0.2">
      <c r="A186" s="96" t="s">
        <v>94</v>
      </c>
      <c r="D186" s="97"/>
      <c r="E186" s="98"/>
      <c r="F186" s="99"/>
      <c r="J186" s="96"/>
    </row>
    <row r="187" spans="1:15" x14ac:dyDescent="0.2">
      <c r="D187" s="97"/>
      <c r="E187" s="98"/>
      <c r="F187" s="99"/>
      <c r="J187" s="96"/>
    </row>
    <row r="188" spans="1:15" x14ac:dyDescent="0.2">
      <c r="B188" s="194"/>
      <c r="E188" s="195"/>
      <c r="F188" s="195"/>
      <c r="G188" s="98"/>
      <c r="H188" s="196"/>
      <c r="I188" s="197"/>
    </row>
    <row r="189" spans="1:15" x14ac:dyDescent="0.2">
      <c r="B189" s="194"/>
      <c r="E189" s="195"/>
      <c r="F189" s="195"/>
      <c r="G189" s="98"/>
      <c r="H189" s="196"/>
      <c r="I189" s="197"/>
    </row>
    <row r="190" spans="1:15" x14ac:dyDescent="0.2">
      <c r="B190" s="194"/>
      <c r="E190" s="195"/>
      <c r="F190" s="195"/>
      <c r="G190" s="98"/>
      <c r="H190" s="196"/>
      <c r="I190" s="197"/>
    </row>
    <row r="191" spans="1:15" x14ac:dyDescent="0.2">
      <c r="B191" s="194"/>
      <c r="E191" s="195"/>
      <c r="F191" s="195"/>
      <c r="G191" s="98"/>
      <c r="H191" s="196"/>
      <c r="I191" s="197"/>
    </row>
    <row r="192" spans="1:15" x14ac:dyDescent="0.2">
      <c r="B192" s="194"/>
      <c r="E192" s="195"/>
      <c r="F192" s="195"/>
      <c r="G192" s="98"/>
      <c r="H192" s="196"/>
      <c r="I192" s="197"/>
    </row>
    <row r="193" spans="2:9" x14ac:dyDescent="0.2">
      <c r="B193" s="194"/>
      <c r="E193" s="195"/>
      <c r="F193" s="195"/>
      <c r="G193" s="98"/>
      <c r="H193" s="196"/>
      <c r="I193" s="197"/>
    </row>
    <row r="194" spans="2:9" x14ac:dyDescent="0.2">
      <c r="B194" s="194"/>
      <c r="E194" s="195"/>
      <c r="F194" s="195"/>
      <c r="G194" s="98"/>
      <c r="H194" s="196"/>
      <c r="I194" s="197"/>
    </row>
    <row r="195" spans="2:9" x14ac:dyDescent="0.2">
      <c r="B195" s="194"/>
      <c r="E195" s="195"/>
      <c r="F195" s="195"/>
      <c r="G195" s="98"/>
      <c r="H195" s="196"/>
      <c r="I195" s="197"/>
    </row>
    <row r="196" spans="2:9" x14ac:dyDescent="0.2">
      <c r="B196" s="194"/>
      <c r="E196" s="195"/>
      <c r="F196" s="195"/>
      <c r="G196" s="98"/>
      <c r="H196" s="196"/>
      <c r="I196" s="197"/>
    </row>
    <row r="197" spans="2:9" x14ac:dyDescent="0.2">
      <c r="B197" s="194"/>
      <c r="E197" s="195"/>
      <c r="F197" s="195"/>
      <c r="G197" s="98"/>
      <c r="H197" s="196"/>
      <c r="I197" s="197"/>
    </row>
    <row r="198" spans="2:9" x14ac:dyDescent="0.2">
      <c r="B198" s="194"/>
      <c r="E198" s="195"/>
      <c r="F198" s="195"/>
      <c r="G198" s="98"/>
      <c r="H198" s="196"/>
      <c r="I198" s="197"/>
    </row>
    <row r="199" spans="2:9" x14ac:dyDescent="0.2">
      <c r="B199" s="194"/>
      <c r="E199" s="195"/>
      <c r="F199" s="195"/>
      <c r="G199" s="98"/>
      <c r="H199" s="196"/>
      <c r="I199" s="197"/>
    </row>
    <row r="200" spans="2:9" x14ac:dyDescent="0.2">
      <c r="B200" s="194"/>
      <c r="E200" s="195"/>
      <c r="F200" s="195"/>
      <c r="G200" s="98"/>
      <c r="H200" s="196"/>
      <c r="I200" s="197"/>
    </row>
  </sheetData>
  <sheetProtection algorithmName="SHA-512" hashValue="XEzNVDMHFRMtWnhq8IrzVxO9fDG6+efT+MrjR3/SMy3dKB/mDq5U+hnyj65lsaJBVtC22kcRr1oEgqHSi/QNiw==" saltValue="78nhEmTZ61no1aCf6SWIqQ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21"/>
  <sheetViews>
    <sheetView zoomScale="110" workbookViewId="0">
      <selection activeCell="D13" sqref="D13:E13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3" customWidth="1"/>
    <col min="5" max="5" width="14.7109375" style="61" customWidth="1"/>
    <col min="6" max="6" width="16.7109375" style="64" customWidth="1"/>
    <col min="7" max="16384" width="9.140625" style="4"/>
  </cols>
  <sheetData>
    <row r="2" spans="1:6" x14ac:dyDescent="0.2">
      <c r="B2" s="41" t="s">
        <v>325</v>
      </c>
      <c r="C2" s="41"/>
    </row>
    <row r="3" spans="1:6" x14ac:dyDescent="0.2">
      <c r="B3" s="41" t="s">
        <v>326</v>
      </c>
      <c r="C3" s="41"/>
    </row>
    <row r="4" spans="1:6" x14ac:dyDescent="0.2">
      <c r="B4" s="41" t="s">
        <v>96</v>
      </c>
      <c r="C4" s="41"/>
    </row>
    <row r="5" spans="1:6" x14ac:dyDescent="0.2">
      <c r="B5" s="41" t="s">
        <v>324</v>
      </c>
      <c r="C5" s="41"/>
    </row>
    <row r="6" spans="1:6" ht="13.5" thickBot="1" x14ac:dyDescent="0.25">
      <c r="B6" s="41"/>
      <c r="C6" s="41"/>
    </row>
    <row r="7" spans="1:6" s="30" customFormat="1" ht="33.950000000000003" customHeight="1" thickBot="1" x14ac:dyDescent="0.25">
      <c r="A7" s="31" t="s">
        <v>153</v>
      </c>
      <c r="B7" s="32"/>
      <c r="C7" s="32"/>
      <c r="D7" s="65"/>
      <c r="E7" s="66"/>
      <c r="F7" s="67"/>
    </row>
    <row r="8" spans="1:6" ht="13.5" thickBot="1" x14ac:dyDescent="0.25">
      <c r="A8" s="36" t="s">
        <v>19</v>
      </c>
      <c r="B8" s="68"/>
      <c r="C8" s="68"/>
      <c r="D8" s="69"/>
      <c r="E8" s="70"/>
      <c r="F8" s="71" t="s">
        <v>22</v>
      </c>
    </row>
    <row r="9" spans="1:6" x14ac:dyDescent="0.2">
      <c r="A9" s="17">
        <v>1</v>
      </c>
      <c r="B9" s="5" t="s">
        <v>85</v>
      </c>
      <c r="C9" s="5"/>
      <c r="D9" s="72"/>
      <c r="E9" s="51">
        <v>0</v>
      </c>
      <c r="F9" s="73">
        <f>'Soupis položek PS+RA'!G20</f>
        <v>0</v>
      </c>
    </row>
    <row r="10" spans="1:6" ht="13.5" thickBot="1" x14ac:dyDescent="0.25">
      <c r="A10" s="17">
        <v>2</v>
      </c>
      <c r="B10" s="5" t="s">
        <v>86</v>
      </c>
      <c r="C10" s="5"/>
      <c r="D10" s="72">
        <v>3</v>
      </c>
      <c r="E10" s="51">
        <f>F9</f>
        <v>0</v>
      </c>
      <c r="F10" s="73">
        <f>(E10*D10)/100</f>
        <v>0</v>
      </c>
    </row>
    <row r="11" spans="1:6" x14ac:dyDescent="0.2">
      <c r="A11" s="21">
        <v>3</v>
      </c>
      <c r="B11" s="14" t="s">
        <v>87</v>
      </c>
      <c r="C11" s="14"/>
      <c r="D11" s="74"/>
      <c r="E11" s="75">
        <v>0</v>
      </c>
      <c r="F11" s="76">
        <f>SUM(F9:F10)</f>
        <v>0</v>
      </c>
    </row>
    <row r="12" spans="1:6" x14ac:dyDescent="0.2">
      <c r="A12" s="23"/>
      <c r="B12" s="11"/>
      <c r="C12" s="11"/>
      <c r="D12" s="77"/>
      <c r="E12" s="78"/>
      <c r="F12" s="79"/>
    </row>
    <row r="13" spans="1:6" ht="13.5" thickBot="1" x14ac:dyDescent="0.25">
      <c r="A13" s="17">
        <v>4</v>
      </c>
      <c r="B13" s="5" t="s">
        <v>88</v>
      </c>
      <c r="C13" s="5"/>
      <c r="D13" s="205"/>
      <c r="E13" s="203">
        <v>0</v>
      </c>
      <c r="F13" s="73">
        <f>E13*D13</f>
        <v>0</v>
      </c>
    </row>
    <row r="14" spans="1:6" x14ac:dyDescent="0.2">
      <c r="A14" s="21">
        <v>5</v>
      </c>
      <c r="B14" s="14" t="s">
        <v>89</v>
      </c>
      <c r="C14" s="14"/>
      <c r="D14" s="74"/>
      <c r="E14" s="75">
        <v>0</v>
      </c>
      <c r="F14" s="76">
        <f>F11+F13</f>
        <v>0</v>
      </c>
    </row>
    <row r="15" spans="1:6" x14ac:dyDescent="0.2">
      <c r="A15" s="23"/>
      <c r="B15" s="11"/>
      <c r="C15" s="11"/>
      <c r="D15" s="77"/>
      <c r="E15" s="78"/>
      <c r="F15" s="79"/>
    </row>
    <row r="16" spans="1:6" x14ac:dyDescent="0.2">
      <c r="A16" s="17">
        <v>6</v>
      </c>
      <c r="B16" s="5" t="s">
        <v>90</v>
      </c>
      <c r="C16" s="5"/>
      <c r="D16" s="72">
        <v>1</v>
      </c>
      <c r="E16" s="51">
        <v>0</v>
      </c>
      <c r="F16" s="73"/>
    </row>
    <row r="17" spans="1:6" x14ac:dyDescent="0.2">
      <c r="A17" s="17">
        <v>7</v>
      </c>
      <c r="B17" s="5" t="s">
        <v>91</v>
      </c>
      <c r="C17" s="5"/>
      <c r="D17" s="72"/>
      <c r="E17" s="51">
        <v>0</v>
      </c>
      <c r="F17" s="73">
        <f>F14</f>
        <v>0</v>
      </c>
    </row>
    <row r="18" spans="1:6" ht="13.5" thickBot="1" x14ac:dyDescent="0.25">
      <c r="A18" s="17">
        <v>8</v>
      </c>
      <c r="B18" s="5" t="s">
        <v>92</v>
      </c>
      <c r="C18" s="5"/>
      <c r="D18" s="72">
        <v>15</v>
      </c>
      <c r="E18" s="51">
        <f>F17</f>
        <v>0</v>
      </c>
      <c r="F18" s="73">
        <f>(E18*D18)/100</f>
        <v>0</v>
      </c>
    </row>
    <row r="19" spans="1:6" ht="14.25" thickTop="1" thickBot="1" x14ac:dyDescent="0.25">
      <c r="A19" s="25">
        <v>9</v>
      </c>
      <c r="B19" s="26" t="s">
        <v>93</v>
      </c>
      <c r="C19" s="26"/>
      <c r="D19" s="80"/>
      <c r="E19" s="81">
        <v>0</v>
      </c>
      <c r="F19" s="82">
        <f>SUM(F17:F18)</f>
        <v>0</v>
      </c>
    </row>
    <row r="21" spans="1:6" x14ac:dyDescent="0.2">
      <c r="A21" s="4" t="s">
        <v>94</v>
      </c>
    </row>
  </sheetData>
  <sheetProtection algorithmName="SHA-512" hashValue="RdE4RMeCWyBLD56tgbLMGg1+DYYF8pyjQXiTQSodfRvskrUQh2dehkohQ/JFIrkxV2rPn+oVup9hv5fKPqEfBg==" saltValue="MKMO/USrrRAYMsomKiLbXA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3"/>
  <sheetViews>
    <sheetView zoomScale="110" workbookViewId="0">
      <selection activeCell="F18" sqref="F18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6384" width="9.140625" style="4"/>
  </cols>
  <sheetData>
    <row r="1" spans="1:9" x14ac:dyDescent="0.2">
      <c r="D1" s="3"/>
      <c r="E1" s="61"/>
      <c r="F1" s="64"/>
    </row>
    <row r="2" spans="1:9" x14ac:dyDescent="0.2">
      <c r="B2" s="41" t="s">
        <v>325</v>
      </c>
      <c r="C2" s="41"/>
      <c r="D2" s="3"/>
      <c r="E2" s="61"/>
      <c r="F2" s="64"/>
    </row>
    <row r="3" spans="1:9" x14ac:dyDescent="0.2">
      <c r="B3" s="41" t="s">
        <v>326</v>
      </c>
      <c r="C3" s="41"/>
      <c r="D3" s="3"/>
      <c r="E3" s="61"/>
      <c r="F3" s="64"/>
    </row>
    <row r="4" spans="1:9" x14ac:dyDescent="0.2">
      <c r="B4" s="41" t="s">
        <v>96</v>
      </c>
      <c r="C4" s="41"/>
      <c r="D4" s="3"/>
      <c r="E4" s="61"/>
      <c r="F4" s="64"/>
    </row>
    <row r="5" spans="1:9" x14ac:dyDescent="0.2">
      <c r="B5" s="41" t="s">
        <v>324</v>
      </c>
      <c r="C5" s="41"/>
      <c r="D5" s="3"/>
      <c r="E5" s="61"/>
      <c r="F5" s="64"/>
    </row>
    <row r="6" spans="1:9" ht="13.5" thickBot="1" x14ac:dyDescent="0.25">
      <c r="B6" s="41"/>
      <c r="C6" s="41"/>
      <c r="D6" s="3"/>
      <c r="E6" s="61"/>
      <c r="F6" s="64"/>
    </row>
    <row r="7" spans="1:9" s="30" customFormat="1" ht="33.950000000000003" customHeight="1" thickBot="1" x14ac:dyDescent="0.25">
      <c r="A7" s="31" t="s">
        <v>23</v>
      </c>
      <c r="B7" s="32"/>
      <c r="C7" s="32"/>
      <c r="D7" s="32"/>
      <c r="E7" s="32"/>
      <c r="F7" s="32"/>
      <c r="G7" s="32"/>
      <c r="H7" s="32"/>
      <c r="I7" s="93"/>
    </row>
    <row r="8" spans="1:9" ht="13.5" thickBot="1" x14ac:dyDescent="0.25">
      <c r="A8" s="42" t="s">
        <v>19</v>
      </c>
      <c r="B8" s="43" t="s">
        <v>24</v>
      </c>
      <c r="C8" s="44" t="s">
        <v>25</v>
      </c>
      <c r="D8" s="44" t="s">
        <v>26</v>
      </c>
      <c r="E8" s="45" t="s">
        <v>27</v>
      </c>
      <c r="F8" s="45" t="s">
        <v>28</v>
      </c>
      <c r="G8" s="83" t="s">
        <v>29</v>
      </c>
      <c r="H8" s="46" t="s">
        <v>30</v>
      </c>
      <c r="I8" s="47" t="s">
        <v>31</v>
      </c>
    </row>
    <row r="9" spans="1:9" s="48" customFormat="1" ht="20.100000000000001" customHeight="1" x14ac:dyDescent="0.25">
      <c r="A9" s="84"/>
      <c r="B9" s="85" t="s">
        <v>152</v>
      </c>
      <c r="C9" s="86"/>
      <c r="D9" s="86"/>
      <c r="E9" s="87"/>
      <c r="F9" s="87"/>
      <c r="G9" s="88"/>
      <c r="H9" s="89"/>
      <c r="I9" s="90"/>
    </row>
    <row r="10" spans="1:9" x14ac:dyDescent="0.2">
      <c r="A10" s="17">
        <v>1</v>
      </c>
      <c r="B10" s="94">
        <v>900720417</v>
      </c>
      <c r="C10" s="50" t="s">
        <v>159</v>
      </c>
      <c r="D10" s="50" t="s">
        <v>117</v>
      </c>
      <c r="E10" s="6">
        <v>1</v>
      </c>
      <c r="F10" s="200"/>
      <c r="G10" s="91">
        <f t="shared" ref="G10:G19" si="0">E10*F10</f>
        <v>0</v>
      </c>
      <c r="H10" s="52">
        <v>0</v>
      </c>
      <c r="I10" s="53">
        <f>E10*H10</f>
        <v>0</v>
      </c>
    </row>
    <row r="11" spans="1:9" x14ac:dyDescent="0.2">
      <c r="A11" s="17">
        <v>2</v>
      </c>
      <c r="B11" s="94">
        <v>900720418</v>
      </c>
      <c r="C11" s="50" t="s">
        <v>154</v>
      </c>
      <c r="D11" s="50" t="s">
        <v>117</v>
      </c>
      <c r="E11" s="6">
        <v>1</v>
      </c>
      <c r="F11" s="200"/>
      <c r="G11" s="91">
        <f t="shared" si="0"/>
        <v>0</v>
      </c>
      <c r="H11" s="52">
        <v>0</v>
      </c>
      <c r="I11" s="53">
        <f>E11*H11</f>
        <v>0</v>
      </c>
    </row>
    <row r="12" spans="1:9" x14ac:dyDescent="0.2">
      <c r="A12" s="17">
        <v>3</v>
      </c>
      <c r="B12" s="94">
        <v>433165</v>
      </c>
      <c r="C12" s="50" t="s">
        <v>167</v>
      </c>
      <c r="D12" s="50" t="s">
        <v>37</v>
      </c>
      <c r="E12" s="6">
        <v>3</v>
      </c>
      <c r="F12" s="200"/>
      <c r="G12" s="91">
        <f t="shared" si="0"/>
        <v>0</v>
      </c>
      <c r="H12" s="52">
        <v>0</v>
      </c>
      <c r="I12" s="53">
        <f t="shared" ref="I12:I18" si="1">E12*H12</f>
        <v>0</v>
      </c>
    </row>
    <row r="13" spans="1:9" x14ac:dyDescent="0.2">
      <c r="A13" s="17">
        <v>4</v>
      </c>
      <c r="B13" s="94" t="s">
        <v>168</v>
      </c>
      <c r="C13" s="50" t="s">
        <v>166</v>
      </c>
      <c r="D13" s="50" t="s">
        <v>37</v>
      </c>
      <c r="E13" s="6">
        <v>1</v>
      </c>
      <c r="F13" s="200"/>
      <c r="G13" s="91">
        <f t="shared" si="0"/>
        <v>0</v>
      </c>
      <c r="H13" s="52">
        <v>0.86</v>
      </c>
      <c r="I13" s="53">
        <f t="shared" si="1"/>
        <v>0.86</v>
      </c>
    </row>
    <row r="14" spans="1:9" x14ac:dyDescent="0.2">
      <c r="A14" s="17">
        <v>5</v>
      </c>
      <c r="B14" s="94" t="s">
        <v>160</v>
      </c>
      <c r="C14" s="50" t="s">
        <v>164</v>
      </c>
      <c r="D14" s="50" t="s">
        <v>37</v>
      </c>
      <c r="E14" s="6">
        <v>1</v>
      </c>
      <c r="F14" s="200"/>
      <c r="G14" s="91">
        <f t="shared" si="0"/>
        <v>0</v>
      </c>
      <c r="H14" s="52">
        <v>0.12</v>
      </c>
      <c r="I14" s="53">
        <f>E14*H14</f>
        <v>0.12</v>
      </c>
    </row>
    <row r="15" spans="1:9" x14ac:dyDescent="0.2">
      <c r="A15" s="17">
        <v>6</v>
      </c>
      <c r="B15" s="94" t="s">
        <v>161</v>
      </c>
      <c r="C15" s="50" t="s">
        <v>163</v>
      </c>
      <c r="D15" s="50" t="s">
        <v>37</v>
      </c>
      <c r="E15" s="6">
        <v>1</v>
      </c>
      <c r="F15" s="200"/>
      <c r="G15" s="91">
        <f t="shared" si="0"/>
        <v>0</v>
      </c>
      <c r="H15" s="52">
        <v>0.1</v>
      </c>
      <c r="I15" s="53">
        <f>E15*H15</f>
        <v>0.1</v>
      </c>
    </row>
    <row r="16" spans="1:9" x14ac:dyDescent="0.2">
      <c r="A16" s="17">
        <v>7</v>
      </c>
      <c r="B16" s="94" t="s">
        <v>169</v>
      </c>
      <c r="C16" s="50" t="s">
        <v>162</v>
      </c>
      <c r="D16" s="50" t="s">
        <v>117</v>
      </c>
      <c r="E16" s="6">
        <v>1</v>
      </c>
      <c r="F16" s="200"/>
      <c r="G16" s="91">
        <f t="shared" si="0"/>
        <v>0</v>
      </c>
      <c r="H16" s="52">
        <v>0.17</v>
      </c>
      <c r="I16" s="53">
        <f>E16*H16</f>
        <v>0.17</v>
      </c>
    </row>
    <row r="17" spans="1:9" x14ac:dyDescent="0.2">
      <c r="A17" s="17">
        <v>8</v>
      </c>
      <c r="B17" s="94" t="s">
        <v>170</v>
      </c>
      <c r="C17" s="50" t="s">
        <v>165</v>
      </c>
      <c r="D17" s="50" t="s">
        <v>37</v>
      </c>
      <c r="E17" s="6">
        <v>1</v>
      </c>
      <c r="F17" s="200"/>
      <c r="G17" s="91">
        <f t="shared" si="0"/>
        <v>0</v>
      </c>
      <c r="H17" s="52">
        <v>0.1</v>
      </c>
      <c r="I17" s="53">
        <f>E17*H17</f>
        <v>0.1</v>
      </c>
    </row>
    <row r="18" spans="1:9" x14ac:dyDescent="0.2">
      <c r="A18" s="17">
        <v>9</v>
      </c>
      <c r="B18" s="94">
        <v>720691</v>
      </c>
      <c r="C18" s="50" t="s">
        <v>158</v>
      </c>
      <c r="D18" s="50" t="s">
        <v>37</v>
      </c>
      <c r="E18" s="6">
        <v>2</v>
      </c>
      <c r="F18" s="200"/>
      <c r="G18" s="91">
        <f t="shared" si="0"/>
        <v>0</v>
      </c>
      <c r="H18" s="52">
        <v>0</v>
      </c>
      <c r="I18" s="53">
        <f t="shared" si="1"/>
        <v>0</v>
      </c>
    </row>
    <row r="19" spans="1:9" x14ac:dyDescent="0.2">
      <c r="A19" s="17">
        <v>10</v>
      </c>
      <c r="B19" s="94">
        <v>900000001</v>
      </c>
      <c r="C19" s="50" t="s">
        <v>114</v>
      </c>
      <c r="D19" s="50" t="s">
        <v>117</v>
      </c>
      <c r="E19" s="6">
        <v>1</v>
      </c>
      <c r="F19" s="200"/>
      <c r="G19" s="91">
        <f t="shared" si="0"/>
        <v>0</v>
      </c>
      <c r="H19" s="52">
        <v>0</v>
      </c>
      <c r="I19" s="53">
        <f>E19*H19</f>
        <v>0</v>
      </c>
    </row>
    <row r="20" spans="1:9" s="41" customFormat="1" ht="13.5" thickBot="1" x14ac:dyDescent="0.25">
      <c r="A20" s="54"/>
      <c r="B20" s="55"/>
      <c r="C20" s="56" t="s">
        <v>41</v>
      </c>
      <c r="D20" s="56"/>
      <c r="E20" s="57"/>
      <c r="F20" s="57"/>
      <c r="G20" s="92">
        <f>SUM(G10:G19)</f>
        <v>0</v>
      </c>
      <c r="H20" s="58"/>
      <c r="I20" s="59">
        <f>SUM(I10:I19)</f>
        <v>1.35</v>
      </c>
    </row>
    <row r="21" spans="1:9" x14ac:dyDescent="0.2">
      <c r="B21" s="60"/>
      <c r="E21" s="1"/>
      <c r="F21" s="1"/>
      <c r="G21" s="64"/>
      <c r="H21" s="62"/>
      <c r="I21" s="63"/>
    </row>
    <row r="22" spans="1:9" x14ac:dyDescent="0.2">
      <c r="A22" s="4" t="s">
        <v>94</v>
      </c>
      <c r="D22" s="3"/>
      <c r="E22" s="61"/>
      <c r="F22" s="64"/>
    </row>
    <row r="23" spans="1:9" x14ac:dyDescent="0.2">
      <c r="D23" s="3"/>
      <c r="E23" s="61"/>
      <c r="F23" s="64"/>
    </row>
  </sheetData>
  <sheetProtection algorithmName="SHA-512" hashValue="h5WfU97dbiAitoc0S0D5ClfodtELTODssrzsOnZPXYkXALG96bUf6XER99VNXIf0+b5IzL2bAQacYc8aNGvi3g==" saltValue="RDethPcQE881pAKyFrf1ag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F21"/>
  <sheetViews>
    <sheetView zoomScale="110" workbookViewId="0">
      <selection activeCell="F12" sqref="F12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3" customWidth="1"/>
    <col min="5" max="5" width="14.7109375" style="61" customWidth="1"/>
    <col min="6" max="6" width="16.7109375" style="64" customWidth="1"/>
    <col min="7" max="16384" width="9.140625" style="4"/>
  </cols>
  <sheetData>
    <row r="2" spans="1:6" x14ac:dyDescent="0.2">
      <c r="B2" s="41" t="s">
        <v>325</v>
      </c>
      <c r="C2" s="41"/>
    </row>
    <row r="3" spans="1:6" x14ac:dyDescent="0.2">
      <c r="B3" s="41" t="s">
        <v>326</v>
      </c>
      <c r="C3" s="41"/>
    </row>
    <row r="4" spans="1:6" x14ac:dyDescent="0.2">
      <c r="B4" s="41" t="s">
        <v>96</v>
      </c>
      <c r="C4" s="41"/>
    </row>
    <row r="5" spans="1:6" x14ac:dyDescent="0.2">
      <c r="B5" s="41" t="s">
        <v>324</v>
      </c>
      <c r="C5" s="41"/>
    </row>
    <row r="6" spans="1:6" ht="13.5" thickBot="1" x14ac:dyDescent="0.25">
      <c r="B6" s="41"/>
      <c r="C6" s="41"/>
    </row>
    <row r="7" spans="1:6" s="30" customFormat="1" ht="33.950000000000003" customHeight="1" thickBot="1" x14ac:dyDescent="0.25">
      <c r="A7" s="31" t="s">
        <v>119</v>
      </c>
      <c r="B7" s="32"/>
      <c r="C7" s="32"/>
      <c r="D7" s="65"/>
      <c r="E7" s="66"/>
      <c r="F7" s="67"/>
    </row>
    <row r="8" spans="1:6" ht="13.5" thickBot="1" x14ac:dyDescent="0.25">
      <c r="A8" s="36" t="s">
        <v>19</v>
      </c>
      <c r="B8" s="68"/>
      <c r="C8" s="68"/>
      <c r="D8" s="69"/>
      <c r="E8" s="70"/>
      <c r="F8" s="71" t="s">
        <v>22</v>
      </c>
    </row>
    <row r="9" spans="1:6" x14ac:dyDescent="0.2">
      <c r="A9" s="17">
        <v>1</v>
      </c>
      <c r="B9" s="5" t="s">
        <v>85</v>
      </c>
      <c r="C9" s="5"/>
      <c r="D9" s="72"/>
      <c r="E9" s="51">
        <v>0</v>
      </c>
      <c r="F9" s="73">
        <f>'Soupis položek RE1'!G15</f>
        <v>0</v>
      </c>
    </row>
    <row r="10" spans="1:6" ht="13.5" thickBot="1" x14ac:dyDescent="0.25">
      <c r="A10" s="17">
        <v>2</v>
      </c>
      <c r="B10" s="5" t="s">
        <v>86</v>
      </c>
      <c r="C10" s="5"/>
      <c r="D10" s="72">
        <v>3</v>
      </c>
      <c r="E10" s="51">
        <f>F9</f>
        <v>0</v>
      </c>
      <c r="F10" s="73">
        <f>(E10*D10)/100</f>
        <v>0</v>
      </c>
    </row>
    <row r="11" spans="1:6" x14ac:dyDescent="0.2">
      <c r="A11" s="21">
        <v>3</v>
      </c>
      <c r="B11" s="14" t="s">
        <v>87</v>
      </c>
      <c r="C11" s="14"/>
      <c r="D11" s="74"/>
      <c r="E11" s="75">
        <v>0</v>
      </c>
      <c r="F11" s="76">
        <f>SUM(F9:F10)</f>
        <v>0</v>
      </c>
    </row>
    <row r="12" spans="1:6" x14ac:dyDescent="0.2">
      <c r="A12" s="23"/>
      <c r="B12" s="11"/>
      <c r="C12" s="11"/>
      <c r="D12" s="77"/>
      <c r="E12" s="78"/>
      <c r="F12" s="79"/>
    </row>
    <row r="13" spans="1:6" ht="13.5" thickBot="1" x14ac:dyDescent="0.25">
      <c r="A13" s="17">
        <v>4</v>
      </c>
      <c r="B13" s="5" t="s">
        <v>88</v>
      </c>
      <c r="C13" s="5"/>
      <c r="D13" s="205"/>
      <c r="E13" s="203"/>
      <c r="F13" s="73">
        <f>E13*D13</f>
        <v>0</v>
      </c>
    </row>
    <row r="14" spans="1:6" x14ac:dyDescent="0.2">
      <c r="A14" s="21">
        <v>5</v>
      </c>
      <c r="B14" s="14" t="s">
        <v>89</v>
      </c>
      <c r="C14" s="14"/>
      <c r="D14" s="74"/>
      <c r="E14" s="75">
        <v>0</v>
      </c>
      <c r="F14" s="76">
        <f>F11+F13</f>
        <v>0</v>
      </c>
    </row>
    <row r="15" spans="1:6" x14ac:dyDescent="0.2">
      <c r="A15" s="23"/>
      <c r="B15" s="11"/>
      <c r="C15" s="11"/>
      <c r="D15" s="77"/>
      <c r="E15" s="78"/>
      <c r="F15" s="79"/>
    </row>
    <row r="16" spans="1:6" x14ac:dyDescent="0.2">
      <c r="A16" s="17">
        <v>6</v>
      </c>
      <c r="B16" s="5" t="s">
        <v>90</v>
      </c>
      <c r="C16" s="5"/>
      <c r="D16" s="72">
        <v>1</v>
      </c>
      <c r="E16" s="51">
        <v>0</v>
      </c>
      <c r="F16" s="73"/>
    </row>
    <row r="17" spans="1:6" x14ac:dyDescent="0.2">
      <c r="A17" s="17">
        <v>7</v>
      </c>
      <c r="B17" s="5" t="s">
        <v>91</v>
      </c>
      <c r="C17" s="5"/>
      <c r="D17" s="72"/>
      <c r="E17" s="51">
        <v>0</v>
      </c>
      <c r="F17" s="73">
        <f>F14</f>
        <v>0</v>
      </c>
    </row>
    <row r="18" spans="1:6" ht="13.5" thickBot="1" x14ac:dyDescent="0.25">
      <c r="A18" s="17">
        <v>8</v>
      </c>
      <c r="B18" s="5" t="s">
        <v>92</v>
      </c>
      <c r="C18" s="5"/>
      <c r="D18" s="72">
        <v>15</v>
      </c>
      <c r="E18" s="51">
        <f>F17</f>
        <v>0</v>
      </c>
      <c r="F18" s="73">
        <f>(E18*D18)/100</f>
        <v>0</v>
      </c>
    </row>
    <row r="19" spans="1:6" ht="14.25" thickTop="1" thickBot="1" x14ac:dyDescent="0.25">
      <c r="A19" s="25">
        <v>9</v>
      </c>
      <c r="B19" s="26" t="s">
        <v>93</v>
      </c>
      <c r="C19" s="26"/>
      <c r="D19" s="80"/>
      <c r="E19" s="81">
        <v>0</v>
      </c>
      <c r="F19" s="82">
        <f>SUM(F17:F18)</f>
        <v>0</v>
      </c>
    </row>
    <row r="21" spans="1:6" x14ac:dyDescent="0.2">
      <c r="A21" s="4" t="s">
        <v>94</v>
      </c>
    </row>
  </sheetData>
  <sheetProtection algorithmName="SHA-512" hashValue="N66v+rQjtl37v6yrx+UXsmlJ+pbPylUKa10fQIGb87QVvEA2l5oFZzvZhj2hDJDBaM9L8v0V0WBW5yBKPaOlgA==" saltValue="thmeWdyBYL28oLJI/JWmGw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8"/>
  <sheetViews>
    <sheetView zoomScale="110" workbookViewId="0">
      <selection activeCell="F10" sqref="F10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6384" width="9.140625" style="4"/>
  </cols>
  <sheetData>
    <row r="1" spans="1:9" x14ac:dyDescent="0.2">
      <c r="D1" s="3"/>
      <c r="E1" s="61"/>
      <c r="F1" s="64"/>
    </row>
    <row r="2" spans="1:9" x14ac:dyDescent="0.2">
      <c r="B2" s="41" t="s">
        <v>325</v>
      </c>
      <c r="C2" s="41"/>
      <c r="D2" s="3"/>
      <c r="E2" s="61"/>
      <c r="F2" s="64"/>
    </row>
    <row r="3" spans="1:9" x14ac:dyDescent="0.2">
      <c r="B3" s="41" t="s">
        <v>326</v>
      </c>
      <c r="C3" s="41"/>
      <c r="D3" s="3"/>
      <c r="E3" s="61"/>
      <c r="F3" s="64"/>
    </row>
    <row r="4" spans="1:9" x14ac:dyDescent="0.2">
      <c r="B4" s="41" t="s">
        <v>96</v>
      </c>
      <c r="C4" s="41"/>
      <c r="D4" s="3"/>
      <c r="E4" s="61"/>
      <c r="F4" s="64"/>
    </row>
    <row r="5" spans="1:9" x14ac:dyDescent="0.2">
      <c r="B5" s="41" t="s">
        <v>324</v>
      </c>
      <c r="C5" s="41"/>
      <c r="D5" s="3"/>
      <c r="E5" s="61"/>
      <c r="F5" s="64"/>
    </row>
    <row r="6" spans="1:9" ht="13.5" thickBot="1" x14ac:dyDescent="0.25">
      <c r="B6" s="41"/>
      <c r="C6" s="41"/>
      <c r="D6" s="3"/>
      <c r="E6" s="61"/>
      <c r="F6" s="64"/>
    </row>
    <row r="7" spans="1:9" s="30" customFormat="1" ht="33.950000000000003" customHeight="1" thickBot="1" x14ac:dyDescent="0.25">
      <c r="A7" s="31" t="s">
        <v>23</v>
      </c>
      <c r="B7" s="32"/>
      <c r="C7" s="32"/>
      <c r="D7" s="32"/>
      <c r="E7" s="32"/>
      <c r="F7" s="32"/>
      <c r="G7" s="32"/>
      <c r="H7" s="32"/>
      <c r="I7" s="93"/>
    </row>
    <row r="8" spans="1:9" ht="13.5" thickBot="1" x14ac:dyDescent="0.25">
      <c r="A8" s="42" t="s">
        <v>19</v>
      </c>
      <c r="B8" s="43" t="s">
        <v>24</v>
      </c>
      <c r="C8" s="44" t="s">
        <v>25</v>
      </c>
      <c r="D8" s="44" t="s">
        <v>26</v>
      </c>
      <c r="E8" s="45" t="s">
        <v>27</v>
      </c>
      <c r="F8" s="45" t="s">
        <v>28</v>
      </c>
      <c r="G8" s="83" t="s">
        <v>29</v>
      </c>
      <c r="H8" s="46" t="s">
        <v>30</v>
      </c>
      <c r="I8" s="47" t="s">
        <v>31</v>
      </c>
    </row>
    <row r="9" spans="1:9" s="48" customFormat="1" ht="20.100000000000001" customHeight="1" x14ac:dyDescent="0.25">
      <c r="A9" s="84"/>
      <c r="B9" s="85" t="s">
        <v>120</v>
      </c>
      <c r="C9" s="86"/>
      <c r="D9" s="86"/>
      <c r="E9" s="87"/>
      <c r="F9" s="87"/>
      <c r="G9" s="88"/>
      <c r="H9" s="89"/>
      <c r="I9" s="90"/>
    </row>
    <row r="10" spans="1:9" x14ac:dyDescent="0.2">
      <c r="A10" s="17">
        <v>1</v>
      </c>
      <c r="B10" s="94">
        <v>700000001</v>
      </c>
      <c r="C10" s="50" t="s">
        <v>145</v>
      </c>
      <c r="D10" s="50" t="s">
        <v>117</v>
      </c>
      <c r="E10" s="6">
        <v>3</v>
      </c>
      <c r="F10" s="200"/>
      <c r="G10" s="91">
        <f>E10*F10</f>
        <v>0</v>
      </c>
      <c r="H10" s="52"/>
      <c r="I10" s="53">
        <f>E10*H10</f>
        <v>0</v>
      </c>
    </row>
    <row r="11" spans="1:9" x14ac:dyDescent="0.2">
      <c r="A11" s="17"/>
      <c r="B11" s="94">
        <v>700000002</v>
      </c>
      <c r="C11" s="50" t="s">
        <v>147</v>
      </c>
      <c r="D11" s="50" t="s">
        <v>149</v>
      </c>
      <c r="E11" s="6">
        <v>0</v>
      </c>
      <c r="F11" s="200"/>
      <c r="G11" s="91">
        <f>E11*F11</f>
        <v>0</v>
      </c>
      <c r="H11" s="52"/>
      <c r="I11" s="53"/>
    </row>
    <row r="12" spans="1:9" x14ac:dyDescent="0.2">
      <c r="A12" s="17"/>
      <c r="B12" s="94">
        <v>700000003</v>
      </c>
      <c r="C12" s="50" t="s">
        <v>148</v>
      </c>
      <c r="D12" s="50" t="s">
        <v>149</v>
      </c>
      <c r="E12" s="6">
        <v>0</v>
      </c>
      <c r="F12" s="200"/>
      <c r="G12" s="91">
        <f>E12*F12</f>
        <v>0</v>
      </c>
      <c r="H12" s="52"/>
      <c r="I12" s="53"/>
    </row>
    <row r="13" spans="1:9" x14ac:dyDescent="0.2">
      <c r="A13" s="17">
        <v>2</v>
      </c>
      <c r="B13" s="94">
        <v>800000001</v>
      </c>
      <c r="C13" s="50" t="s">
        <v>146</v>
      </c>
      <c r="D13" s="50" t="s">
        <v>37</v>
      </c>
      <c r="E13" s="6">
        <v>16</v>
      </c>
      <c r="F13" s="200"/>
      <c r="G13" s="91">
        <f>E13*F13</f>
        <v>0</v>
      </c>
      <c r="H13" s="52"/>
      <c r="I13" s="53"/>
    </row>
    <row r="14" spans="1:9" x14ac:dyDescent="0.2">
      <c r="A14" s="17">
        <v>3</v>
      </c>
      <c r="B14" s="94">
        <v>900000001</v>
      </c>
      <c r="C14" s="50" t="s">
        <v>114</v>
      </c>
      <c r="D14" s="50" t="s">
        <v>117</v>
      </c>
      <c r="E14" s="6">
        <v>1</v>
      </c>
      <c r="F14" s="200"/>
      <c r="G14" s="91">
        <f>E14*F14</f>
        <v>0</v>
      </c>
      <c r="H14" s="52">
        <v>0</v>
      </c>
      <c r="I14" s="53">
        <f>E14*H14</f>
        <v>0</v>
      </c>
    </row>
    <row r="15" spans="1:9" s="41" customFormat="1" ht="13.5" thickBot="1" x14ac:dyDescent="0.25">
      <c r="A15" s="54"/>
      <c r="B15" s="55"/>
      <c r="C15" s="56" t="s">
        <v>41</v>
      </c>
      <c r="D15" s="56"/>
      <c r="E15" s="57"/>
      <c r="F15" s="57"/>
      <c r="G15" s="92">
        <f>SUM(G10:G14)</f>
        <v>0</v>
      </c>
      <c r="H15" s="58"/>
      <c r="I15" s="59">
        <f>SUM(I10:I14)</f>
        <v>0</v>
      </c>
    </row>
    <row r="16" spans="1:9" x14ac:dyDescent="0.2">
      <c r="B16" s="60"/>
      <c r="E16" s="1"/>
      <c r="F16" s="1"/>
      <c r="G16" s="64"/>
      <c r="H16" s="62"/>
      <c r="I16" s="63"/>
    </row>
    <row r="17" spans="1:6" x14ac:dyDescent="0.2">
      <c r="A17" s="4" t="s">
        <v>94</v>
      </c>
      <c r="D17" s="3"/>
      <c r="E17" s="61"/>
      <c r="F17" s="64"/>
    </row>
    <row r="18" spans="1:6" x14ac:dyDescent="0.2">
      <c r="D18" s="3"/>
      <c r="E18" s="61"/>
      <c r="F18" s="64"/>
    </row>
  </sheetData>
  <sheetProtection algorithmName="SHA-512" hashValue="aZBWWP8wWaCMGpy8m0ISjsP6rG/EDCvArY6vMHASKmgJxaeoBqLVkk9BhRpGy0sR1KxVBLPlA1WCHMwIKQcOlQ==" saltValue="KgITpj99gZrl3TaYKd0VKQ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F21"/>
  <sheetViews>
    <sheetView zoomScale="110" workbookViewId="0">
      <selection activeCell="D13" sqref="D13:E13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3" customWidth="1"/>
    <col min="5" max="5" width="14.7109375" style="61" customWidth="1"/>
    <col min="6" max="6" width="16.7109375" style="64" customWidth="1"/>
    <col min="7" max="16384" width="9.140625" style="4"/>
  </cols>
  <sheetData>
    <row r="2" spans="1:6" x14ac:dyDescent="0.2">
      <c r="B2" s="41" t="s">
        <v>325</v>
      </c>
      <c r="C2" s="41"/>
    </row>
    <row r="3" spans="1:6" x14ac:dyDescent="0.2">
      <c r="B3" s="41" t="s">
        <v>326</v>
      </c>
      <c r="C3" s="41"/>
    </row>
    <row r="4" spans="1:6" x14ac:dyDescent="0.2">
      <c r="B4" s="41" t="s">
        <v>96</v>
      </c>
      <c r="C4" s="41"/>
    </row>
    <row r="5" spans="1:6" x14ac:dyDescent="0.2">
      <c r="B5" s="41" t="s">
        <v>324</v>
      </c>
      <c r="C5" s="41"/>
    </row>
    <row r="6" spans="1:6" ht="13.5" thickBot="1" x14ac:dyDescent="0.25">
      <c r="B6" s="41"/>
      <c r="C6" s="41"/>
    </row>
    <row r="7" spans="1:6" s="30" customFormat="1" ht="33.950000000000003" customHeight="1" thickBot="1" x14ac:dyDescent="0.25">
      <c r="A7" s="31" t="s">
        <v>150</v>
      </c>
      <c r="B7" s="32"/>
      <c r="C7" s="32"/>
      <c r="D7" s="65"/>
      <c r="E7" s="66"/>
      <c r="F7" s="67"/>
    </row>
    <row r="8" spans="1:6" ht="13.5" thickBot="1" x14ac:dyDescent="0.25">
      <c r="A8" s="36" t="s">
        <v>19</v>
      </c>
      <c r="B8" s="68"/>
      <c r="C8" s="68"/>
      <c r="D8" s="69"/>
      <c r="E8" s="70"/>
      <c r="F8" s="71" t="s">
        <v>22</v>
      </c>
    </row>
    <row r="9" spans="1:6" x14ac:dyDescent="0.2">
      <c r="A9" s="17">
        <v>1</v>
      </c>
      <c r="B9" s="5" t="s">
        <v>85</v>
      </c>
      <c r="C9" s="5"/>
      <c r="D9" s="72"/>
      <c r="E9" s="51">
        <v>0</v>
      </c>
      <c r="F9" s="73">
        <f>'Soupis položek RE2'!G15</f>
        <v>0</v>
      </c>
    </row>
    <row r="10" spans="1:6" ht="13.5" thickBot="1" x14ac:dyDescent="0.25">
      <c r="A10" s="17">
        <v>2</v>
      </c>
      <c r="B10" s="5" t="s">
        <v>86</v>
      </c>
      <c r="C10" s="5"/>
      <c r="D10" s="72">
        <v>3</v>
      </c>
      <c r="E10" s="51">
        <f>F9</f>
        <v>0</v>
      </c>
      <c r="F10" s="73">
        <f>(E10*D10)/100</f>
        <v>0</v>
      </c>
    </row>
    <row r="11" spans="1:6" x14ac:dyDescent="0.2">
      <c r="A11" s="21">
        <v>3</v>
      </c>
      <c r="B11" s="14" t="s">
        <v>87</v>
      </c>
      <c r="C11" s="14"/>
      <c r="D11" s="74"/>
      <c r="E11" s="75">
        <v>0</v>
      </c>
      <c r="F11" s="76">
        <f>SUM(F9:F10)</f>
        <v>0</v>
      </c>
    </row>
    <row r="12" spans="1:6" x14ac:dyDescent="0.2">
      <c r="A12" s="23"/>
      <c r="B12" s="11"/>
      <c r="C12" s="11"/>
      <c r="D12" s="77"/>
      <c r="E12" s="78"/>
      <c r="F12" s="79"/>
    </row>
    <row r="13" spans="1:6" ht="13.5" thickBot="1" x14ac:dyDescent="0.25">
      <c r="A13" s="17">
        <v>4</v>
      </c>
      <c r="B13" s="5" t="s">
        <v>88</v>
      </c>
      <c r="C13" s="5"/>
      <c r="D13" s="205"/>
      <c r="E13" s="203"/>
      <c r="F13" s="73">
        <f>E13*D13</f>
        <v>0</v>
      </c>
    </row>
    <row r="14" spans="1:6" x14ac:dyDescent="0.2">
      <c r="A14" s="21">
        <v>5</v>
      </c>
      <c r="B14" s="14" t="s">
        <v>89</v>
      </c>
      <c r="C14" s="14"/>
      <c r="D14" s="74"/>
      <c r="E14" s="75">
        <v>0</v>
      </c>
      <c r="F14" s="76">
        <f>F11+F13</f>
        <v>0</v>
      </c>
    </row>
    <row r="15" spans="1:6" x14ac:dyDescent="0.2">
      <c r="A15" s="23"/>
      <c r="B15" s="11"/>
      <c r="C15" s="11"/>
      <c r="D15" s="77"/>
      <c r="E15" s="78"/>
      <c r="F15" s="79"/>
    </row>
    <row r="16" spans="1:6" x14ac:dyDescent="0.2">
      <c r="A16" s="17">
        <v>6</v>
      </c>
      <c r="B16" s="5" t="s">
        <v>90</v>
      </c>
      <c r="C16" s="5"/>
      <c r="D16" s="72">
        <v>1</v>
      </c>
      <c r="E16" s="51">
        <v>0</v>
      </c>
      <c r="F16" s="73"/>
    </row>
    <row r="17" spans="1:6" x14ac:dyDescent="0.2">
      <c r="A17" s="17">
        <v>7</v>
      </c>
      <c r="B17" s="5" t="s">
        <v>91</v>
      </c>
      <c r="C17" s="5"/>
      <c r="D17" s="72"/>
      <c r="E17" s="51">
        <v>0</v>
      </c>
      <c r="F17" s="73">
        <f>F14</f>
        <v>0</v>
      </c>
    </row>
    <row r="18" spans="1:6" ht="13.5" thickBot="1" x14ac:dyDescent="0.25">
      <c r="A18" s="17">
        <v>8</v>
      </c>
      <c r="B18" s="5" t="s">
        <v>92</v>
      </c>
      <c r="C18" s="5"/>
      <c r="D18" s="72">
        <v>15</v>
      </c>
      <c r="E18" s="51">
        <f>F17</f>
        <v>0</v>
      </c>
      <c r="F18" s="73">
        <f>(E18*D18)/100</f>
        <v>0</v>
      </c>
    </row>
    <row r="19" spans="1:6" ht="14.25" thickTop="1" thickBot="1" x14ac:dyDescent="0.25">
      <c r="A19" s="25">
        <v>9</v>
      </c>
      <c r="B19" s="26" t="s">
        <v>93</v>
      </c>
      <c r="C19" s="26"/>
      <c r="D19" s="80"/>
      <c r="E19" s="81">
        <v>0</v>
      </c>
      <c r="F19" s="82">
        <f>SUM(F17:F18)</f>
        <v>0</v>
      </c>
    </row>
    <row r="21" spans="1:6" x14ac:dyDescent="0.2">
      <c r="A21" s="4" t="s">
        <v>94</v>
      </c>
    </row>
  </sheetData>
  <sheetProtection algorithmName="SHA-512" hashValue="9TwX/nVHegrKmMcbq/M6xzT7IR/sHhZnXVr4nv2u8c4GPfrkMR0hqIfG8ZO1BG8bmFSYZPEQWa3EojVSB2n54A==" saltValue="cIjEdiqPuY/IWuEBjUmOQg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8"/>
  <sheetViews>
    <sheetView zoomScale="110" workbookViewId="0">
      <selection activeCell="F14" sqref="F14"/>
    </sheetView>
  </sheetViews>
  <sheetFormatPr defaultRowHeight="12.75" x14ac:dyDescent="0.2"/>
  <cols>
    <col min="1" max="1" width="3.7109375" style="4" customWidth="1"/>
    <col min="2" max="2" width="10.7109375" style="4" customWidth="1"/>
    <col min="3" max="3" width="45.7109375" style="4" customWidth="1"/>
    <col min="4" max="4" width="3.7109375" style="4" customWidth="1"/>
    <col min="5" max="5" width="7.7109375" style="4" customWidth="1"/>
    <col min="6" max="6" width="8.7109375" style="4" customWidth="1"/>
    <col min="7" max="7" width="10.7109375" style="4" customWidth="1"/>
    <col min="8" max="8" width="6.7109375" style="4" customWidth="1"/>
    <col min="9" max="9" width="9.7109375" style="4" customWidth="1"/>
    <col min="10" max="16384" width="9.140625" style="4"/>
  </cols>
  <sheetData>
    <row r="1" spans="1:9" x14ac:dyDescent="0.2">
      <c r="D1" s="3"/>
      <c r="E1" s="61"/>
      <c r="F1" s="64"/>
    </row>
    <row r="2" spans="1:9" x14ac:dyDescent="0.2">
      <c r="B2" s="41" t="s">
        <v>325</v>
      </c>
      <c r="C2" s="41"/>
      <c r="D2" s="3"/>
      <c r="E2" s="61"/>
      <c r="F2" s="64"/>
    </row>
    <row r="3" spans="1:9" x14ac:dyDescent="0.2">
      <c r="B3" s="41" t="s">
        <v>326</v>
      </c>
      <c r="C3" s="41"/>
      <c r="D3" s="3"/>
      <c r="E3" s="61"/>
      <c r="F3" s="64"/>
    </row>
    <row r="4" spans="1:9" x14ac:dyDescent="0.2">
      <c r="B4" s="41" t="s">
        <v>96</v>
      </c>
      <c r="C4" s="41"/>
      <c r="D4" s="3"/>
      <c r="E4" s="61"/>
      <c r="F4" s="64"/>
    </row>
    <row r="5" spans="1:9" x14ac:dyDescent="0.2">
      <c r="B5" s="41" t="s">
        <v>324</v>
      </c>
      <c r="C5" s="41"/>
      <c r="D5" s="3"/>
      <c r="E5" s="61"/>
      <c r="F5" s="64"/>
    </row>
    <row r="6" spans="1:9" ht="13.5" thickBot="1" x14ac:dyDescent="0.25">
      <c r="B6" s="41"/>
      <c r="C6" s="41"/>
      <c r="D6" s="3"/>
      <c r="E6" s="61"/>
      <c r="F6" s="64"/>
    </row>
    <row r="7" spans="1:9" s="30" customFormat="1" ht="33.950000000000003" customHeight="1" thickBot="1" x14ac:dyDescent="0.25">
      <c r="A7" s="31" t="s">
        <v>23</v>
      </c>
      <c r="B7" s="32"/>
      <c r="C7" s="32"/>
      <c r="D7" s="32"/>
      <c r="E7" s="32"/>
      <c r="F7" s="32"/>
      <c r="G7" s="32"/>
      <c r="H7" s="32"/>
      <c r="I7" s="93"/>
    </row>
    <row r="8" spans="1:9" ht="13.5" thickBot="1" x14ac:dyDescent="0.25">
      <c r="A8" s="42" t="s">
        <v>19</v>
      </c>
      <c r="B8" s="43" t="s">
        <v>24</v>
      </c>
      <c r="C8" s="44" t="s">
        <v>25</v>
      </c>
      <c r="D8" s="44" t="s">
        <v>26</v>
      </c>
      <c r="E8" s="45" t="s">
        <v>27</v>
      </c>
      <c r="F8" s="45" t="s">
        <v>28</v>
      </c>
      <c r="G8" s="83" t="s">
        <v>29</v>
      </c>
      <c r="H8" s="46" t="s">
        <v>30</v>
      </c>
      <c r="I8" s="47" t="s">
        <v>31</v>
      </c>
    </row>
    <row r="9" spans="1:9" s="48" customFormat="1" ht="20.100000000000001" customHeight="1" x14ac:dyDescent="0.25">
      <c r="A9" s="84"/>
      <c r="B9" s="85" t="s">
        <v>151</v>
      </c>
      <c r="C9" s="86"/>
      <c r="D9" s="86"/>
      <c r="E9" s="87"/>
      <c r="F9" s="87"/>
      <c r="G9" s="88"/>
      <c r="H9" s="89"/>
      <c r="I9" s="90"/>
    </row>
    <row r="10" spans="1:9" x14ac:dyDescent="0.2">
      <c r="A10" s="17">
        <v>1</v>
      </c>
      <c r="B10" s="94">
        <v>700000001</v>
      </c>
      <c r="C10" s="50" t="s">
        <v>145</v>
      </c>
      <c r="D10" s="50" t="s">
        <v>117</v>
      </c>
      <c r="E10" s="6">
        <v>3</v>
      </c>
      <c r="F10" s="200"/>
      <c r="G10" s="91">
        <f>E10*F10</f>
        <v>0</v>
      </c>
      <c r="H10" s="52"/>
      <c r="I10" s="53">
        <f>E10*H10</f>
        <v>0</v>
      </c>
    </row>
    <row r="11" spans="1:9" x14ac:dyDescent="0.2">
      <c r="A11" s="17"/>
      <c r="B11" s="94">
        <v>700000002</v>
      </c>
      <c r="C11" s="50" t="s">
        <v>147</v>
      </c>
      <c r="D11" s="50" t="s">
        <v>149</v>
      </c>
      <c r="E11" s="6">
        <v>0</v>
      </c>
      <c r="F11" s="200"/>
      <c r="G11" s="91">
        <f>E11*F11</f>
        <v>0</v>
      </c>
      <c r="H11" s="52"/>
      <c r="I11" s="53"/>
    </row>
    <row r="12" spans="1:9" x14ac:dyDescent="0.2">
      <c r="A12" s="17"/>
      <c r="B12" s="94">
        <v>700000003</v>
      </c>
      <c r="C12" s="50" t="s">
        <v>148</v>
      </c>
      <c r="D12" s="50" t="s">
        <v>149</v>
      </c>
      <c r="E12" s="6">
        <v>0</v>
      </c>
      <c r="F12" s="200"/>
      <c r="G12" s="91">
        <f>E12*F12</f>
        <v>0</v>
      </c>
      <c r="H12" s="52"/>
      <c r="I12" s="53"/>
    </row>
    <row r="13" spans="1:9" x14ac:dyDescent="0.2">
      <c r="A13" s="17">
        <v>2</v>
      </c>
      <c r="B13" s="94">
        <v>800000001</v>
      </c>
      <c r="C13" s="50" t="s">
        <v>146</v>
      </c>
      <c r="D13" s="50" t="s">
        <v>37</v>
      </c>
      <c r="E13" s="6">
        <v>18</v>
      </c>
      <c r="F13" s="200"/>
      <c r="G13" s="91">
        <f>E13*F13</f>
        <v>0</v>
      </c>
      <c r="H13" s="52"/>
      <c r="I13" s="53"/>
    </row>
    <row r="14" spans="1:9" x14ac:dyDescent="0.2">
      <c r="A14" s="17">
        <v>3</v>
      </c>
      <c r="B14" s="94">
        <v>900000001</v>
      </c>
      <c r="C14" s="50" t="s">
        <v>114</v>
      </c>
      <c r="D14" s="50" t="s">
        <v>117</v>
      </c>
      <c r="E14" s="6">
        <v>1</v>
      </c>
      <c r="F14" s="200"/>
      <c r="G14" s="91">
        <f>E14*F14</f>
        <v>0</v>
      </c>
      <c r="H14" s="52">
        <v>0</v>
      </c>
      <c r="I14" s="53">
        <f>E14*H14</f>
        <v>0</v>
      </c>
    </row>
    <row r="15" spans="1:9" s="41" customFormat="1" ht="13.5" thickBot="1" x14ac:dyDescent="0.25">
      <c r="A15" s="54"/>
      <c r="B15" s="55"/>
      <c r="C15" s="56" t="s">
        <v>41</v>
      </c>
      <c r="D15" s="56"/>
      <c r="E15" s="57"/>
      <c r="F15" s="57"/>
      <c r="G15" s="92">
        <f>SUM(G10:G14)</f>
        <v>0</v>
      </c>
      <c r="H15" s="58"/>
      <c r="I15" s="59">
        <f>SUM(I10:I14)</f>
        <v>0</v>
      </c>
    </row>
    <row r="16" spans="1:9" x14ac:dyDescent="0.2">
      <c r="B16" s="60"/>
      <c r="E16" s="1"/>
      <c r="F16" s="1"/>
      <c r="G16" s="64"/>
      <c r="H16" s="62"/>
      <c r="I16" s="63"/>
    </row>
    <row r="17" spans="1:6" x14ac:dyDescent="0.2">
      <c r="A17" s="4" t="s">
        <v>94</v>
      </c>
      <c r="D17" s="3"/>
      <c r="E17" s="61"/>
      <c r="F17" s="64"/>
    </row>
    <row r="18" spans="1:6" x14ac:dyDescent="0.2">
      <c r="D18" s="3"/>
      <c r="E18" s="61"/>
      <c r="F18" s="64"/>
    </row>
  </sheetData>
  <sheetProtection algorithmName="SHA-512" hashValue="kQnFDFXcYxbIp0ci2VjB2i9nVo3ANzEcq779E+lmXZcALQZUKogaixRnK7SFAXzwnnDcEB41wpcoBzW39OROFw==" saltValue="LjzoDmTYG2AP26eUtdfhDA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8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F21"/>
  <sheetViews>
    <sheetView topLeftCell="A4" zoomScale="110" workbookViewId="0">
      <selection activeCell="D13" sqref="D13:E13"/>
    </sheetView>
  </sheetViews>
  <sheetFormatPr defaultRowHeight="12.75" x14ac:dyDescent="0.2"/>
  <cols>
    <col min="1" max="1" width="4.7109375" style="4" customWidth="1"/>
    <col min="2" max="2" width="10.7109375" style="4" customWidth="1"/>
    <col min="3" max="3" width="30.7109375" style="4" customWidth="1"/>
    <col min="4" max="4" width="11.7109375" style="3" customWidth="1"/>
    <col min="5" max="5" width="14.7109375" style="61" customWidth="1"/>
    <col min="6" max="6" width="16.7109375" style="64" customWidth="1"/>
    <col min="7" max="16384" width="9.140625" style="4"/>
  </cols>
  <sheetData>
    <row r="2" spans="1:6" x14ac:dyDescent="0.2">
      <c r="B2" s="41" t="s">
        <v>325</v>
      </c>
      <c r="C2" s="41"/>
    </row>
    <row r="3" spans="1:6" x14ac:dyDescent="0.2">
      <c r="B3" s="41" t="s">
        <v>326</v>
      </c>
      <c r="C3" s="41"/>
    </row>
    <row r="4" spans="1:6" x14ac:dyDescent="0.2">
      <c r="B4" s="41" t="s">
        <v>96</v>
      </c>
      <c r="C4" s="41"/>
    </row>
    <row r="5" spans="1:6" x14ac:dyDescent="0.2">
      <c r="B5" s="41" t="s">
        <v>324</v>
      </c>
      <c r="C5" s="41"/>
    </row>
    <row r="6" spans="1:6" ht="13.5" thickBot="1" x14ac:dyDescent="0.25">
      <c r="B6" s="41"/>
      <c r="C6" s="41"/>
    </row>
    <row r="7" spans="1:6" s="30" customFormat="1" ht="33.950000000000003" customHeight="1" thickBot="1" x14ac:dyDescent="0.25">
      <c r="A7" s="31" t="s">
        <v>95</v>
      </c>
      <c r="B7" s="32"/>
      <c r="C7" s="32"/>
      <c r="D7" s="65"/>
      <c r="E7" s="66"/>
      <c r="F7" s="67"/>
    </row>
    <row r="8" spans="1:6" ht="13.5" thickBot="1" x14ac:dyDescent="0.25">
      <c r="A8" s="36" t="s">
        <v>19</v>
      </c>
      <c r="B8" s="68"/>
      <c r="C8" s="68"/>
      <c r="D8" s="69"/>
      <c r="E8" s="70"/>
      <c r="F8" s="71" t="s">
        <v>22</v>
      </c>
    </row>
    <row r="9" spans="1:6" x14ac:dyDescent="0.2">
      <c r="A9" s="17">
        <v>1</v>
      </c>
      <c r="B9" s="5" t="s">
        <v>85</v>
      </c>
      <c r="C9" s="5"/>
      <c r="D9" s="72"/>
      <c r="E9" s="51">
        <v>0</v>
      </c>
      <c r="F9" s="73">
        <f>'Soupis položek RB'!G20</f>
        <v>0</v>
      </c>
    </row>
    <row r="10" spans="1:6" ht="13.5" thickBot="1" x14ac:dyDescent="0.25">
      <c r="A10" s="17">
        <v>2</v>
      </c>
      <c r="B10" s="5" t="s">
        <v>86</v>
      </c>
      <c r="C10" s="5"/>
      <c r="D10" s="72">
        <v>3</v>
      </c>
      <c r="E10" s="51">
        <f>F9</f>
        <v>0</v>
      </c>
      <c r="F10" s="73">
        <f>(E10*D10)/100</f>
        <v>0</v>
      </c>
    </row>
    <row r="11" spans="1:6" x14ac:dyDescent="0.2">
      <c r="A11" s="21">
        <v>3</v>
      </c>
      <c r="B11" s="14" t="s">
        <v>87</v>
      </c>
      <c r="C11" s="14"/>
      <c r="D11" s="74"/>
      <c r="E11" s="75">
        <v>0</v>
      </c>
      <c r="F11" s="76">
        <f>SUM(F9:F10)</f>
        <v>0</v>
      </c>
    </row>
    <row r="12" spans="1:6" x14ac:dyDescent="0.2">
      <c r="A12" s="23"/>
      <c r="B12" s="11"/>
      <c r="C12" s="11"/>
      <c r="D12" s="77"/>
      <c r="E12" s="78"/>
      <c r="F12" s="79"/>
    </row>
    <row r="13" spans="1:6" ht="13.5" thickBot="1" x14ac:dyDescent="0.25">
      <c r="A13" s="17">
        <v>4</v>
      </c>
      <c r="B13" s="5" t="s">
        <v>88</v>
      </c>
      <c r="C13" s="5"/>
      <c r="D13" s="205"/>
      <c r="E13" s="203"/>
      <c r="F13" s="73">
        <f>E13*D13</f>
        <v>0</v>
      </c>
    </row>
    <row r="14" spans="1:6" x14ac:dyDescent="0.2">
      <c r="A14" s="21">
        <v>5</v>
      </c>
      <c r="B14" s="14" t="s">
        <v>89</v>
      </c>
      <c r="C14" s="14"/>
      <c r="D14" s="74"/>
      <c r="E14" s="75">
        <v>0</v>
      </c>
      <c r="F14" s="76">
        <f>F11+F13</f>
        <v>0</v>
      </c>
    </row>
    <row r="15" spans="1:6" x14ac:dyDescent="0.2">
      <c r="A15" s="23"/>
      <c r="B15" s="11"/>
      <c r="C15" s="11"/>
      <c r="D15" s="77"/>
      <c r="E15" s="78"/>
      <c r="F15" s="79"/>
    </row>
    <row r="16" spans="1:6" x14ac:dyDescent="0.2">
      <c r="A16" s="17">
        <v>6</v>
      </c>
      <c r="B16" s="5" t="s">
        <v>90</v>
      </c>
      <c r="C16" s="5"/>
      <c r="D16" s="72">
        <v>33</v>
      </c>
      <c r="E16" s="51">
        <v>0</v>
      </c>
      <c r="F16" s="73"/>
    </row>
    <row r="17" spans="1:6" x14ac:dyDescent="0.2">
      <c r="A17" s="17">
        <v>7</v>
      </c>
      <c r="B17" s="5" t="s">
        <v>91</v>
      </c>
      <c r="C17" s="5"/>
      <c r="D17" s="72"/>
      <c r="E17" s="51">
        <v>0</v>
      </c>
      <c r="F17" s="73">
        <f>F14*D16</f>
        <v>0</v>
      </c>
    </row>
    <row r="18" spans="1:6" ht="13.5" thickBot="1" x14ac:dyDescent="0.25">
      <c r="A18" s="17">
        <v>8</v>
      </c>
      <c r="B18" s="5" t="s">
        <v>92</v>
      </c>
      <c r="C18" s="5"/>
      <c r="D18" s="72">
        <v>15</v>
      </c>
      <c r="E18" s="51">
        <f>F17</f>
        <v>0</v>
      </c>
      <c r="F18" s="73">
        <f>(E18*D18)/100</f>
        <v>0</v>
      </c>
    </row>
    <row r="19" spans="1:6" ht="14.25" thickTop="1" thickBot="1" x14ac:dyDescent="0.25">
      <c r="A19" s="25">
        <v>9</v>
      </c>
      <c r="B19" s="26" t="s">
        <v>93</v>
      </c>
      <c r="C19" s="26"/>
      <c r="D19" s="80"/>
      <c r="E19" s="81">
        <v>0</v>
      </c>
      <c r="F19" s="82">
        <f>SUM(F17:F18)</f>
        <v>0</v>
      </c>
    </row>
    <row r="21" spans="1:6" x14ac:dyDescent="0.2">
      <c r="A21" s="4" t="s">
        <v>94</v>
      </c>
    </row>
  </sheetData>
  <sheetProtection algorithmName="SHA-512" hashValue="1EyKWeMJA2ejnyX7kocbzpl8vKLWV2r8EUC0bF0CpTM6BDf36X4H49MWgesl7mpjdix5JzXg2EE22VfJgiyw1A==" saltValue="reakILk41Chd060qUoxFWw==" spinCount="100000" sheet="1" objects="1" scenarios="1"/>
  <phoneticPr fontId="0" type="noConversion"/>
  <pageMargins left="0.78740157499999996" right="0.78740157499999996" top="0.984251969" bottom="0.984251969" header="0.4921259845" footer="0.4921259845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</vt:i4>
      </vt:variant>
    </vt:vector>
  </HeadingPairs>
  <TitlesOfParts>
    <vt:vector size="13" baseType="lpstr">
      <vt:lpstr>Rekapitulace I.etapa</vt:lpstr>
      <vt:lpstr>Soupis položek</vt:lpstr>
      <vt:lpstr>Rekapitulace PS+RA</vt:lpstr>
      <vt:lpstr>Soupis položek PS+RA</vt:lpstr>
      <vt:lpstr>Rekapitulace RE1</vt:lpstr>
      <vt:lpstr>Soupis položek RE1</vt:lpstr>
      <vt:lpstr>Rekapitulace RE2</vt:lpstr>
      <vt:lpstr>Soupis položek RE2</vt:lpstr>
      <vt:lpstr>Rekapitulace RB</vt:lpstr>
      <vt:lpstr>Soupis položek RB</vt:lpstr>
      <vt:lpstr>Rekapitulace RSS</vt:lpstr>
      <vt:lpstr>Soupis položek RSS</vt:lpstr>
      <vt:lpstr>'Rekapitulace I.etapa'!Oblast_tisku</vt:lpstr>
    </vt:vector>
  </TitlesOfParts>
  <Company>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Tomáš Saidl</cp:lastModifiedBy>
  <cp:lastPrinted>2015-04-07T12:20:59Z</cp:lastPrinted>
  <dcterms:created xsi:type="dcterms:W3CDTF">2012-04-25T14:55:24Z</dcterms:created>
  <dcterms:modified xsi:type="dcterms:W3CDTF">2021-07-20T12:05:44Z</dcterms:modified>
</cp:coreProperties>
</file>