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áš Saidl\Desktop\Magistrát\Čelakovského\OPRAVA DOTACE 03_2021\Způsobilé náklady_výkaz výměr\"/>
    </mc:Choice>
  </mc:AlternateContent>
  <xr:revisionPtr revIDLastSave="0" documentId="8_{9172F224-0138-4DAB-8643-A5DC0CC20D49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Rekapitulace II.etapa" sheetId="4" r:id="rId1"/>
    <sheet name="Soupis položek" sheetId="3" r:id="rId2"/>
  </sheets>
  <definedNames>
    <definedName name="_xlnm.Print_Titles" localSheetId="1">'Soupis položek'!$8:$8</definedName>
  </definedNames>
  <calcPr calcId="191029" fullPrecision="0"/>
</workbook>
</file>

<file path=xl/calcChain.xml><?xml version="1.0" encoding="utf-8"?>
<calcChain xmlns="http://schemas.openxmlformats.org/spreadsheetml/2006/main">
  <c r="B3" i="3" l="1"/>
  <c r="G50" i="3"/>
  <c r="G49" i="3"/>
  <c r="G48" i="3"/>
  <c r="G51" i="3" s="1"/>
  <c r="F15" i="4" s="1"/>
  <c r="G44" i="3"/>
  <c r="F21" i="4"/>
  <c r="G39" i="3"/>
  <c r="G27" i="3"/>
  <c r="I27" i="3"/>
  <c r="G24" i="3"/>
  <c r="I24" i="3"/>
  <c r="G25" i="3"/>
  <c r="I25" i="3"/>
  <c r="G21" i="3"/>
  <c r="I21" i="3"/>
  <c r="G18" i="3"/>
  <c r="I18" i="3"/>
  <c r="G19" i="3"/>
  <c r="I19" i="3"/>
  <c r="G20" i="3"/>
  <c r="I20" i="3"/>
  <c r="G14" i="3"/>
  <c r="I14" i="3"/>
  <c r="G10" i="3"/>
  <c r="E10" i="4" s="1"/>
  <c r="F10" i="4" s="1"/>
  <c r="I10" i="3"/>
  <c r="G11" i="3"/>
  <c r="I11" i="3"/>
  <c r="G12" i="3"/>
  <c r="I12" i="3"/>
  <c r="G13" i="3"/>
  <c r="I13" i="3"/>
  <c r="G15" i="3"/>
  <c r="I15" i="3"/>
  <c r="G16" i="3"/>
  <c r="I16" i="3"/>
  <c r="G17" i="3"/>
  <c r="I17" i="3"/>
  <c r="G22" i="3"/>
  <c r="I22" i="3"/>
  <c r="G23" i="3"/>
  <c r="I23" i="3"/>
  <c r="G26" i="3"/>
  <c r="I26" i="3"/>
  <c r="G28" i="3"/>
  <c r="I28" i="3"/>
  <c r="G29" i="3"/>
  <c r="I29" i="3"/>
  <c r="G30" i="3"/>
  <c r="I30" i="3"/>
  <c r="G31" i="3"/>
  <c r="I31" i="3"/>
  <c r="G32" i="3"/>
  <c r="I32" i="3"/>
  <c r="G35" i="3"/>
  <c r="G36" i="3"/>
  <c r="G37" i="3"/>
  <c r="G38" i="3"/>
  <c r="G40" i="3"/>
  <c r="G41" i="3"/>
  <c r="G42" i="3"/>
  <c r="G43" i="3"/>
  <c r="I33" i="3" l="1"/>
  <c r="G33" i="3"/>
  <c r="F9" i="4" s="1"/>
  <c r="E11" i="4" s="1"/>
  <c r="F11" i="4" s="1"/>
  <c r="G46" i="3"/>
  <c r="F12" i="4" s="1"/>
  <c r="E13" i="4" s="1"/>
  <c r="F13" i="4" s="1"/>
  <c r="F14" i="4" l="1"/>
  <c r="F16" i="4" s="1"/>
  <c r="F23" i="4" s="1"/>
  <c r="E24" i="4" s="1"/>
  <c r="F24" i="4" s="1"/>
  <c r="F25" i="4" s="1"/>
</calcChain>
</file>

<file path=xl/sharedStrings.xml><?xml version="1.0" encoding="utf-8"?>
<sst xmlns="http://schemas.openxmlformats.org/spreadsheetml/2006/main" count="113" uniqueCount="77">
  <si>
    <t>m</t>
  </si>
  <si>
    <t>ks</t>
  </si>
  <si>
    <t>svorka zemnící Bernard/ZSA16</t>
  </si>
  <si>
    <t>pásek Cu ke svorce Bernard</t>
  </si>
  <si>
    <t>označovací štítek zemního svodu</t>
  </si>
  <si>
    <t>ochranný úhelník svodu OU délka 1,7m</t>
  </si>
  <si>
    <t>svod vč.podpěr drát do pr.10mm</t>
  </si>
  <si>
    <t>svorka na potrubí vč.pásku (Bernard)</t>
  </si>
  <si>
    <t>ochranný úhelník nebo trubka/ držáky do zdiva</t>
  </si>
  <si>
    <t>označení svodu štítkem</t>
  </si>
  <si>
    <t>tvarování jímače</t>
  </si>
  <si>
    <t>nátěr svodového vodiče</t>
  </si>
  <si>
    <t>p.č.</t>
  </si>
  <si>
    <t>č.položky</t>
  </si>
  <si>
    <t>popis položky</t>
  </si>
  <si>
    <t>mj.</t>
  </si>
  <si>
    <t>množství</t>
  </si>
  <si>
    <t>cena/mj.</t>
  </si>
  <si>
    <t>cena celkem</t>
  </si>
  <si>
    <t>Nh/mj.</t>
  </si>
  <si>
    <t>Nh celkem</t>
  </si>
  <si>
    <t>Materiál elektromontážní</t>
  </si>
  <si>
    <t>Elektromontáže</t>
  </si>
  <si>
    <t>Soupis položek</t>
  </si>
  <si>
    <t>součet</t>
  </si>
  <si>
    <t>Část: II.etapa</t>
  </si>
  <si>
    <t>Rekapitulace ceny</t>
  </si>
  <si>
    <t>%</t>
  </si>
  <si>
    <t>základ</t>
  </si>
  <si>
    <t>cena /Kč/</t>
  </si>
  <si>
    <t>materiál elektromontážní</t>
  </si>
  <si>
    <t>prořez</t>
  </si>
  <si>
    <t>materiál podružný</t>
  </si>
  <si>
    <t>elektromontáže</t>
  </si>
  <si>
    <t>PPV pro elektromontáže</t>
  </si>
  <si>
    <t>materiál+výkony celkem</t>
  </si>
  <si>
    <t>NÁKLADY hl.III celkem</t>
  </si>
  <si>
    <t>revize</t>
  </si>
  <si>
    <t>NÁKLADY hl.XI celkem</t>
  </si>
  <si>
    <t>cena bez DPH</t>
  </si>
  <si>
    <t>CENA vč.DPH (Kč)</t>
  </si>
  <si>
    <t>DPH snížená sazba</t>
  </si>
  <si>
    <t>držák ochr. úhelníku DOUa-15 středový 150mm</t>
  </si>
  <si>
    <r>
      <t>uzemňov.vedení v zemi úplná mtž FeZn do 120mm</t>
    </r>
    <r>
      <rPr>
        <vertAlign val="superscript"/>
        <sz val="10"/>
        <rFont val="Arial CE"/>
        <charset val="238"/>
      </rPr>
      <t>2</t>
    </r>
  </si>
  <si>
    <r>
      <t>vedení FeZn 30/4 (0,96kg/m)</t>
    </r>
    <r>
      <rPr>
        <sz val="10"/>
        <color indexed="10"/>
        <rFont val="Times New Roman CE"/>
        <charset val="238"/>
      </rPr>
      <t xml:space="preserve"> - dopočítat dle skutečnosti</t>
    </r>
  </si>
  <si>
    <t>podpěra PV21c/FeZn pr.8-10/plastová na ploché stř.</t>
  </si>
  <si>
    <t>ochranná sktříška horní OSH pro svorku SJ</t>
  </si>
  <si>
    <t>svorka odbočná SR2a FeZn pásek/pásek/4šrouby</t>
  </si>
  <si>
    <t>svorka odbočná SR3b FeZn pásek/drát/4šrouby</t>
  </si>
  <si>
    <t>nástavec PV21c</t>
  </si>
  <si>
    <t>víčko PV21c</t>
  </si>
  <si>
    <t>svorka připojovací SP N/nerez pr.7-10</t>
  </si>
  <si>
    <t>svorka zkušební SZa N/nerez pr.7-10 lisovaná</t>
  </si>
  <si>
    <t>svorka SU N univerzální/nerez pr.8-10</t>
  </si>
  <si>
    <t>svorka SS N spojovací/nerez pr.8-10</t>
  </si>
  <si>
    <t>jímací tyč JR1,0 FeZn s plochým koncem, délka 1m</t>
  </si>
  <si>
    <t>svorka jímací tyče SJ1 /FeZn</t>
  </si>
  <si>
    <t>držík jímací tyče DJZ do zdiva nebo stojan SJ s kotvením</t>
  </si>
  <si>
    <t>podpěra PV1h/150mm/nerez pr.8-10 do zdiva</t>
  </si>
  <si>
    <t>držák oddáleného hrom. DOHT/FeZn, ke stožáru STA</t>
  </si>
  <si>
    <t>vedení FeZn pr.10mm (0,63kg/m) - svody k uzemnění</t>
  </si>
  <si>
    <t>vedení AlMgSi T4 pr.8mm (0,135kg/m) - jímací soustava</t>
  </si>
  <si>
    <t>svorka hromosvodová do 4 šroubů</t>
  </si>
  <si>
    <t>jímací tyč do držáku na plché střechy</t>
  </si>
  <si>
    <t>POZOR! Součástí II.etapy je přeložení venkovního svít.</t>
  </si>
  <si>
    <t>a pohybového snímače z původní stěny na zateplení</t>
  </si>
  <si>
    <t>kpl</t>
  </si>
  <si>
    <t>Ostatní náklady</t>
  </si>
  <si>
    <t>hod</t>
  </si>
  <si>
    <t>práce ve výškách - horolezecké práce</t>
  </si>
  <si>
    <t>km</t>
  </si>
  <si>
    <t>přesun montážní plošiny</t>
  </si>
  <si>
    <t>ostatní náklady</t>
  </si>
  <si>
    <t>montážní plošina na 3,5 tuny, do výšky 25m</t>
  </si>
  <si>
    <t>Revize: 1 - 10.08.2019</t>
  </si>
  <si>
    <t>Název akce: Stavební úpravy objektu č. 806/4 v ul. Čelakovského, Ústí nad Labem – bytový dům</t>
  </si>
  <si>
    <t>Objekt: D.4.d  Zařízení silnoproudé elektrotechniky vč. Bleskosvodu - způsobilé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</si>
</sst>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00000000"/>
    <numFmt numFmtId="165" formatCode="#\ ###\ ##0"/>
    <numFmt numFmtId="166" formatCode="0.000;0.000;"/>
    <numFmt numFmtId="167" formatCode="0.00;0.00;"/>
    <numFmt numFmtId="168" formatCode="#\ ###\ ##0.00"/>
    <numFmt numFmtId="169" formatCode="#\ ###\ ###"/>
    <numFmt numFmtId="170" formatCode="#\ ###\ ##0;#\ ###\ ##0;"/>
  </numFmts>
  <fonts count="12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Times New Roman CE"/>
      <family val="1"/>
      <charset val="238"/>
    </font>
    <font>
      <b/>
      <sz val="16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sz val="10"/>
      <name val="Arial CE"/>
      <family val="2"/>
      <charset val="238"/>
    </font>
    <font>
      <vertAlign val="superscript"/>
      <sz val="10"/>
      <name val="Arial CE"/>
      <charset val="238"/>
    </font>
    <font>
      <sz val="10"/>
      <name val="Times New Roman CE"/>
      <charset val="238"/>
    </font>
    <font>
      <sz val="10"/>
      <color indexed="10"/>
      <name val="Times New Roman CE"/>
      <charset val="238"/>
    </font>
    <font>
      <sz val="10"/>
      <color theme="1"/>
      <name val="Times New Roman CE"/>
      <family val="1"/>
      <charset val="238"/>
    </font>
    <font>
      <sz val="10"/>
      <color rgb="FFFF0000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49" fontId="1" fillId="2" borderId="0" xfId="0" applyNumberFormat="1" applyFont="1" applyFill="1" applyBorder="1"/>
    <xf numFmtId="164" fontId="1" fillId="2" borderId="0" xfId="0" applyNumberFormat="1" applyFont="1" applyFill="1" applyBorder="1"/>
    <xf numFmtId="2" fontId="1" fillId="2" borderId="0" xfId="0" applyNumberFormat="1" applyFont="1" applyFill="1" applyBorder="1"/>
    <xf numFmtId="165" fontId="1" fillId="2" borderId="0" xfId="0" applyNumberFormat="1" applyFont="1" applyFill="1" applyBorder="1"/>
    <xf numFmtId="166" fontId="1" fillId="2" borderId="0" xfId="0" applyNumberFormat="1" applyFont="1" applyFill="1" applyBorder="1"/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2" fillId="0" borderId="4" xfId="0" applyFont="1" applyBorder="1"/>
    <xf numFmtId="164" fontId="2" fillId="0" borderId="0" xfId="0" applyNumberFormat="1" applyFont="1" applyBorder="1"/>
    <xf numFmtId="0" fontId="2" fillId="0" borderId="0" xfId="0" applyFont="1" applyBorder="1"/>
    <xf numFmtId="2" fontId="2" fillId="0" borderId="0" xfId="0" applyNumberFormat="1" applyFont="1" applyBorder="1"/>
    <xf numFmtId="166" fontId="2" fillId="0" borderId="0" xfId="0" applyNumberFormat="1" applyFont="1" applyBorder="1"/>
    <xf numFmtId="167" fontId="2" fillId="0" borderId="5" xfId="0" applyNumberFormat="1" applyFont="1" applyBorder="1"/>
    <xf numFmtId="0" fontId="1" fillId="2" borderId="4" xfId="0" applyFont="1" applyFill="1" applyBorder="1"/>
    <xf numFmtId="167" fontId="1" fillId="2" borderId="5" xfId="0" applyNumberFormat="1" applyFont="1" applyFill="1" applyBorder="1"/>
    <xf numFmtId="0" fontId="1" fillId="2" borderId="6" xfId="0" applyFont="1" applyFill="1" applyBorder="1"/>
    <xf numFmtId="164" fontId="1" fillId="2" borderId="7" xfId="0" applyNumberFormat="1" applyFont="1" applyFill="1" applyBorder="1"/>
    <xf numFmtId="0" fontId="1" fillId="2" borderId="7" xfId="0" applyFont="1" applyFill="1" applyBorder="1"/>
    <xf numFmtId="2" fontId="1" fillId="2" borderId="7" xfId="0" applyNumberFormat="1" applyFont="1" applyFill="1" applyBorder="1"/>
    <xf numFmtId="165" fontId="1" fillId="2" borderId="7" xfId="0" applyNumberFormat="1" applyFont="1" applyFill="1" applyBorder="1"/>
    <xf numFmtId="166" fontId="1" fillId="2" borderId="7" xfId="0" applyNumberFormat="1" applyFont="1" applyFill="1" applyBorder="1"/>
    <xf numFmtId="167" fontId="1" fillId="2" borderId="8" xfId="0" applyNumberFormat="1" applyFont="1" applyFill="1" applyBorder="1"/>
    <xf numFmtId="0" fontId="5" fillId="0" borderId="0" xfId="0" applyFont="1"/>
    <xf numFmtId="168" fontId="5" fillId="0" borderId="0" xfId="0" applyNumberFormat="1" applyFont="1"/>
    <xf numFmtId="169" fontId="5" fillId="0" borderId="0" xfId="0" applyNumberFormat="1" applyFont="1"/>
    <xf numFmtId="165" fontId="5" fillId="0" borderId="0" xfId="0" applyNumberFormat="1" applyFont="1"/>
    <xf numFmtId="2" fontId="3" fillId="2" borderId="2" xfId="0" applyNumberFormat="1" applyFont="1" applyFill="1" applyBorder="1" applyAlignment="1">
      <alignment vertical="center"/>
    </xf>
    <xf numFmtId="170" fontId="3" fillId="2" borderId="2" xfId="0" applyNumberFormat="1" applyFont="1" applyFill="1" applyBorder="1" applyAlignment="1">
      <alignment vertical="center"/>
    </xf>
    <xf numFmtId="168" fontId="3" fillId="2" borderId="3" xfId="0" applyNumberFormat="1" applyFont="1" applyFill="1" applyBorder="1" applyAlignment="1">
      <alignment vertical="center"/>
    </xf>
    <xf numFmtId="2" fontId="5" fillId="0" borderId="0" xfId="0" applyNumberFormat="1" applyFont="1"/>
    <xf numFmtId="170" fontId="5" fillId="0" borderId="0" xfId="0" applyNumberFormat="1" applyFont="1"/>
    <xf numFmtId="0" fontId="6" fillId="0" borderId="9" xfId="0" applyFont="1" applyBorder="1" applyAlignment="1">
      <alignment horizontal="right"/>
    </xf>
    <xf numFmtId="0" fontId="6" fillId="0" borderId="10" xfId="0" applyFont="1" applyBorder="1" applyAlignment="1">
      <alignment horizontal="right"/>
    </xf>
    <xf numFmtId="2" fontId="6" fillId="0" borderId="11" xfId="0" applyNumberFormat="1" applyFont="1" applyBorder="1" applyAlignment="1">
      <alignment horizontal="right"/>
    </xf>
    <xf numFmtId="170" fontId="6" fillId="0" borderId="11" xfId="0" applyNumberFormat="1" applyFont="1" applyBorder="1" applyAlignment="1">
      <alignment horizontal="right"/>
    </xf>
    <xf numFmtId="168" fontId="6" fillId="0" borderId="12" xfId="0" applyNumberFormat="1" applyFont="1" applyBorder="1" applyAlignment="1">
      <alignment horizontal="right"/>
    </xf>
    <xf numFmtId="0" fontId="6" fillId="0" borderId="13" xfId="0" applyFont="1" applyBorder="1"/>
    <xf numFmtId="49" fontId="6" fillId="0" borderId="14" xfId="0" applyNumberFormat="1" applyFont="1" applyBorder="1"/>
    <xf numFmtId="2" fontId="6" fillId="0" borderId="15" xfId="0" applyNumberFormat="1" applyFont="1" applyBorder="1"/>
    <xf numFmtId="170" fontId="6" fillId="0" borderId="15" xfId="0" applyNumberFormat="1" applyFont="1" applyBorder="1"/>
    <xf numFmtId="168" fontId="6" fillId="0" borderId="16" xfId="0" applyNumberFormat="1" applyFont="1" applyBorder="1"/>
    <xf numFmtId="0" fontId="5" fillId="0" borderId="17" xfId="0" applyFont="1" applyBorder="1"/>
    <xf numFmtId="164" fontId="5" fillId="0" borderId="18" xfId="0" applyNumberFormat="1" applyFont="1" applyBorder="1"/>
    <xf numFmtId="49" fontId="5" fillId="0" borderId="18" xfId="0" applyNumberFormat="1" applyFont="1" applyBorder="1"/>
    <xf numFmtId="2" fontId="5" fillId="0" borderId="18" xfId="0" applyNumberFormat="1" applyFont="1" applyBorder="1"/>
    <xf numFmtId="1" fontId="5" fillId="0" borderId="18" xfId="0" applyNumberFormat="1" applyFont="1" applyBorder="1"/>
    <xf numFmtId="166" fontId="5" fillId="0" borderId="18" xfId="0" applyNumberFormat="1" applyFont="1" applyBorder="1"/>
    <xf numFmtId="167" fontId="5" fillId="0" borderId="19" xfId="0" applyNumberFormat="1" applyFont="1" applyBorder="1"/>
    <xf numFmtId="49" fontId="5" fillId="0" borderId="0" xfId="0" applyNumberFormat="1" applyFont="1"/>
    <xf numFmtId="0" fontId="5" fillId="0" borderId="9" xfId="0" applyFont="1" applyBorder="1"/>
    <xf numFmtId="164" fontId="5" fillId="0" borderId="11" xfId="0" applyNumberFormat="1" applyFont="1" applyBorder="1"/>
    <xf numFmtId="0" fontId="5" fillId="0" borderId="11" xfId="0" applyFont="1" applyBorder="1"/>
    <xf numFmtId="2" fontId="5" fillId="0" borderId="11" xfId="0" applyNumberFormat="1" applyFont="1" applyBorder="1"/>
    <xf numFmtId="169" fontId="5" fillId="0" borderId="11" xfId="0" applyNumberFormat="1" applyFont="1" applyBorder="1"/>
    <xf numFmtId="166" fontId="5" fillId="0" borderId="11" xfId="0" applyNumberFormat="1" applyFont="1" applyBorder="1"/>
    <xf numFmtId="167" fontId="5" fillId="0" borderId="12" xfId="0" applyNumberFormat="1" applyFont="1" applyBorder="1"/>
    <xf numFmtId="169" fontId="2" fillId="0" borderId="0" xfId="0" applyNumberFormat="1" applyFont="1" applyBorder="1"/>
    <xf numFmtId="49" fontId="5" fillId="0" borderId="20" xfId="0" applyNumberFormat="1" applyFont="1" applyBorder="1"/>
    <xf numFmtId="170" fontId="5" fillId="0" borderId="18" xfId="0" applyNumberFormat="1" applyFont="1" applyBorder="1"/>
    <xf numFmtId="168" fontId="8" fillId="0" borderId="19" xfId="0" applyNumberFormat="1" applyFont="1" applyBorder="1"/>
    <xf numFmtId="168" fontId="5" fillId="0" borderId="19" xfId="0" applyNumberFormat="1" applyFont="1" applyBorder="1"/>
    <xf numFmtId="0" fontId="5" fillId="0" borderId="21" xfId="0" applyFont="1" applyBorder="1"/>
    <xf numFmtId="49" fontId="5" fillId="0" borderId="22" xfId="0" applyNumberFormat="1" applyFont="1" applyBorder="1"/>
    <xf numFmtId="2" fontId="5" fillId="0" borderId="23" xfId="0" applyNumberFormat="1" applyFont="1" applyBorder="1"/>
    <xf numFmtId="170" fontId="5" fillId="0" borderId="23" xfId="0" applyNumberFormat="1" applyFont="1" applyBorder="1"/>
    <xf numFmtId="168" fontId="5" fillId="0" borderId="24" xfId="0" applyNumberFormat="1" applyFont="1" applyBorder="1"/>
    <xf numFmtId="0" fontId="5" fillId="2" borderId="1" xfId="0" applyFont="1" applyFill="1" applyBorder="1"/>
    <xf numFmtId="49" fontId="5" fillId="2" borderId="2" xfId="0" applyNumberFormat="1" applyFont="1" applyFill="1" applyBorder="1"/>
    <xf numFmtId="2" fontId="5" fillId="2" borderId="2" xfId="0" applyNumberFormat="1" applyFont="1" applyFill="1" applyBorder="1"/>
    <xf numFmtId="170" fontId="5" fillId="2" borderId="2" xfId="0" applyNumberFormat="1" applyFont="1" applyFill="1" applyBorder="1"/>
    <xf numFmtId="168" fontId="5" fillId="2" borderId="3" xfId="0" applyNumberFormat="1" applyFont="1" applyFill="1" applyBorder="1"/>
    <xf numFmtId="0" fontId="4" fillId="0" borderId="25" xfId="0" applyFont="1" applyBorder="1"/>
    <xf numFmtId="49" fontId="4" fillId="0" borderId="10" xfId="0" applyNumberFormat="1" applyFont="1" applyBorder="1"/>
    <xf numFmtId="2" fontId="4" fillId="0" borderId="10" xfId="0" applyNumberFormat="1" applyFont="1" applyBorder="1"/>
    <xf numFmtId="170" fontId="4" fillId="0" borderId="10" xfId="0" applyNumberFormat="1" applyFont="1" applyBorder="1"/>
    <xf numFmtId="168" fontId="4" fillId="0" borderId="26" xfId="0" applyNumberFormat="1" applyFont="1" applyBorder="1"/>
    <xf numFmtId="0" fontId="10" fillId="0" borderId="27" xfId="0" applyFont="1" applyBorder="1"/>
    <xf numFmtId="164" fontId="10" fillId="0" borderId="28" xfId="0" applyNumberFormat="1" applyFont="1" applyBorder="1"/>
    <xf numFmtId="49" fontId="10" fillId="0" borderId="28" xfId="0" applyNumberFormat="1" applyFont="1" applyBorder="1"/>
    <xf numFmtId="2" fontId="10" fillId="0" borderId="28" xfId="0" applyNumberFormat="1" applyFont="1" applyBorder="1"/>
    <xf numFmtId="1" fontId="10" fillId="0" borderId="28" xfId="0" applyNumberFormat="1" applyFont="1" applyBorder="1"/>
    <xf numFmtId="166" fontId="10" fillId="0" borderId="28" xfId="0" applyNumberFormat="1" applyFont="1" applyBorder="1"/>
    <xf numFmtId="167" fontId="10" fillId="0" borderId="29" xfId="0" applyNumberFormat="1" applyFont="1" applyBorder="1"/>
    <xf numFmtId="0" fontId="10" fillId="0" borderId="0" xfId="0" applyFont="1"/>
    <xf numFmtId="49" fontId="10" fillId="0" borderId="0" xfId="0" applyNumberFormat="1" applyFont="1"/>
    <xf numFmtId="49" fontId="11" fillId="0" borderId="18" xfId="0" applyNumberFormat="1" applyFont="1" applyBorder="1"/>
    <xf numFmtId="49" fontId="11" fillId="0" borderId="28" xfId="0" applyNumberFormat="1" applyFont="1" applyBorder="1"/>
    <xf numFmtId="2" fontId="5" fillId="3" borderId="18" xfId="0" applyNumberFormat="1" applyFont="1" applyFill="1" applyBorder="1" applyProtection="1">
      <protection locked="0"/>
    </xf>
    <xf numFmtId="2" fontId="10" fillId="3" borderId="28" xfId="0" applyNumberFormat="1" applyFont="1" applyFill="1" applyBorder="1" applyProtection="1">
      <protection locked="0"/>
    </xf>
    <xf numFmtId="168" fontId="5" fillId="3" borderId="19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zoomScale="110" zoomScaleNormal="110" workbookViewId="0">
      <selection activeCell="F19" sqref="F19"/>
    </sheetView>
  </sheetViews>
  <sheetFormatPr defaultRowHeight="12.75" x14ac:dyDescent="0.2"/>
  <cols>
    <col min="1" max="1" width="4.7109375" style="34" customWidth="1"/>
    <col min="2" max="2" width="10.7109375" style="34" customWidth="1"/>
    <col min="3" max="3" width="30.7109375" style="34" customWidth="1"/>
    <col min="4" max="4" width="11.7109375" style="41" customWidth="1"/>
    <col min="5" max="5" width="14.7109375" style="42" customWidth="1"/>
    <col min="6" max="6" width="16.7109375" style="35" customWidth="1"/>
    <col min="7" max="16384" width="9.140625" style="34"/>
  </cols>
  <sheetData>
    <row r="1" spans="1:6" x14ac:dyDescent="0.2">
      <c r="D1" s="35"/>
      <c r="E1" s="36"/>
      <c r="F1" s="37"/>
    </row>
    <row r="2" spans="1:6" x14ac:dyDescent="0.2">
      <c r="B2" s="8" t="s">
        <v>75</v>
      </c>
      <c r="C2" s="8"/>
      <c r="D2" s="35"/>
      <c r="E2" s="36"/>
      <c r="F2" s="37"/>
    </row>
    <row r="3" spans="1:6" x14ac:dyDescent="0.2">
      <c r="B3" s="8" t="s">
        <v>76</v>
      </c>
      <c r="C3" s="8"/>
      <c r="D3" s="35"/>
      <c r="E3" s="36"/>
      <c r="F3" s="37"/>
    </row>
    <row r="4" spans="1:6" x14ac:dyDescent="0.2">
      <c r="B4" s="8" t="s">
        <v>25</v>
      </c>
      <c r="C4" s="8"/>
      <c r="D4" s="35"/>
      <c r="E4" s="36"/>
      <c r="F4" s="37"/>
    </row>
    <row r="5" spans="1:6" x14ac:dyDescent="0.2">
      <c r="B5" s="8" t="s">
        <v>74</v>
      </c>
      <c r="C5" s="8"/>
      <c r="D5" s="35"/>
      <c r="E5" s="36"/>
      <c r="F5" s="37"/>
    </row>
    <row r="6" spans="1:6" ht="13.5" thickBot="1" x14ac:dyDescent="0.25">
      <c r="B6" s="8"/>
      <c r="C6" s="8"/>
      <c r="D6" s="35"/>
      <c r="E6" s="36"/>
      <c r="F6" s="37"/>
    </row>
    <row r="7" spans="1:6" s="15" customFormat="1" ht="33.950000000000003" customHeight="1" thickBot="1" x14ac:dyDescent="0.25">
      <c r="A7" s="16" t="s">
        <v>26</v>
      </c>
      <c r="B7" s="17"/>
      <c r="C7" s="17"/>
      <c r="D7" s="38"/>
      <c r="E7" s="39"/>
      <c r="F7" s="40"/>
    </row>
    <row r="8" spans="1:6" customFormat="1" ht="13.5" thickBot="1" x14ac:dyDescent="0.25">
      <c r="A8" s="43" t="s">
        <v>12</v>
      </c>
      <c r="B8" s="44"/>
      <c r="C8" s="44"/>
      <c r="D8" s="45" t="s">
        <v>27</v>
      </c>
      <c r="E8" s="46" t="s">
        <v>28</v>
      </c>
      <c r="F8" s="47" t="s">
        <v>29</v>
      </c>
    </row>
    <row r="9" spans="1:6" x14ac:dyDescent="0.2">
      <c r="A9" s="53">
        <v>1</v>
      </c>
      <c r="B9" s="69" t="s">
        <v>30</v>
      </c>
      <c r="C9" s="69"/>
      <c r="D9" s="56"/>
      <c r="E9" s="70">
        <v>0</v>
      </c>
      <c r="F9" s="71">
        <f>'Soupis položek'!G33</f>
        <v>0</v>
      </c>
    </row>
    <row r="10" spans="1:6" x14ac:dyDescent="0.2">
      <c r="A10" s="53">
        <v>2</v>
      </c>
      <c r="B10" s="69" t="s">
        <v>31</v>
      </c>
      <c r="C10" s="69"/>
      <c r="D10" s="56">
        <v>5</v>
      </c>
      <c r="E10" s="70">
        <f>'Soupis položek'!G10+'Soupis položek'!G11+'Soupis položek'!G12</f>
        <v>0</v>
      </c>
      <c r="F10" s="71">
        <f>(E10*D10)/100</f>
        <v>0</v>
      </c>
    </row>
    <row r="11" spans="1:6" x14ac:dyDescent="0.2">
      <c r="A11" s="53">
        <v>3</v>
      </c>
      <c r="B11" s="69" t="s">
        <v>32</v>
      </c>
      <c r="C11" s="69"/>
      <c r="D11" s="56">
        <v>3</v>
      </c>
      <c r="E11" s="70">
        <f>F9</f>
        <v>0</v>
      </c>
      <c r="F11" s="71">
        <f>(E11*D11)/100</f>
        <v>0</v>
      </c>
    </row>
    <row r="12" spans="1:6" x14ac:dyDescent="0.2">
      <c r="A12" s="53">
        <v>4</v>
      </c>
      <c r="B12" s="69" t="s">
        <v>33</v>
      </c>
      <c r="C12" s="69"/>
      <c r="D12" s="56"/>
      <c r="E12" s="70">
        <v>0</v>
      </c>
      <c r="F12" s="71">
        <f>'Soupis položek'!G46</f>
        <v>0</v>
      </c>
    </row>
    <row r="13" spans="1:6" ht="13.5" thickBot="1" x14ac:dyDescent="0.25">
      <c r="A13" s="53">
        <v>5</v>
      </c>
      <c r="B13" s="69" t="s">
        <v>34</v>
      </c>
      <c r="C13" s="69"/>
      <c r="D13" s="56">
        <v>2</v>
      </c>
      <c r="E13" s="70">
        <f>F12</f>
        <v>0</v>
      </c>
      <c r="F13" s="72">
        <f>(E13*D13)/100</f>
        <v>0</v>
      </c>
    </row>
    <row r="14" spans="1:6" x14ac:dyDescent="0.2">
      <c r="A14" s="73">
        <v>6</v>
      </c>
      <c r="B14" s="74" t="s">
        <v>35</v>
      </c>
      <c r="C14" s="74"/>
      <c r="D14" s="75"/>
      <c r="E14" s="76">
        <v>0</v>
      </c>
      <c r="F14" s="77">
        <f>SUM(F9:F13)</f>
        <v>0</v>
      </c>
    </row>
    <row r="15" spans="1:6" ht="13.5" thickBot="1" x14ac:dyDescent="0.25">
      <c r="A15" s="53">
        <v>7</v>
      </c>
      <c r="B15" s="69" t="s">
        <v>72</v>
      </c>
      <c r="C15" s="69"/>
      <c r="D15" s="56"/>
      <c r="E15" s="70">
        <v>0</v>
      </c>
      <c r="F15" s="71">
        <f>'Soupis položek'!G51</f>
        <v>0</v>
      </c>
    </row>
    <row r="16" spans="1:6" x14ac:dyDescent="0.2">
      <c r="A16" s="78">
        <v>8</v>
      </c>
      <c r="B16" s="79" t="s">
        <v>36</v>
      </c>
      <c r="C16" s="79"/>
      <c r="D16" s="80"/>
      <c r="E16" s="81">
        <v>0</v>
      </c>
      <c r="F16" s="82">
        <f>SUM(F14:F15)</f>
        <v>0</v>
      </c>
    </row>
    <row r="17" spans="1:6" customFormat="1" x14ac:dyDescent="0.2">
      <c r="A17" s="48"/>
      <c r="B17" s="49"/>
      <c r="C17" s="49"/>
      <c r="D17" s="50"/>
      <c r="E17" s="51"/>
      <c r="F17" s="52"/>
    </row>
    <row r="18" spans="1:6" x14ac:dyDescent="0.2">
      <c r="A18" s="53">
        <v>9</v>
      </c>
      <c r="B18" s="69"/>
      <c r="C18" s="69"/>
      <c r="D18" s="56"/>
      <c r="E18" s="70"/>
      <c r="F18" s="72"/>
    </row>
    <row r="19" spans="1:6" x14ac:dyDescent="0.2">
      <c r="A19" s="53">
        <v>10</v>
      </c>
      <c r="B19" s="69" t="s">
        <v>37</v>
      </c>
      <c r="C19" s="69"/>
      <c r="D19" s="56"/>
      <c r="E19" s="70">
        <v>0</v>
      </c>
      <c r="F19" s="101"/>
    </row>
    <row r="20" spans="1:6" ht="13.5" thickBot="1" x14ac:dyDescent="0.25">
      <c r="A20" s="53">
        <v>11</v>
      </c>
      <c r="B20" s="69"/>
      <c r="C20" s="69"/>
      <c r="D20" s="56"/>
      <c r="E20" s="70"/>
      <c r="F20" s="72"/>
    </row>
    <row r="21" spans="1:6" x14ac:dyDescent="0.2">
      <c r="A21" s="78">
        <v>12</v>
      </c>
      <c r="B21" s="79" t="s">
        <v>38</v>
      </c>
      <c r="C21" s="79"/>
      <c r="D21" s="80"/>
      <c r="E21" s="81">
        <v>0</v>
      </c>
      <c r="F21" s="82">
        <f>SUM(F18:F20)</f>
        <v>0</v>
      </c>
    </row>
    <row r="22" spans="1:6" customFormat="1" x14ac:dyDescent="0.2">
      <c r="A22" s="48"/>
      <c r="B22" s="49"/>
      <c r="C22" s="49"/>
      <c r="D22" s="50"/>
      <c r="E22" s="51"/>
      <c r="F22" s="52"/>
    </row>
    <row r="23" spans="1:6" x14ac:dyDescent="0.2">
      <c r="A23" s="53">
        <v>13</v>
      </c>
      <c r="B23" s="69" t="s">
        <v>39</v>
      </c>
      <c r="C23" s="69"/>
      <c r="D23" s="56"/>
      <c r="E23" s="70">
        <v>0</v>
      </c>
      <c r="F23" s="72">
        <f>F16+F21</f>
        <v>0</v>
      </c>
    </row>
    <row r="24" spans="1:6" ht="13.5" thickBot="1" x14ac:dyDescent="0.25">
      <c r="A24" s="53">
        <v>14</v>
      </c>
      <c r="B24" s="69" t="s">
        <v>41</v>
      </c>
      <c r="C24" s="69"/>
      <c r="D24" s="56">
        <v>15</v>
      </c>
      <c r="E24" s="70">
        <f>F23</f>
        <v>0</v>
      </c>
      <c r="F24" s="72">
        <f>(E24*D24)/100</f>
        <v>0</v>
      </c>
    </row>
    <row r="25" spans="1:6" ht="14.25" thickTop="1" thickBot="1" x14ac:dyDescent="0.25">
      <c r="A25" s="83">
        <v>15</v>
      </c>
      <c r="B25" s="84" t="s">
        <v>40</v>
      </c>
      <c r="C25" s="84"/>
      <c r="D25" s="85"/>
      <c r="E25" s="86">
        <v>0</v>
      </c>
      <c r="F25" s="87">
        <f>SUM(F23:F24)</f>
        <v>0</v>
      </c>
    </row>
    <row r="27" spans="1:6" x14ac:dyDescent="0.2">
      <c r="D27" s="35"/>
      <c r="E27" s="36"/>
      <c r="F27" s="37"/>
    </row>
    <row r="28" spans="1:6" x14ac:dyDescent="0.2">
      <c r="D28" s="35"/>
      <c r="E28" s="36"/>
      <c r="F28" s="37"/>
    </row>
  </sheetData>
  <sheetProtection algorithmName="SHA-512" hashValue="LeZjVsua2byEQXTSqfdHrPezhpNTtUV0lRqS+pLa1Y7b5wYA7U1G9GH+3idnPimb17FNBHqmzJsURIUYPfx93w==" saltValue="PPX0isigXPDBVrz5CfE3P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M61"/>
  <sheetViews>
    <sheetView tabSelected="1" zoomScale="110" zoomScaleNormal="110" workbookViewId="0">
      <selection activeCell="O18" sqref="O18"/>
    </sheetView>
  </sheetViews>
  <sheetFormatPr defaultRowHeight="12.75" x14ac:dyDescent="0.2"/>
  <cols>
    <col min="1" max="1" width="3.7109375" customWidth="1"/>
    <col min="2" max="2" width="10.7109375" customWidth="1"/>
    <col min="3" max="3" width="45.7109375" customWidth="1"/>
    <col min="4" max="4" width="3.7109375" customWidth="1"/>
    <col min="5" max="5" width="7.7109375" customWidth="1"/>
    <col min="6" max="6" width="8.7109375" customWidth="1"/>
    <col min="7" max="7" width="10.7109375" customWidth="1"/>
    <col min="8" max="8" width="6.7109375" customWidth="1"/>
    <col min="9" max="9" width="9.7109375" customWidth="1"/>
  </cols>
  <sheetData>
    <row r="2" spans="1:13" s="34" customFormat="1" x14ac:dyDescent="0.2">
      <c r="B2" s="8" t="s">
        <v>75</v>
      </c>
      <c r="C2" s="8"/>
      <c r="D2" s="35"/>
      <c r="E2" s="36"/>
      <c r="F2" s="37"/>
    </row>
    <row r="3" spans="1:13" s="34" customFormat="1" x14ac:dyDescent="0.2">
      <c r="B3" s="8" t="str">
        <f>'Rekapitulace II.etapa'!B3</f>
        <v>Objekt: D.4.d  Zařízení silnoproudé elektrotechniky vč. Bleskosvodu - způsobilé náklady</v>
      </c>
      <c r="C3" s="8"/>
      <c r="D3" s="35"/>
      <c r="E3" s="36"/>
      <c r="F3" s="37"/>
    </row>
    <row r="4" spans="1:13" s="34" customFormat="1" x14ac:dyDescent="0.2">
      <c r="B4" s="8" t="s">
        <v>25</v>
      </c>
      <c r="C4" s="8"/>
      <c r="D4" s="35"/>
      <c r="E4" s="36"/>
      <c r="F4" s="37"/>
    </row>
    <row r="5" spans="1:13" s="34" customFormat="1" x14ac:dyDescent="0.2">
      <c r="B5" s="8"/>
      <c r="C5" s="8"/>
      <c r="D5" s="35"/>
      <c r="E5" s="36"/>
      <c r="F5" s="37"/>
    </row>
    <row r="6" spans="1:13" ht="13.5" thickBot="1" x14ac:dyDescent="0.25">
      <c r="A6" s="8"/>
      <c r="B6" s="9"/>
      <c r="C6" s="8"/>
      <c r="D6" s="8"/>
      <c r="E6" s="8"/>
      <c r="F6" s="8"/>
      <c r="G6" s="8"/>
      <c r="H6" s="8"/>
      <c r="I6" s="8"/>
      <c r="J6" s="34"/>
      <c r="K6" s="34"/>
    </row>
    <row r="7" spans="1:13" s="15" customFormat="1" ht="33.950000000000003" customHeight="1" thickBot="1" x14ac:dyDescent="0.25">
      <c r="A7" s="16" t="s">
        <v>23</v>
      </c>
      <c r="B7" s="17"/>
      <c r="C7" s="17"/>
      <c r="D7" s="17"/>
      <c r="E7" s="17"/>
      <c r="F7" s="17"/>
      <c r="G7" s="17"/>
      <c r="H7" s="17"/>
      <c r="I7" s="18"/>
      <c r="J7" s="34"/>
      <c r="K7" s="34"/>
    </row>
    <row r="8" spans="1:13" s="34" customFormat="1" ht="13.5" thickBot="1" x14ac:dyDescent="0.25">
      <c r="A8" s="61" t="s">
        <v>12</v>
      </c>
      <c r="B8" s="62" t="s">
        <v>13</v>
      </c>
      <c r="C8" s="63" t="s">
        <v>14</v>
      </c>
      <c r="D8" s="63" t="s">
        <v>15</v>
      </c>
      <c r="E8" s="64" t="s">
        <v>16</v>
      </c>
      <c r="F8" s="64" t="s">
        <v>17</v>
      </c>
      <c r="G8" s="65" t="s">
        <v>18</v>
      </c>
      <c r="H8" s="66" t="s">
        <v>19</v>
      </c>
      <c r="I8" s="67" t="s">
        <v>20</v>
      </c>
    </row>
    <row r="9" spans="1:13" s="7" customFormat="1" ht="20.100000000000001" customHeight="1" x14ac:dyDescent="0.25">
      <c r="A9" s="19" t="s">
        <v>21</v>
      </c>
      <c r="B9" s="20"/>
      <c r="C9" s="21"/>
      <c r="D9" s="21"/>
      <c r="E9" s="22"/>
      <c r="F9" s="22"/>
      <c r="G9" s="68"/>
      <c r="H9" s="23"/>
      <c r="I9" s="24"/>
      <c r="J9" s="34"/>
      <c r="K9" s="34"/>
    </row>
    <row r="10" spans="1:13" s="34" customFormat="1" x14ac:dyDescent="0.2">
      <c r="A10" s="53">
        <v>1</v>
      </c>
      <c r="B10" s="54">
        <v>297111</v>
      </c>
      <c r="C10" s="55" t="s">
        <v>44</v>
      </c>
      <c r="D10" s="55" t="s">
        <v>0</v>
      </c>
      <c r="E10" s="56">
        <v>120</v>
      </c>
      <c r="F10" s="99"/>
      <c r="G10" s="57">
        <f>E10*F10</f>
        <v>0</v>
      </c>
      <c r="H10" s="58">
        <v>0</v>
      </c>
      <c r="I10" s="59">
        <f t="shared" ref="I10:I32" si="0">E10*H10</f>
        <v>0</v>
      </c>
      <c r="M10" s="60"/>
    </row>
    <row r="11" spans="1:13" s="34" customFormat="1" x14ac:dyDescent="0.2">
      <c r="A11" s="53">
        <v>2</v>
      </c>
      <c r="B11" s="54">
        <v>297121</v>
      </c>
      <c r="C11" s="55" t="s">
        <v>60</v>
      </c>
      <c r="D11" s="55" t="s">
        <v>0</v>
      </c>
      <c r="E11" s="56">
        <v>40</v>
      </c>
      <c r="F11" s="99"/>
      <c r="G11" s="57">
        <f t="shared" ref="G11:G32" si="1">E11*F11</f>
        <v>0</v>
      </c>
      <c r="H11" s="58">
        <v>0</v>
      </c>
      <c r="I11" s="59">
        <f t="shared" si="0"/>
        <v>0</v>
      </c>
      <c r="M11" s="60"/>
    </row>
    <row r="12" spans="1:13" s="34" customFormat="1" x14ac:dyDescent="0.2">
      <c r="A12" s="53">
        <v>3</v>
      </c>
      <c r="B12" s="54">
        <v>297122</v>
      </c>
      <c r="C12" s="55" t="s">
        <v>61</v>
      </c>
      <c r="D12" s="55" t="s">
        <v>0</v>
      </c>
      <c r="E12" s="56">
        <v>275</v>
      </c>
      <c r="F12" s="99"/>
      <c r="G12" s="57">
        <f t="shared" si="1"/>
        <v>0</v>
      </c>
      <c r="H12" s="58">
        <v>0</v>
      </c>
      <c r="I12" s="59">
        <f t="shared" si="0"/>
        <v>0</v>
      </c>
      <c r="M12" s="60"/>
    </row>
    <row r="13" spans="1:13" s="34" customFormat="1" x14ac:dyDescent="0.2">
      <c r="A13" s="53">
        <v>4</v>
      </c>
      <c r="B13" s="54">
        <v>297631</v>
      </c>
      <c r="C13" s="55" t="s">
        <v>47</v>
      </c>
      <c r="D13" s="55" t="s">
        <v>1</v>
      </c>
      <c r="E13" s="56">
        <v>2</v>
      </c>
      <c r="F13" s="99"/>
      <c r="G13" s="57">
        <f t="shared" si="1"/>
        <v>0</v>
      </c>
      <c r="H13" s="58">
        <v>0</v>
      </c>
      <c r="I13" s="59">
        <f t="shared" si="0"/>
        <v>0</v>
      </c>
      <c r="M13" s="60"/>
    </row>
    <row r="14" spans="1:13" s="34" customFormat="1" x14ac:dyDescent="0.2">
      <c r="A14" s="53">
        <v>5</v>
      </c>
      <c r="B14" s="54">
        <v>297632</v>
      </c>
      <c r="C14" s="55" t="s">
        <v>48</v>
      </c>
      <c r="D14" s="55" t="s">
        <v>1</v>
      </c>
      <c r="E14" s="56">
        <v>14</v>
      </c>
      <c r="F14" s="99"/>
      <c r="G14" s="57">
        <f>E14*F14</f>
        <v>0</v>
      </c>
      <c r="H14" s="58">
        <v>0</v>
      </c>
      <c r="I14" s="59">
        <f>E14*H14</f>
        <v>0</v>
      </c>
      <c r="M14" s="60"/>
    </row>
    <row r="15" spans="1:13" s="34" customFormat="1" x14ac:dyDescent="0.2">
      <c r="A15" s="53">
        <v>6</v>
      </c>
      <c r="B15" s="54">
        <v>297711</v>
      </c>
      <c r="C15" s="55" t="s">
        <v>2</v>
      </c>
      <c r="D15" s="55" t="s">
        <v>1</v>
      </c>
      <c r="E15" s="56">
        <v>3</v>
      </c>
      <c r="F15" s="99"/>
      <c r="G15" s="57">
        <f t="shared" si="1"/>
        <v>0</v>
      </c>
      <c r="H15" s="58">
        <v>0</v>
      </c>
      <c r="I15" s="59">
        <f t="shared" si="0"/>
        <v>0</v>
      </c>
      <c r="M15" s="60"/>
    </row>
    <row r="16" spans="1:13" s="34" customFormat="1" x14ac:dyDescent="0.2">
      <c r="A16" s="53">
        <v>7</v>
      </c>
      <c r="B16" s="54">
        <v>297712</v>
      </c>
      <c r="C16" s="55" t="s">
        <v>3</v>
      </c>
      <c r="D16" s="55" t="s">
        <v>1</v>
      </c>
      <c r="E16" s="56">
        <v>1</v>
      </c>
      <c r="F16" s="99"/>
      <c r="G16" s="57">
        <f t="shared" si="1"/>
        <v>0</v>
      </c>
      <c r="H16" s="58">
        <v>0</v>
      </c>
      <c r="I16" s="59">
        <f t="shared" si="0"/>
        <v>0</v>
      </c>
      <c r="M16" s="60"/>
    </row>
    <row r="17" spans="1:13" s="34" customFormat="1" x14ac:dyDescent="0.2">
      <c r="A17" s="53">
        <v>8</v>
      </c>
      <c r="B17" s="54">
        <v>298232</v>
      </c>
      <c r="C17" s="55" t="s">
        <v>4</v>
      </c>
      <c r="D17" s="55" t="s">
        <v>1</v>
      </c>
      <c r="E17" s="56">
        <v>6</v>
      </c>
      <c r="F17" s="99"/>
      <c r="G17" s="57">
        <f t="shared" si="1"/>
        <v>0</v>
      </c>
      <c r="H17" s="58">
        <v>0</v>
      </c>
      <c r="I17" s="59">
        <f t="shared" si="0"/>
        <v>0</v>
      </c>
      <c r="M17" s="60"/>
    </row>
    <row r="18" spans="1:13" s="34" customFormat="1" x14ac:dyDescent="0.2">
      <c r="A18" s="53">
        <v>9</v>
      </c>
      <c r="B18" s="54">
        <v>900098251</v>
      </c>
      <c r="C18" s="55" t="s">
        <v>55</v>
      </c>
      <c r="D18" s="55" t="s">
        <v>1</v>
      </c>
      <c r="E18" s="56">
        <v>8</v>
      </c>
      <c r="F18" s="99"/>
      <c r="G18" s="57">
        <f>E18*F18</f>
        <v>0</v>
      </c>
      <c r="H18" s="58">
        <v>0</v>
      </c>
      <c r="I18" s="59">
        <f>E18*H18</f>
        <v>0</v>
      </c>
      <c r="M18" s="60"/>
    </row>
    <row r="19" spans="1:13" s="34" customFormat="1" x14ac:dyDescent="0.2">
      <c r="A19" s="53">
        <v>10</v>
      </c>
      <c r="B19" s="54">
        <v>900098252</v>
      </c>
      <c r="C19" s="55" t="s">
        <v>56</v>
      </c>
      <c r="D19" s="55" t="s">
        <v>1</v>
      </c>
      <c r="E19" s="56">
        <v>8</v>
      </c>
      <c r="F19" s="99"/>
      <c r="G19" s="57">
        <f>E19*F19</f>
        <v>0</v>
      </c>
      <c r="H19" s="58">
        <v>0</v>
      </c>
      <c r="I19" s="59">
        <f>E19*H19</f>
        <v>0</v>
      </c>
      <c r="M19" s="60"/>
    </row>
    <row r="20" spans="1:13" s="34" customFormat="1" x14ac:dyDescent="0.2">
      <c r="A20" s="53">
        <v>11</v>
      </c>
      <c r="B20" s="54">
        <v>900098253</v>
      </c>
      <c r="C20" s="55" t="s">
        <v>46</v>
      </c>
      <c r="D20" s="55" t="s">
        <v>1</v>
      </c>
      <c r="E20" s="56">
        <v>8</v>
      </c>
      <c r="F20" s="99"/>
      <c r="G20" s="57">
        <f>E20*F20</f>
        <v>0</v>
      </c>
      <c r="H20" s="58">
        <v>0</v>
      </c>
      <c r="I20" s="59">
        <f>E20*H20</f>
        <v>0</v>
      </c>
      <c r="M20" s="60"/>
    </row>
    <row r="21" spans="1:13" s="34" customFormat="1" x14ac:dyDescent="0.2">
      <c r="A21" s="53">
        <v>12</v>
      </c>
      <c r="B21" s="54">
        <v>900098254</v>
      </c>
      <c r="C21" s="55" t="s">
        <v>57</v>
      </c>
      <c r="D21" s="55" t="s">
        <v>1</v>
      </c>
      <c r="E21" s="56">
        <v>8</v>
      </c>
      <c r="F21" s="99"/>
      <c r="G21" s="57">
        <f>E21*F21</f>
        <v>0</v>
      </c>
      <c r="H21" s="58">
        <v>0</v>
      </c>
      <c r="I21" s="59">
        <f>E21*H21</f>
        <v>0</v>
      </c>
      <c r="M21" s="60"/>
    </row>
    <row r="22" spans="1:13" s="34" customFormat="1" x14ac:dyDescent="0.2">
      <c r="A22" s="53">
        <v>13</v>
      </c>
      <c r="B22" s="54">
        <v>298311</v>
      </c>
      <c r="C22" s="55" t="s">
        <v>58</v>
      </c>
      <c r="D22" s="55" t="s">
        <v>1</v>
      </c>
      <c r="E22" s="56">
        <v>90</v>
      </c>
      <c r="F22" s="99"/>
      <c r="G22" s="57">
        <f t="shared" si="1"/>
        <v>0</v>
      </c>
      <c r="H22" s="58">
        <v>0</v>
      </c>
      <c r="I22" s="59">
        <f t="shared" si="0"/>
        <v>0</v>
      </c>
      <c r="M22" s="60"/>
    </row>
    <row r="23" spans="1:13" s="34" customFormat="1" x14ac:dyDescent="0.2">
      <c r="A23" s="53">
        <v>14</v>
      </c>
      <c r="B23" s="54">
        <v>298341</v>
      </c>
      <c r="C23" s="55" t="s">
        <v>45</v>
      </c>
      <c r="D23" s="55" t="s">
        <v>1</v>
      </c>
      <c r="E23" s="56">
        <v>77</v>
      </c>
      <c r="F23" s="99"/>
      <c r="G23" s="57">
        <f t="shared" si="1"/>
        <v>0</v>
      </c>
      <c r="H23" s="58">
        <v>0</v>
      </c>
      <c r="I23" s="59">
        <f t="shared" si="0"/>
        <v>0</v>
      </c>
      <c r="M23" s="60"/>
    </row>
    <row r="24" spans="1:13" s="34" customFormat="1" x14ac:dyDescent="0.2">
      <c r="A24" s="53">
        <v>15</v>
      </c>
      <c r="B24" s="54">
        <v>298351</v>
      </c>
      <c r="C24" s="55" t="s">
        <v>49</v>
      </c>
      <c r="D24" s="55" t="s">
        <v>1</v>
      </c>
      <c r="E24" s="56">
        <v>77</v>
      </c>
      <c r="F24" s="99"/>
      <c r="G24" s="57">
        <f>E24*F24</f>
        <v>0</v>
      </c>
      <c r="H24" s="58">
        <v>0</v>
      </c>
      <c r="I24" s="59">
        <f>E24*H24</f>
        <v>0</v>
      </c>
      <c r="M24" s="60"/>
    </row>
    <row r="25" spans="1:13" s="34" customFormat="1" x14ac:dyDescent="0.2">
      <c r="A25" s="53">
        <v>16</v>
      </c>
      <c r="B25" s="54">
        <v>298361</v>
      </c>
      <c r="C25" s="55" t="s">
        <v>50</v>
      </c>
      <c r="D25" s="55" t="s">
        <v>1</v>
      </c>
      <c r="E25" s="56">
        <v>77</v>
      </c>
      <c r="F25" s="99"/>
      <c r="G25" s="57">
        <f>E25*F25</f>
        <v>0</v>
      </c>
      <c r="H25" s="58">
        <v>0</v>
      </c>
      <c r="I25" s="59">
        <f>E25*H25</f>
        <v>0</v>
      </c>
      <c r="M25" s="60"/>
    </row>
    <row r="26" spans="1:13" s="34" customFormat="1" x14ac:dyDescent="0.2">
      <c r="A26" s="53">
        <v>17</v>
      </c>
      <c r="B26" s="54">
        <v>298411</v>
      </c>
      <c r="C26" s="55" t="s">
        <v>53</v>
      </c>
      <c r="D26" s="55" t="s">
        <v>1</v>
      </c>
      <c r="E26" s="56">
        <v>15</v>
      </c>
      <c r="F26" s="99"/>
      <c r="G26" s="57">
        <f t="shared" si="1"/>
        <v>0</v>
      </c>
      <c r="H26" s="58">
        <v>0</v>
      </c>
      <c r="I26" s="59">
        <f t="shared" si="0"/>
        <v>0</v>
      </c>
      <c r="M26" s="60"/>
    </row>
    <row r="27" spans="1:13" s="34" customFormat="1" x14ac:dyDescent="0.2">
      <c r="A27" s="53">
        <v>18</v>
      </c>
      <c r="B27" s="54">
        <v>298411</v>
      </c>
      <c r="C27" s="55" t="s">
        <v>54</v>
      </c>
      <c r="D27" s="55" t="s">
        <v>1</v>
      </c>
      <c r="E27" s="56">
        <v>50</v>
      </c>
      <c r="F27" s="99"/>
      <c r="G27" s="57">
        <f>E27*F27</f>
        <v>0</v>
      </c>
      <c r="H27" s="58">
        <v>0</v>
      </c>
      <c r="I27" s="59">
        <f>E27*H27</f>
        <v>0</v>
      </c>
      <c r="M27" s="60"/>
    </row>
    <row r="28" spans="1:13" s="34" customFormat="1" x14ac:dyDescent="0.2">
      <c r="A28" s="53">
        <v>19</v>
      </c>
      <c r="B28" s="54">
        <v>298423</v>
      </c>
      <c r="C28" s="55" t="s">
        <v>51</v>
      </c>
      <c r="D28" s="55" t="s">
        <v>1</v>
      </c>
      <c r="E28" s="56">
        <v>10</v>
      </c>
      <c r="F28" s="99"/>
      <c r="G28" s="57">
        <f t="shared" si="1"/>
        <v>0</v>
      </c>
      <c r="H28" s="58">
        <v>0</v>
      </c>
      <c r="I28" s="59">
        <f t="shared" si="0"/>
        <v>0</v>
      </c>
      <c r="M28" s="60"/>
    </row>
    <row r="29" spans="1:13" s="34" customFormat="1" x14ac:dyDescent="0.2">
      <c r="A29" s="53">
        <v>20</v>
      </c>
      <c r="B29" s="54">
        <v>298435</v>
      </c>
      <c r="C29" s="55" t="s">
        <v>59</v>
      </c>
      <c r="D29" s="55" t="s">
        <v>1</v>
      </c>
      <c r="E29" s="56">
        <v>4</v>
      </c>
      <c r="F29" s="99"/>
      <c r="G29" s="57">
        <f t="shared" si="1"/>
        <v>0</v>
      </c>
      <c r="H29" s="58">
        <v>0</v>
      </c>
      <c r="I29" s="59">
        <f t="shared" si="0"/>
        <v>0</v>
      </c>
      <c r="M29" s="60"/>
    </row>
    <row r="30" spans="1:13" s="34" customFormat="1" x14ac:dyDescent="0.2">
      <c r="A30" s="53">
        <v>21</v>
      </c>
      <c r="B30" s="54">
        <v>298451</v>
      </c>
      <c r="C30" s="55" t="s">
        <v>52</v>
      </c>
      <c r="D30" s="55" t="s">
        <v>1</v>
      </c>
      <c r="E30" s="56">
        <v>6</v>
      </c>
      <c r="F30" s="99"/>
      <c r="G30" s="57">
        <f t="shared" si="1"/>
        <v>0</v>
      </c>
      <c r="H30" s="58">
        <v>0</v>
      </c>
      <c r="I30" s="59">
        <f t="shared" si="0"/>
        <v>0</v>
      </c>
      <c r="M30" s="60"/>
    </row>
    <row r="31" spans="1:13" s="34" customFormat="1" x14ac:dyDescent="0.2">
      <c r="A31" s="53">
        <v>22</v>
      </c>
      <c r="B31" s="54">
        <v>298511</v>
      </c>
      <c r="C31" s="55" t="s">
        <v>5</v>
      </c>
      <c r="D31" s="55" t="s">
        <v>1</v>
      </c>
      <c r="E31" s="56">
        <v>6</v>
      </c>
      <c r="F31" s="99"/>
      <c r="G31" s="57">
        <f t="shared" si="1"/>
        <v>0</v>
      </c>
      <c r="H31" s="58">
        <v>0</v>
      </c>
      <c r="I31" s="59">
        <f t="shared" si="0"/>
        <v>0</v>
      </c>
      <c r="M31" s="60"/>
    </row>
    <row r="32" spans="1:13" s="95" customFormat="1" ht="13.5" thickBot="1" x14ac:dyDescent="0.25">
      <c r="A32" s="88">
        <v>23</v>
      </c>
      <c r="B32" s="89">
        <v>298525</v>
      </c>
      <c r="C32" s="90" t="s">
        <v>42</v>
      </c>
      <c r="D32" s="90" t="s">
        <v>1</v>
      </c>
      <c r="E32" s="91">
        <v>12</v>
      </c>
      <c r="F32" s="100"/>
      <c r="G32" s="92">
        <f t="shared" si="1"/>
        <v>0</v>
      </c>
      <c r="H32" s="93">
        <v>0</v>
      </c>
      <c r="I32" s="94">
        <f t="shared" si="0"/>
        <v>0</v>
      </c>
      <c r="K32" s="34"/>
      <c r="M32" s="96"/>
    </row>
    <row r="33" spans="1:13" s="6" customFormat="1" x14ac:dyDescent="0.2">
      <c r="A33" s="25"/>
      <c r="B33" s="11"/>
      <c r="C33" s="10" t="s">
        <v>24</v>
      </c>
      <c r="D33" s="10"/>
      <c r="E33" s="12"/>
      <c r="F33" s="12"/>
      <c r="G33" s="13">
        <f>SUM(G10:G32)</f>
        <v>0</v>
      </c>
      <c r="H33" s="14"/>
      <c r="I33" s="26">
        <f>SUM(I10:I32)</f>
        <v>0</v>
      </c>
    </row>
    <row r="34" spans="1:13" s="7" customFormat="1" ht="20.100000000000001" customHeight="1" x14ac:dyDescent="0.25">
      <c r="A34" s="19" t="s">
        <v>22</v>
      </c>
      <c r="B34" s="20"/>
      <c r="C34" s="21"/>
      <c r="D34" s="21"/>
      <c r="E34" s="22"/>
      <c r="F34" s="22"/>
      <c r="G34" s="68"/>
      <c r="H34" s="23"/>
      <c r="I34" s="24"/>
    </row>
    <row r="35" spans="1:13" s="34" customFormat="1" ht="14.25" x14ac:dyDescent="0.2">
      <c r="A35" s="53">
        <v>24</v>
      </c>
      <c r="B35" s="54">
        <v>210220021</v>
      </c>
      <c r="C35" s="55" t="s">
        <v>43</v>
      </c>
      <c r="D35" s="55" t="s">
        <v>0</v>
      </c>
      <c r="E35" s="56">
        <v>120</v>
      </c>
      <c r="F35" s="99"/>
      <c r="G35" s="57">
        <f t="shared" ref="G35:G43" si="2">E35*F35</f>
        <v>0</v>
      </c>
      <c r="H35" s="58"/>
      <c r="I35" s="59"/>
      <c r="M35" s="60"/>
    </row>
    <row r="36" spans="1:13" s="34" customFormat="1" x14ac:dyDescent="0.2">
      <c r="A36" s="53">
        <v>25</v>
      </c>
      <c r="B36" s="54">
        <v>210220101</v>
      </c>
      <c r="C36" s="55" t="s">
        <v>6</v>
      </c>
      <c r="D36" s="55" t="s">
        <v>0</v>
      </c>
      <c r="E36" s="56">
        <v>315</v>
      </c>
      <c r="F36" s="99"/>
      <c r="G36" s="57">
        <f t="shared" si="2"/>
        <v>0</v>
      </c>
      <c r="H36" s="58"/>
      <c r="I36" s="59"/>
      <c r="M36" s="60"/>
    </row>
    <row r="37" spans="1:13" s="34" customFormat="1" x14ac:dyDescent="0.2">
      <c r="A37" s="53">
        <v>26</v>
      </c>
      <c r="B37" s="54">
        <v>210220301</v>
      </c>
      <c r="C37" s="55" t="s">
        <v>62</v>
      </c>
      <c r="D37" s="55" t="s">
        <v>1</v>
      </c>
      <c r="E37" s="56">
        <v>260</v>
      </c>
      <c r="F37" s="99"/>
      <c r="G37" s="57">
        <f t="shared" si="2"/>
        <v>0</v>
      </c>
      <c r="H37" s="58"/>
      <c r="I37" s="59"/>
      <c r="M37" s="60"/>
    </row>
    <row r="38" spans="1:13" s="34" customFormat="1" x14ac:dyDescent="0.2">
      <c r="A38" s="53">
        <v>27</v>
      </c>
      <c r="B38" s="54">
        <v>210220321</v>
      </c>
      <c r="C38" s="55" t="s">
        <v>7</v>
      </c>
      <c r="D38" s="55" t="s">
        <v>1</v>
      </c>
      <c r="E38" s="56">
        <v>3</v>
      </c>
      <c r="F38" s="99"/>
      <c r="G38" s="57">
        <f t="shared" si="2"/>
        <v>0</v>
      </c>
      <c r="H38" s="58"/>
      <c r="I38" s="59"/>
      <c r="M38" s="60"/>
    </row>
    <row r="39" spans="1:13" s="34" customFormat="1" x14ac:dyDescent="0.2">
      <c r="A39" s="53">
        <v>28</v>
      </c>
      <c r="B39" s="54">
        <v>210220371</v>
      </c>
      <c r="C39" s="55" t="s">
        <v>63</v>
      </c>
      <c r="D39" s="55" t="s">
        <v>1</v>
      </c>
      <c r="E39" s="56">
        <v>8</v>
      </c>
      <c r="F39" s="99"/>
      <c r="G39" s="57">
        <f>E39*F39</f>
        <v>0</v>
      </c>
      <c r="H39" s="58"/>
      <c r="I39" s="59"/>
      <c r="M39" s="60"/>
    </row>
    <row r="40" spans="1:13" s="34" customFormat="1" x14ac:dyDescent="0.2">
      <c r="A40" s="53">
        <v>29</v>
      </c>
      <c r="B40" s="54">
        <v>210220372</v>
      </c>
      <c r="C40" s="55" t="s">
        <v>8</v>
      </c>
      <c r="D40" s="55" t="s">
        <v>1</v>
      </c>
      <c r="E40" s="56">
        <v>6</v>
      </c>
      <c r="F40" s="99"/>
      <c r="G40" s="57">
        <f t="shared" si="2"/>
        <v>0</v>
      </c>
      <c r="H40" s="58"/>
      <c r="I40" s="59"/>
      <c r="M40" s="60"/>
    </row>
    <row r="41" spans="1:13" s="34" customFormat="1" x14ac:dyDescent="0.2">
      <c r="A41" s="53">
        <v>30</v>
      </c>
      <c r="B41" s="54">
        <v>210220401</v>
      </c>
      <c r="C41" s="55" t="s">
        <v>9</v>
      </c>
      <c r="D41" s="55" t="s">
        <v>1</v>
      </c>
      <c r="E41" s="56">
        <v>6</v>
      </c>
      <c r="F41" s="99"/>
      <c r="G41" s="57">
        <f t="shared" si="2"/>
        <v>0</v>
      </c>
      <c r="H41" s="58"/>
      <c r="I41" s="59"/>
      <c r="M41" s="60"/>
    </row>
    <row r="42" spans="1:13" s="34" customFormat="1" x14ac:dyDescent="0.2">
      <c r="A42" s="53">
        <v>31</v>
      </c>
      <c r="B42" s="54">
        <v>210220431</v>
      </c>
      <c r="C42" s="55" t="s">
        <v>10</v>
      </c>
      <c r="D42" s="55" t="s">
        <v>1</v>
      </c>
      <c r="E42" s="56">
        <v>8</v>
      </c>
      <c r="F42" s="99"/>
      <c r="G42" s="57">
        <f t="shared" si="2"/>
        <v>0</v>
      </c>
      <c r="H42" s="58"/>
      <c r="I42" s="59"/>
      <c r="M42" s="60"/>
    </row>
    <row r="43" spans="1:13" s="34" customFormat="1" x14ac:dyDescent="0.2">
      <c r="A43" s="53">
        <v>32</v>
      </c>
      <c r="B43" s="54">
        <v>210220458</v>
      </c>
      <c r="C43" s="55" t="s">
        <v>11</v>
      </c>
      <c r="D43" s="55" t="s">
        <v>0</v>
      </c>
      <c r="E43" s="56">
        <v>6</v>
      </c>
      <c r="F43" s="99"/>
      <c r="G43" s="57">
        <f t="shared" si="2"/>
        <v>0</v>
      </c>
      <c r="H43" s="58"/>
      <c r="I43" s="59"/>
      <c r="M43" s="60"/>
    </row>
    <row r="44" spans="1:13" s="34" customFormat="1" x14ac:dyDescent="0.2">
      <c r="A44" s="53">
        <v>33</v>
      </c>
      <c r="B44" s="54"/>
      <c r="C44" s="97" t="s">
        <v>64</v>
      </c>
      <c r="D44" s="55" t="s">
        <v>66</v>
      </c>
      <c r="E44" s="56">
        <v>1</v>
      </c>
      <c r="F44" s="99"/>
      <c r="G44" s="57">
        <f>E44*F44</f>
        <v>0</v>
      </c>
      <c r="H44" s="58"/>
      <c r="I44" s="59"/>
      <c r="M44" s="60"/>
    </row>
    <row r="45" spans="1:13" s="95" customFormat="1" ht="13.5" thickBot="1" x14ac:dyDescent="0.25">
      <c r="A45" s="88"/>
      <c r="B45" s="89"/>
      <c r="C45" s="98" t="s">
        <v>65</v>
      </c>
      <c r="D45" s="90"/>
      <c r="E45" s="91"/>
      <c r="F45" s="91"/>
      <c r="G45" s="92"/>
      <c r="H45" s="93"/>
      <c r="I45" s="94"/>
      <c r="M45" s="96"/>
    </row>
    <row r="46" spans="1:13" s="6" customFormat="1" ht="13.5" thickBot="1" x14ac:dyDescent="0.25">
      <c r="A46" s="27"/>
      <c r="B46" s="28"/>
      <c r="C46" s="29" t="s">
        <v>24</v>
      </c>
      <c r="D46" s="29"/>
      <c r="E46" s="30"/>
      <c r="F46" s="30"/>
      <c r="G46" s="31">
        <f>SUM(G35:G44)</f>
        <v>0</v>
      </c>
      <c r="H46" s="32"/>
      <c r="I46" s="33"/>
    </row>
    <row r="47" spans="1:13" s="7" customFormat="1" ht="20.100000000000001" customHeight="1" x14ac:dyDescent="0.25">
      <c r="A47" s="19" t="s">
        <v>67</v>
      </c>
      <c r="B47" s="20"/>
      <c r="C47" s="21"/>
      <c r="D47" s="21"/>
      <c r="E47" s="22"/>
      <c r="F47" s="22"/>
      <c r="G47" s="68"/>
      <c r="H47" s="23"/>
      <c r="I47" s="24"/>
    </row>
    <row r="48" spans="1:13" s="34" customFormat="1" x14ac:dyDescent="0.2">
      <c r="A48" s="53">
        <v>34</v>
      </c>
      <c r="B48" s="54">
        <v>910220001</v>
      </c>
      <c r="C48" s="55" t="s">
        <v>69</v>
      </c>
      <c r="D48" s="55" t="s">
        <v>68</v>
      </c>
      <c r="E48" s="56">
        <v>80</v>
      </c>
      <c r="F48" s="99"/>
      <c r="G48" s="57">
        <f>E48*F48</f>
        <v>0</v>
      </c>
      <c r="H48" s="58"/>
      <c r="I48" s="59"/>
      <c r="M48" s="60"/>
    </row>
    <row r="49" spans="1:13" s="34" customFormat="1" x14ac:dyDescent="0.2">
      <c r="A49" s="53">
        <v>35</v>
      </c>
      <c r="B49" s="54">
        <v>910220101</v>
      </c>
      <c r="C49" s="55" t="s">
        <v>73</v>
      </c>
      <c r="D49" s="55" t="s">
        <v>68</v>
      </c>
      <c r="E49" s="56">
        <v>60</v>
      </c>
      <c r="F49" s="99"/>
      <c r="G49" s="57">
        <f>E49*F49</f>
        <v>0</v>
      </c>
      <c r="H49" s="58"/>
      <c r="I49" s="59"/>
      <c r="M49" s="60"/>
    </row>
    <row r="50" spans="1:13" s="95" customFormat="1" ht="13.5" thickBot="1" x14ac:dyDescent="0.25">
      <c r="A50" s="88">
        <v>36</v>
      </c>
      <c r="B50" s="89">
        <v>910220201</v>
      </c>
      <c r="C50" s="90" t="s">
        <v>71</v>
      </c>
      <c r="D50" s="90" t="s">
        <v>70</v>
      </c>
      <c r="E50" s="91">
        <v>120</v>
      </c>
      <c r="F50" s="100"/>
      <c r="G50" s="92">
        <f>E50*F50</f>
        <v>0</v>
      </c>
      <c r="H50" s="93"/>
      <c r="I50" s="94"/>
      <c r="K50" s="34"/>
      <c r="M50" s="96"/>
    </row>
    <row r="51" spans="1:13" s="6" customFormat="1" ht="13.5" thickBot="1" x14ac:dyDescent="0.25">
      <c r="A51" s="27"/>
      <c r="B51" s="28"/>
      <c r="C51" s="29" t="s">
        <v>24</v>
      </c>
      <c r="D51" s="29"/>
      <c r="E51" s="30"/>
      <c r="F51" s="30"/>
      <c r="G51" s="31">
        <f>SUM(G48:G50)</f>
        <v>0</v>
      </c>
      <c r="H51" s="32"/>
      <c r="I51" s="33"/>
    </row>
    <row r="52" spans="1:13" x14ac:dyDescent="0.2">
      <c r="B52" s="2"/>
      <c r="E52" s="1"/>
      <c r="F52" s="1"/>
      <c r="G52" s="3"/>
      <c r="H52" s="4"/>
      <c r="I52" s="5"/>
    </row>
    <row r="53" spans="1:13" s="34" customFormat="1" x14ac:dyDescent="0.2">
      <c r="D53" s="35"/>
      <c r="E53" s="36"/>
      <c r="F53" s="37"/>
    </row>
    <row r="54" spans="1:13" x14ac:dyDescent="0.2">
      <c r="B54" s="2"/>
      <c r="E54" s="1"/>
      <c r="F54" s="1"/>
      <c r="G54" s="3"/>
      <c r="H54" s="4"/>
      <c r="I54" s="5"/>
    </row>
    <row r="55" spans="1:13" x14ac:dyDescent="0.2">
      <c r="B55" s="2"/>
      <c r="E55" s="1"/>
      <c r="F55" s="1"/>
      <c r="G55" s="3"/>
      <c r="H55" s="4"/>
      <c r="I55" s="5"/>
    </row>
    <row r="56" spans="1:13" x14ac:dyDescent="0.2">
      <c r="B56" s="2"/>
      <c r="E56" s="1"/>
      <c r="F56" s="1"/>
      <c r="G56" s="3"/>
      <c r="H56" s="4"/>
      <c r="I56" s="5"/>
    </row>
    <row r="57" spans="1:13" x14ac:dyDescent="0.2">
      <c r="B57" s="2"/>
      <c r="E57" s="1"/>
      <c r="F57" s="1"/>
      <c r="G57" s="3"/>
      <c r="H57" s="4"/>
      <c r="I57" s="5"/>
    </row>
    <row r="58" spans="1:13" x14ac:dyDescent="0.2">
      <c r="B58" s="2"/>
      <c r="E58" s="1"/>
      <c r="F58" s="1"/>
      <c r="G58" s="3"/>
      <c r="H58" s="4"/>
      <c r="I58" s="5"/>
    </row>
    <row r="59" spans="1:13" x14ac:dyDescent="0.2">
      <c r="B59" s="2"/>
      <c r="E59" s="1"/>
      <c r="F59" s="1"/>
      <c r="G59" s="3"/>
      <c r="H59" s="4"/>
      <c r="I59" s="5"/>
    </row>
    <row r="60" spans="1:13" x14ac:dyDescent="0.2">
      <c r="B60" s="2"/>
      <c r="E60" s="1"/>
      <c r="F60" s="1"/>
      <c r="G60" s="3"/>
      <c r="H60" s="4"/>
      <c r="I60" s="5"/>
    </row>
    <row r="61" spans="1:13" x14ac:dyDescent="0.2">
      <c r="B61" s="2"/>
      <c r="E61" s="1"/>
      <c r="F61" s="1"/>
      <c r="G61" s="3"/>
      <c r="H61" s="4"/>
      <c r="I61" s="5"/>
    </row>
  </sheetData>
  <sheetProtection algorithmName="SHA-512" hashValue="uMb6jOcMzZd2yLpRMoEoj4FjsU75DLPCz2XDmElRqWLy3gRClihxH2rOxUp8ZuHuEHkPfQYyHsPpR0z9D/Rb/A==" saltValue="LQ6446qTQvpWP3sQDrwlHg==" spinCount="100000" sheet="1" objects="1" scenarios="1"/>
  <phoneticPr fontId="0" type="noConversion"/>
  <printOptions horizontalCentered="1"/>
  <pageMargins left="0.78740157499999996" right="0.78740157499999996" top="0.984251969" bottom="0.984251969" header="0.4921259845" footer="0.4921259845"/>
  <pageSetup paperSize="9" scale="81" fitToHeight="0" orientation="portrait" horizontalDpi="180" verticalDpi="180" r:id="rId1"/>
  <headerFooter alignWithMargins="0"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 II.etapa</vt:lpstr>
      <vt:lpstr>Soupis položek</vt:lpstr>
      <vt:lpstr>'Soupis položek'!Názvy_tisku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Tomáš Saidl</cp:lastModifiedBy>
  <cp:lastPrinted>2015-04-07T12:24:30Z</cp:lastPrinted>
  <dcterms:created xsi:type="dcterms:W3CDTF">2003-09-12T15:51:05Z</dcterms:created>
  <dcterms:modified xsi:type="dcterms:W3CDTF">2021-06-14T11:21:23Z</dcterms:modified>
</cp:coreProperties>
</file>