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"/>
    </mc:Choice>
  </mc:AlternateContent>
  <xr:revisionPtr revIDLastSave="0" documentId="8_{16DF4B08-8A39-404F-90BD-9374EA8F4C6F}" xr6:coauthVersionLast="47" xr6:coauthVersionMax="47" xr10:uidLastSave="{00000000-0000-0000-0000-000000000000}"/>
  <bookViews>
    <workbookView xWindow="4200" yWindow="4200" windowWidth="21600" windowHeight="12735" tabRatio="844" firstSheet="3" activeTab="7" xr2:uid="{00000000-000D-0000-FFFF-FFFF00000000}"/>
  </bookViews>
  <sheets>
    <sheet name="Rekapitulace I.etapa" sheetId="1" r:id="rId1"/>
    <sheet name="Rekapitulace STC" sheetId="24" r:id="rId2"/>
    <sheet name="Datové rozvody STC" sheetId="23" r:id="rId3"/>
    <sheet name="Rekapitulace STA" sheetId="22" r:id="rId4"/>
    <sheet name="Televizní rozvody STA" sheetId="21" r:id="rId5"/>
    <sheet name="Rekapitulace CCTV" sheetId="20" r:id="rId6"/>
    <sheet name="Kamerový systém CCTV" sheetId="19" r:id="rId7"/>
    <sheet name="Rekapitulace DT" sheetId="18" r:id="rId8"/>
    <sheet name="Domácí telefon DT" sheetId="17" r:id="rId9"/>
    <sheet name="Rekapitulace PS" sheetId="16" r:id="rId10"/>
    <sheet name="Přivolávací systém PS" sheetId="15" r:id="rId11"/>
    <sheet name="Rekapitulace SH" sheetId="14" r:id="rId12"/>
    <sheet name="Požární snímače SH" sheetId="13" r:id="rId13"/>
  </sheets>
  <definedNames>
    <definedName name="_xlnm.Print_Area" localSheetId="0">'Rekapitulace I.etapa'!$A:$F</definedName>
  </definedNames>
  <calcPr calcId="191029"/>
</workbook>
</file>

<file path=xl/calcChain.xml><?xml version="1.0" encoding="utf-8"?>
<calcChain xmlns="http://schemas.openxmlformats.org/spreadsheetml/2006/main">
  <c r="G33" i="23" l="1"/>
  <c r="F25" i="24"/>
  <c r="G52" i="23"/>
  <c r="I52" i="23"/>
  <c r="I43" i="23"/>
  <c r="G43" i="23"/>
  <c r="G44" i="23"/>
  <c r="I44" i="23"/>
  <c r="I40" i="23"/>
  <c r="I46" i="23" s="1"/>
  <c r="G40" i="23"/>
  <c r="I39" i="23"/>
  <c r="G39" i="23"/>
  <c r="G31" i="23"/>
  <c r="G29" i="23"/>
  <c r="G30" i="23"/>
  <c r="G28" i="23"/>
  <c r="G27" i="23"/>
  <c r="G26" i="23"/>
  <c r="G19" i="23"/>
  <c r="I19" i="23"/>
  <c r="G18" i="23"/>
  <c r="I18" i="23"/>
  <c r="G12" i="23"/>
  <c r="I12" i="23"/>
  <c r="I34" i="23"/>
  <c r="G25" i="23"/>
  <c r="I33" i="23"/>
  <c r="I32" i="23"/>
  <c r="G32" i="23"/>
  <c r="G22" i="23"/>
  <c r="G16" i="23"/>
  <c r="I16" i="23"/>
  <c r="G15" i="23"/>
  <c r="I15" i="23"/>
  <c r="G11" i="23"/>
  <c r="I11" i="23"/>
  <c r="G24" i="23"/>
  <c r="G23" i="23"/>
  <c r="G21" i="23"/>
  <c r="I20" i="23"/>
  <c r="G20" i="23"/>
  <c r="I17" i="23"/>
  <c r="G17" i="23"/>
  <c r="I14" i="23"/>
  <c r="G14" i="23"/>
  <c r="I13" i="23"/>
  <c r="G13" i="23"/>
  <c r="I10" i="23"/>
  <c r="G10" i="23"/>
  <c r="G34" i="23" s="1"/>
  <c r="F9" i="24" s="1"/>
  <c r="G60" i="23"/>
  <c r="I59" i="23"/>
  <c r="G59" i="23"/>
  <c r="G58" i="23"/>
  <c r="G61" i="23" s="1"/>
  <c r="F19" i="24" s="1"/>
  <c r="I55" i="23"/>
  <c r="G55" i="23"/>
  <c r="I54" i="23"/>
  <c r="G54" i="23"/>
  <c r="G53" i="23"/>
  <c r="I51" i="23"/>
  <c r="G51" i="23"/>
  <c r="G50" i="23"/>
  <c r="G49" i="23"/>
  <c r="G48" i="23"/>
  <c r="I45" i="23"/>
  <c r="G45" i="23"/>
  <c r="I42" i="23"/>
  <c r="G42" i="23"/>
  <c r="I41" i="23"/>
  <c r="G41" i="23"/>
  <c r="I38" i="23"/>
  <c r="G38" i="23"/>
  <c r="I37" i="23"/>
  <c r="G37" i="23"/>
  <c r="I36" i="23"/>
  <c r="G36" i="23"/>
  <c r="I36" i="17"/>
  <c r="G36" i="17"/>
  <c r="G37" i="17" s="1"/>
  <c r="F16" i="18" s="1"/>
  <c r="F18" i="18" s="1"/>
  <c r="I53" i="19"/>
  <c r="G53" i="19"/>
  <c r="F25" i="22"/>
  <c r="F25" i="20"/>
  <c r="F21" i="16"/>
  <c r="G38" i="15"/>
  <c r="I37" i="15"/>
  <c r="G37" i="15"/>
  <c r="G36" i="15"/>
  <c r="G45" i="21"/>
  <c r="G43" i="21"/>
  <c r="I44" i="21"/>
  <c r="G44" i="21"/>
  <c r="G37" i="21"/>
  <c r="I29" i="21"/>
  <c r="G29" i="21"/>
  <c r="G30" i="21"/>
  <c r="I30" i="21"/>
  <c r="G39" i="21"/>
  <c r="I39" i="21"/>
  <c r="G40" i="21"/>
  <c r="I40" i="21"/>
  <c r="G35" i="21"/>
  <c r="G34" i="21"/>
  <c r="I27" i="21"/>
  <c r="G27" i="21"/>
  <c r="I26" i="21"/>
  <c r="G26" i="21"/>
  <c r="I24" i="21"/>
  <c r="G24" i="21"/>
  <c r="I25" i="21"/>
  <c r="G25" i="21"/>
  <c r="I38" i="21"/>
  <c r="G38" i="21"/>
  <c r="I36" i="21"/>
  <c r="G36" i="21"/>
  <c r="G33" i="21"/>
  <c r="I28" i="21"/>
  <c r="G28" i="21"/>
  <c r="I23" i="21"/>
  <c r="G23" i="21"/>
  <c r="I22" i="21"/>
  <c r="G22" i="21"/>
  <c r="I21" i="21"/>
  <c r="G21" i="21"/>
  <c r="G20" i="21"/>
  <c r="I19" i="21"/>
  <c r="G19" i="21"/>
  <c r="I18" i="21"/>
  <c r="G18" i="21"/>
  <c r="I17" i="21"/>
  <c r="G17" i="21"/>
  <c r="I16" i="21"/>
  <c r="G16" i="21"/>
  <c r="I15" i="21"/>
  <c r="G15" i="21"/>
  <c r="I12" i="21"/>
  <c r="G12" i="21"/>
  <c r="I11" i="21"/>
  <c r="G11" i="21"/>
  <c r="I10" i="21"/>
  <c r="I13" i="21" s="1"/>
  <c r="G10" i="21"/>
  <c r="G13" i="21" s="1"/>
  <c r="F9" i="22" s="1"/>
  <c r="F19" i="14"/>
  <c r="G44" i="19"/>
  <c r="I44" i="19"/>
  <c r="I18" i="19"/>
  <c r="G18" i="19"/>
  <c r="G30" i="19"/>
  <c r="I30" i="19"/>
  <c r="G11" i="19"/>
  <c r="G12" i="19"/>
  <c r="G13" i="19"/>
  <c r="G14" i="19"/>
  <c r="G15" i="19"/>
  <c r="G16" i="19"/>
  <c r="G17" i="19"/>
  <c r="G10" i="19"/>
  <c r="I11" i="19"/>
  <c r="I12" i="19"/>
  <c r="I13" i="19"/>
  <c r="I14" i="19"/>
  <c r="I10" i="19"/>
  <c r="G21" i="19"/>
  <c r="I21" i="19"/>
  <c r="G36" i="19"/>
  <c r="G37" i="19"/>
  <c r="I43" i="19"/>
  <c r="G43" i="19"/>
  <c r="G42" i="19"/>
  <c r="G51" i="19"/>
  <c r="G52" i="19"/>
  <c r="G50" i="19"/>
  <c r="G32" i="19"/>
  <c r="I32" i="19"/>
  <c r="G47" i="19"/>
  <c r="G46" i="19"/>
  <c r="I45" i="19"/>
  <c r="G45" i="19"/>
  <c r="G41" i="19"/>
  <c r="G40" i="19"/>
  <c r="G39" i="19"/>
  <c r="G38" i="19"/>
  <c r="I33" i="19"/>
  <c r="G33" i="19"/>
  <c r="I31" i="19"/>
  <c r="G31" i="19"/>
  <c r="I29" i="19"/>
  <c r="G29" i="19"/>
  <c r="E13" i="20" s="1"/>
  <c r="F13" i="20" s="1"/>
  <c r="I28" i="19"/>
  <c r="G28" i="19"/>
  <c r="I27" i="19"/>
  <c r="G27" i="19"/>
  <c r="G26" i="19"/>
  <c r="I25" i="19"/>
  <c r="G25" i="19"/>
  <c r="I24" i="19"/>
  <c r="G24" i="19"/>
  <c r="I23" i="19"/>
  <c r="G23" i="19"/>
  <c r="I22" i="19"/>
  <c r="G22" i="19"/>
  <c r="G32" i="17"/>
  <c r="G21" i="17"/>
  <c r="I21" i="17"/>
  <c r="I19" i="19"/>
  <c r="G14" i="17"/>
  <c r="I14" i="17"/>
  <c r="I17" i="17"/>
  <c r="G17" i="17"/>
  <c r="I16" i="17"/>
  <c r="G16" i="17"/>
  <c r="I15" i="17"/>
  <c r="G15" i="17"/>
  <c r="G33" i="17"/>
  <c r="I31" i="17"/>
  <c r="G31" i="17"/>
  <c r="I30" i="17"/>
  <c r="G30" i="17"/>
  <c r="G29" i="17"/>
  <c r="G28" i="17"/>
  <c r="G27" i="17"/>
  <c r="G26" i="17"/>
  <c r="G25" i="17"/>
  <c r="I22" i="17"/>
  <c r="G22" i="17"/>
  <c r="I20" i="17"/>
  <c r="G20" i="17"/>
  <c r="I19" i="17"/>
  <c r="G19" i="17"/>
  <c r="E10" i="18" s="1"/>
  <c r="F10" i="18" s="1"/>
  <c r="I18" i="17"/>
  <c r="G18" i="17"/>
  <c r="I13" i="17"/>
  <c r="G13" i="17"/>
  <c r="I12" i="17"/>
  <c r="G12" i="17"/>
  <c r="I11" i="17"/>
  <c r="G11" i="17"/>
  <c r="I10" i="17"/>
  <c r="I23" i="17" s="1"/>
  <c r="G10" i="17"/>
  <c r="I31" i="15"/>
  <c r="G31" i="15"/>
  <c r="I32" i="15"/>
  <c r="G32" i="15"/>
  <c r="G28" i="15"/>
  <c r="G27" i="15"/>
  <c r="G30" i="15"/>
  <c r="I22" i="15"/>
  <c r="G22" i="15"/>
  <c r="G29" i="15"/>
  <c r="G21" i="15"/>
  <c r="I21" i="15"/>
  <c r="I19" i="15"/>
  <c r="G19" i="15"/>
  <c r="G18" i="15"/>
  <c r="I18" i="15"/>
  <c r="G17" i="15"/>
  <c r="I17" i="15"/>
  <c r="G16" i="15"/>
  <c r="I16" i="15"/>
  <c r="G15" i="15"/>
  <c r="I15" i="15"/>
  <c r="G14" i="15"/>
  <c r="I14" i="15"/>
  <c r="G13" i="15"/>
  <c r="I13" i="15"/>
  <c r="G12" i="15"/>
  <c r="I12" i="15"/>
  <c r="G11" i="15"/>
  <c r="I11" i="15"/>
  <c r="G33" i="15"/>
  <c r="G26" i="15"/>
  <c r="I23" i="15"/>
  <c r="G23" i="15"/>
  <c r="I20" i="15"/>
  <c r="G20" i="15"/>
  <c r="I10" i="15"/>
  <c r="G10" i="15"/>
  <c r="G16" i="13"/>
  <c r="G15" i="13"/>
  <c r="I12" i="13"/>
  <c r="G12" i="13"/>
  <c r="I11" i="13"/>
  <c r="G11" i="13"/>
  <c r="I10" i="13"/>
  <c r="G10" i="13"/>
  <c r="G34" i="17" l="1"/>
  <c r="F12" i="18" s="1"/>
  <c r="E13" i="18" s="1"/>
  <c r="F13" i="18" s="1"/>
  <c r="G13" i="13"/>
  <c r="F9" i="14" s="1"/>
  <c r="G17" i="13"/>
  <c r="F11" i="14" s="1"/>
  <c r="E12" i="14" s="1"/>
  <c r="F12" i="14" s="1"/>
  <c r="G24" i="15"/>
  <c r="F9" i="16" s="1"/>
  <c r="G54" i="19"/>
  <c r="F19" i="20" s="1"/>
  <c r="G48" i="19"/>
  <c r="F15" i="20" s="1"/>
  <c r="E16" i="20" s="1"/>
  <c r="F16" i="20" s="1"/>
  <c r="G46" i="21"/>
  <c r="F19" i="22" s="1"/>
  <c r="I13" i="13"/>
  <c r="E10" i="16"/>
  <c r="F10" i="16" s="1"/>
  <c r="I34" i="19"/>
  <c r="G23" i="17"/>
  <c r="F9" i="18" s="1"/>
  <c r="E11" i="18" s="1"/>
  <c r="F11" i="18" s="1"/>
  <c r="G41" i="21"/>
  <c r="F15" i="22" s="1"/>
  <c r="E16" i="22" s="1"/>
  <c r="F16" i="22" s="1"/>
  <c r="I24" i="15"/>
  <c r="G34" i="15"/>
  <c r="F12" i="16" s="1"/>
  <c r="E13" i="16" s="1"/>
  <c r="F13" i="16" s="1"/>
  <c r="G34" i="19"/>
  <c r="F12" i="20" s="1"/>
  <c r="G19" i="19"/>
  <c r="F9" i="20" s="1"/>
  <c r="E11" i="20" s="1"/>
  <c r="F11" i="20" s="1"/>
  <c r="I31" i="21"/>
  <c r="G31" i="21"/>
  <c r="F12" i="22" s="1"/>
  <c r="E13" i="22"/>
  <c r="F13" i="22" s="1"/>
  <c r="G46" i="23"/>
  <c r="F12" i="24" s="1"/>
  <c r="F13" i="24"/>
  <c r="G56" i="23"/>
  <c r="F15" i="24" s="1"/>
  <c r="F16" i="24" s="1"/>
  <c r="G39" i="15"/>
  <c r="F15" i="16" s="1"/>
  <c r="E10" i="14"/>
  <c r="F10" i="14" s="1"/>
  <c r="F13" i="14" s="1"/>
  <c r="F14" i="14" s="1"/>
  <c r="F21" i="14" s="1"/>
  <c r="E11" i="16"/>
  <c r="F11" i="16" s="1"/>
  <c r="F14" i="24"/>
  <c r="F11" i="24"/>
  <c r="F10" i="24"/>
  <c r="E11" i="22"/>
  <c r="F11" i="22" s="1"/>
  <c r="E10" i="22"/>
  <c r="F10" i="22" s="1"/>
  <c r="F17" i="22" s="1"/>
  <c r="E14" i="22"/>
  <c r="F14" i="22" s="1"/>
  <c r="F14" i="18" l="1"/>
  <c r="F15" i="18" s="1"/>
  <c r="F20" i="18" s="1"/>
  <c r="F12" i="1" s="1"/>
  <c r="F14" i="16"/>
  <c r="F16" i="16" s="1"/>
  <c r="F23" i="16" s="1"/>
  <c r="E14" i="20"/>
  <c r="F14" i="20" s="1"/>
  <c r="F18" i="20" s="1"/>
  <c r="E10" i="20"/>
  <c r="F10" i="20" s="1"/>
  <c r="F17" i="20"/>
  <c r="F20" i="20" s="1"/>
  <c r="F27" i="20" s="1"/>
  <c r="F11" i="1" s="1"/>
  <c r="F18" i="24"/>
  <c r="F18" i="22"/>
  <c r="F20" i="22" s="1"/>
  <c r="F27" i="22" s="1"/>
  <c r="F17" i="24"/>
  <c r="F20" i="24" s="1"/>
  <c r="F27" i="24" s="1"/>
  <c r="F14" i="1"/>
  <c r="E22" i="14"/>
  <c r="F22" i="14" s="1"/>
  <c r="F23" i="14" s="1"/>
  <c r="F13" i="1"/>
  <c r="E24" i="16"/>
  <c r="F24" i="16" s="1"/>
  <c r="F25" i="16" s="1"/>
  <c r="E21" i="18"/>
  <c r="F21" i="18" s="1"/>
  <c r="F22" i="18" s="1"/>
  <c r="E28" i="20" l="1"/>
  <c r="F28" i="20" s="1"/>
  <c r="F29" i="20" s="1"/>
  <c r="F9" i="1"/>
  <c r="E28" i="24"/>
  <c r="F28" i="24" s="1"/>
  <c r="F29" i="24" s="1"/>
  <c r="E28" i="22"/>
  <c r="F28" i="22" s="1"/>
  <c r="F29" i="22" s="1"/>
  <c r="F10" i="1"/>
  <c r="F16" i="1" l="1"/>
  <c r="E17" i="1" s="1"/>
  <c r="F17" i="1" s="1"/>
  <c r="F18" i="1" s="1"/>
</calcChain>
</file>

<file path=xl/sharedStrings.xml><?xml version="1.0" encoding="utf-8"?>
<sst xmlns="http://schemas.openxmlformats.org/spreadsheetml/2006/main" count="847" uniqueCount="232">
  <si>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</si>
  <si>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</si>
  <si>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</si>
  <si>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</si>
  <si>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</si>
  <si>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</si>
  <si>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</si>
  <si>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PPV pro elektromontáže</t>
  </si>
  <si>
    <t>dodávky celkem</t>
  </si>
  <si>
    <t>materiál+výkony celkem</t>
  </si>
  <si>
    <t>ostatní náklady</t>
  </si>
  <si>
    <t>NÁKLADY hl.III celkem</t>
  </si>
  <si>
    <t>revize</t>
  </si>
  <si>
    <t>NÁKLADY hl.XI celkem</t>
  </si>
  <si>
    <t>cena bez DPH</t>
  </si>
  <si>
    <t>DPH základní sazba</t>
  </si>
  <si>
    <t>CENA vč.DPH (Kč)</t>
  </si>
  <si>
    <t>Rekapitulace ceny</t>
  </si>
  <si>
    <t>p.č.</t>
  </si>
  <si>
    <t>%</t>
  </si>
  <si>
    <t>základ</t>
  </si>
  <si>
    <t>cena /Kč/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</si>
  <si>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</si>
  <si>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</si>
  <si>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</si>
  <si>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</si>
  <si>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</si>
  <si>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</si>
  <si>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</si>
  <si>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</si>
  <si>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DPH</t>
  </si>
  <si>
    <t>VKP</t>
  </si>
  <si>
    <t>TC</t>
  </si>
  <si>
    <t>kap.</t>
  </si>
  <si>
    <t>Dodávky zařízení</t>
  </si>
  <si>
    <t>ks</t>
  </si>
  <si>
    <t>S</t>
  </si>
  <si>
    <t>*</t>
  </si>
  <si>
    <t>DE</t>
  </si>
  <si>
    <t>součet</t>
  </si>
  <si>
    <t>Materiál elektromontážní</t>
  </si>
  <si>
    <t>m</t>
  </si>
  <si>
    <t>ME</t>
  </si>
  <si>
    <t>Elektromontáže</t>
  </si>
  <si>
    <t>CE</t>
  </si>
  <si>
    <t>krabice přístrojová bez zapojení</t>
  </si>
  <si>
    <t>Ostatní náklady</t>
  </si>
  <si>
    <t>Datum: 15.12.2014</t>
  </si>
  <si>
    <t>Část: I.etapa</t>
  </si>
  <si>
    <t>Název akce: Ubytovna Čelakovského, Ústí nad Labem</t>
  </si>
  <si>
    <t>kpl</t>
  </si>
  <si>
    <t>tlačítko 10A/250Vstř ř. 1/0So pod omítku IP20</t>
  </si>
  <si>
    <t>LG0774451</t>
  </si>
  <si>
    <t>hmoždinka plastová vč vrutu HM8/8x40mm</t>
  </si>
  <si>
    <t>vodič CY 10  /H07V-U/</t>
  </si>
  <si>
    <t>vodič Cu(-CY) pod omítkou do 1x25</t>
  </si>
  <si>
    <t>drobný materiál - spojovací, upevňovací, popisovací</t>
  </si>
  <si>
    <t>osazení do betonu hmoždinky HM8</t>
  </si>
  <si>
    <r>
      <t>uložení vedení do stěrky podlah</t>
    </r>
    <r>
      <rPr>
        <sz val="10"/>
        <color indexed="10"/>
        <rFont val="Times New Roman CE"/>
        <charset val="238"/>
      </rPr>
      <t xml:space="preserve"> - dle dohody se stavbou</t>
    </r>
  </si>
  <si>
    <t>řezání kapsy do pr.100mm ve stěně nebo podlaze</t>
  </si>
  <si>
    <t>hod</t>
  </si>
  <si>
    <t>montáž zařízení dodavatelem</t>
  </si>
  <si>
    <t>Objekt: D.4.e  Zařízení slaboproudé elektrotechniky</t>
  </si>
  <si>
    <t>požární hlásič autonomní vč. baterie</t>
  </si>
  <si>
    <t>požární hlásič autonomní</t>
  </si>
  <si>
    <t>Rekapitulace ceny SH</t>
  </si>
  <si>
    <t>Soupis položek SH</t>
  </si>
  <si>
    <t>Soupis položek PS</t>
  </si>
  <si>
    <t>Rekapitulace ceny PS</t>
  </si>
  <si>
    <t>signalizační panel pro 6 pokojů</t>
  </si>
  <si>
    <t>LG0076660</t>
  </si>
  <si>
    <t>instalační krabice 6 modulů na povrch</t>
  </si>
  <si>
    <t>LG0080253</t>
  </si>
  <si>
    <t>montážní deska 6 modulů</t>
  </si>
  <si>
    <t>LG0078816</t>
  </si>
  <si>
    <t>rámeček 6 modulů</t>
  </si>
  <si>
    <t>LG0078289</t>
  </si>
  <si>
    <t>napájecí zdroj - umístit do rozvaděče RSS</t>
  </si>
  <si>
    <t>LG0078212</t>
  </si>
  <si>
    <t>rídící jednotka pro 3 pokoje - umístit do rozvaděče RSS</t>
  </si>
  <si>
    <t>LG0078204</t>
  </si>
  <si>
    <t>dveřní jednotka se signálkami</t>
  </si>
  <si>
    <t>LG0076672</t>
  </si>
  <si>
    <t>chodbová jednotka s dvojitou LED (červená/bílá)</t>
  </si>
  <si>
    <t>LG0078248</t>
  </si>
  <si>
    <t>koupelnová jednotka - tahová</t>
  </si>
  <si>
    <t>krabice přístrojová do zdiva - panelu (pod pokoj. jednotky)</t>
  </si>
  <si>
    <t>kabel UTP 4P cat.6 datový</t>
  </si>
  <si>
    <t>signalizeční panel na povrch vč. zapojení</t>
  </si>
  <si>
    <t>trubka ochranná plast pr.23mm</t>
  </si>
  <si>
    <t>ovladač nebo indikace zapuštěný vč.zapojení 2 vodičový</t>
  </si>
  <si>
    <t>řídící jednotka vč. zapojení</t>
  </si>
  <si>
    <t>napájecí zdroj vč. zapojení</t>
  </si>
  <si>
    <t>trubka plast, do podlahy, do pr.50mm</t>
  </si>
  <si>
    <t>LG0080286</t>
  </si>
  <si>
    <t>kabel UTP 4P cat.5e datový</t>
  </si>
  <si>
    <t>kabel datový, uložení do trubky</t>
  </si>
  <si>
    <t>Soupis položek DT</t>
  </si>
  <si>
    <t>Rekapitulace ceny DT</t>
  </si>
  <si>
    <t>LG0346991</t>
  </si>
  <si>
    <t>LG0346992</t>
  </si>
  <si>
    <t>LG0346230</t>
  </si>
  <si>
    <t>relé pro sepnutí zámku 2 vodič</t>
  </si>
  <si>
    <t>LG0346000</t>
  </si>
  <si>
    <t>napájecí zdroj 28V 2 vodič - umístit do rozvaděče RSS</t>
  </si>
  <si>
    <t>krabice přístrojová do zdiva - panelu (pod bytová tlačítka)</t>
  </si>
  <si>
    <t>rámeček pro 1 přístroj pod omítku bílá (pro tlačítka)</t>
  </si>
  <si>
    <t>LG0774216</t>
  </si>
  <si>
    <t>domácí handsfree Classe 2 vodič s tl. pro dveřní zámek</t>
  </si>
  <si>
    <t>LG0344252</t>
  </si>
  <si>
    <t>univerzální audio jednotka pro 8 tlačítek 2 vodič</t>
  </si>
  <si>
    <t>univerzální tlačítkový modul pro 8 tlačítek 2 vodič</t>
  </si>
  <si>
    <t>zvonkové tablo do modulu schránek vč. zapojení</t>
  </si>
  <si>
    <t>elektrický zámek 8-18V max odběr při držení 250mA</t>
  </si>
  <si>
    <t>domácí handsfree telefon vč, zapojení</t>
  </si>
  <si>
    <t>napájecí zdroj a relé dveřního zámku vč. zapojení</t>
  </si>
  <si>
    <t>elektrický zámek vč. zapojení</t>
  </si>
  <si>
    <t>ovladač tlačítkový zapuštěný vč. zapojení ř.1/0</t>
  </si>
  <si>
    <t>Rekapitulace ceny CCTV</t>
  </si>
  <si>
    <t>Soupis položek CCTV</t>
  </si>
  <si>
    <t>monitor LCD 24" TFT, VGA+DVI, OSD, HD, 500:1, TCO</t>
  </si>
  <si>
    <t>záznam. SF až pro 32 kamer, Win 2000-8, XP, Vista, 7, 8</t>
  </si>
  <si>
    <t>IP dome kamera, 1/3 RGB CMOS, HD, H.264, IP66</t>
  </si>
  <si>
    <t>záložní bat. zdroj, UPS 10kVA, vč. baterie, USB, 19"</t>
  </si>
  <si>
    <t>LG0310766</t>
  </si>
  <si>
    <t>plastová instalační krabice na povrch IP55 pro svorky</t>
  </si>
  <si>
    <t>recyklační poplatek kamery, vyhřívané kryty</t>
  </si>
  <si>
    <t>recyklační poplatek za HDD</t>
  </si>
  <si>
    <t>recyklační poplatek záznamové zařízení</t>
  </si>
  <si>
    <t>HDD pro záznam. zař., WD RE4 4 TB, SATA 6Gbps</t>
  </si>
  <si>
    <t>IP kamera vč. zapojení a nastavení optiky</t>
  </si>
  <si>
    <t>instalace záložního bateriového zdroje UPS</t>
  </si>
  <si>
    <t>monitor LCD vč. zapojení</t>
  </si>
  <si>
    <t>záznamové zařízení vč. zapojení</t>
  </si>
  <si>
    <t>switch 24 portů vč, zapojení a propojení napájení PoE</t>
  </si>
  <si>
    <t>instalace HDD do NVR, instalace SF a zprovoznění syst.</t>
  </si>
  <si>
    <t>krabice svorková vč. svorek a zapojení UTP/kamera</t>
  </si>
  <si>
    <t>LG0046243</t>
  </si>
  <si>
    <t>zázn. zař. NVR 19", 16 kanálů, 4xHDD až 12TB, 2x Gbps</t>
  </si>
  <si>
    <t>switch 24 portů, 10/100/1000 + 2xSFP vč. zdr. PoE, 19"</t>
  </si>
  <si>
    <t>ventilační sada 2 ventilátory, termostat, spínač, zdroj, 19"</t>
  </si>
  <si>
    <t>LG0046270</t>
  </si>
  <si>
    <t>LG0646502</t>
  </si>
  <si>
    <t>pevná police hloubka 360mm, pro NVR a switch</t>
  </si>
  <si>
    <t>LG0646520</t>
  </si>
  <si>
    <t>vyvazovací panel 1U pro organizaci kabelů</t>
  </si>
  <si>
    <t>napájecí blok 19", 230VA, 8x zásuvka+vypínač</t>
  </si>
  <si>
    <t>LG0632792</t>
  </si>
  <si>
    <t>modulární patch panel 19", kovová vyvazovací lišta, 24M</t>
  </si>
  <si>
    <t>LG0632705</t>
  </si>
  <si>
    <t>konektor RJ45 keystone, UTP nestíněný cat.6</t>
  </si>
  <si>
    <t>LG0632750</t>
  </si>
  <si>
    <t>patch kabel, sv. modrá, délka 1m, cat.6, U/UTP, 100 Ohm</t>
  </si>
  <si>
    <t>rozvodnice do hmotnosti 150kg, rack 19" nástěnný</t>
  </si>
  <si>
    <t>19" nást. rozv. Linkeo, 16U, 810x600x600    ozn. CCTV</t>
  </si>
  <si>
    <t>kabel VGA, HD-15, délka 20m</t>
  </si>
  <si>
    <t>LG0032781</t>
  </si>
  <si>
    <t>kabel VGA, uložení do trubky</t>
  </si>
  <si>
    <t>Soupis položek STA</t>
  </si>
  <si>
    <t>Rekapitulace ceny STA</t>
  </si>
  <si>
    <t>nást. rozvodnice 800x1200x250    ozn. STA</t>
  </si>
  <si>
    <t>stožár STA kovový, výška 2m, konzole na stěnu</t>
  </si>
  <si>
    <r>
      <t>všesměrová TV anténa DVB-T</t>
    </r>
    <r>
      <rPr>
        <sz val="10"/>
        <color indexed="10"/>
        <rFont val="Times New Roman CE"/>
        <charset val="238"/>
      </rPr>
      <t xml:space="preserve"> - upřesněno po proměření</t>
    </r>
  </si>
  <si>
    <r>
      <t>všesměrová Ro anténa</t>
    </r>
    <r>
      <rPr>
        <sz val="10"/>
        <color indexed="10"/>
        <rFont val="Times New Roman CE"/>
        <charset val="238"/>
      </rPr>
      <t xml:space="preserve"> - upřesněno po proměření</t>
    </r>
  </si>
  <si>
    <t>zesilovač TV/R signálu</t>
  </si>
  <si>
    <t>QUAD konvertor</t>
  </si>
  <si>
    <t>slučoivací lišta TV/R signálu</t>
  </si>
  <si>
    <t>rozbočovač TV/R signálu</t>
  </si>
  <si>
    <t>multitap</t>
  </si>
  <si>
    <t>zásuvka TV/R ind. Zapojení do hvězdy</t>
  </si>
  <si>
    <t>krabice přístrojová do zdiva - panelu (pod TV/Rzásuvky)</t>
  </si>
  <si>
    <t>LG0774432</t>
  </si>
  <si>
    <t>rámeček pro 1 přístroj pod omítku bílá (pro TV/R)</t>
  </si>
  <si>
    <t>koaxiální kabel POPE H47 75 Ohm - venkovní</t>
  </si>
  <si>
    <t>koaxiální kabel POPE H121 75 Ohm - vnitřní</t>
  </si>
  <si>
    <t>zásuvka domovní TV/R zapuštěná vč.zapojení koncová</t>
  </si>
  <si>
    <t>kabel TV/R, uložení do trubky</t>
  </si>
  <si>
    <t>proměření, sestavení, směrování TV/R antén</t>
  </si>
  <si>
    <t>nastavení zesilovačů, zapojení, měření úč. zásuvek</t>
  </si>
  <si>
    <t>Rekapitulace ceny STC</t>
  </si>
  <si>
    <t>Soupis položek STC</t>
  </si>
  <si>
    <t>19" stojan. rozv. Linkeo, 42U, 2026x600x600    ozn. DT</t>
  </si>
  <si>
    <t>LG0646318</t>
  </si>
  <si>
    <t>LG0646400</t>
  </si>
  <si>
    <t>kovový podstavec 4 rohy/4 odním. stěny, 600x600x100</t>
  </si>
  <si>
    <t>LG0646430</t>
  </si>
  <si>
    <t>pevná police hloubka 360mm, volná pro pozdější využití</t>
  </si>
  <si>
    <t>LG0646505</t>
  </si>
  <si>
    <t>pevná police hloubka 425mm, volná pro pozdější využití</t>
  </si>
  <si>
    <t>LG0646508</t>
  </si>
  <si>
    <t>výsuvná police hloubka 425mm, volná pro pozdější využití</t>
  </si>
  <si>
    <t>LG0646551</t>
  </si>
  <si>
    <t>LG0033579</t>
  </si>
  <si>
    <t>telefonní patch panel 19", kovová vyvazovací lišta, 50M</t>
  </si>
  <si>
    <t>sada 4 kolečka, 2 s brzdou, max. váha 500 kg</t>
  </si>
  <si>
    <t>LG0046482</t>
  </si>
  <si>
    <t>POZOR! Výbavu oceňuje spec. firma - zde jen odhad</t>
  </si>
  <si>
    <t>LG0646421</t>
  </si>
  <si>
    <t>boční organizátor kabelů pro 42U rozvaděč</t>
  </si>
  <si>
    <t>LG0646425</t>
  </si>
  <si>
    <t>vyvaz. spona na přední vertikální lištu 19", černá, sada 6 ks</t>
  </si>
  <si>
    <t>LG0033510</t>
  </si>
  <si>
    <r>
      <t>optická vana 19", 1U do 48 vláken</t>
    </r>
    <r>
      <rPr>
        <sz val="10"/>
        <color indexed="10"/>
        <rFont val="Times New Roman CE"/>
        <charset val="238"/>
      </rPr>
      <t xml:space="preserve"> - ukončení stáv. kabelu</t>
    </r>
  </si>
  <si>
    <t>LC blok pro 12 vláken, 3 quadruplex spojky</t>
  </si>
  <si>
    <t>switch 100Mbit, 6 konektorů RJ45+optický konektor LC</t>
  </si>
  <si>
    <t>LG0032672</t>
  </si>
  <si>
    <t>LG0033512</t>
  </si>
  <si>
    <t>LG0032620</t>
  </si>
  <si>
    <r>
      <t>převodník FO/CU, optika/metalika</t>
    </r>
    <r>
      <rPr>
        <sz val="10"/>
        <color indexed="10"/>
        <rFont val="Times New Roman CE"/>
        <charset val="238"/>
      </rPr>
      <t xml:space="preserve"> - dodává poskytovatel</t>
    </r>
  </si>
  <si>
    <t>LG0032744</t>
  </si>
  <si>
    <t>ochrana svaru</t>
  </si>
  <si>
    <t>držák svaru</t>
  </si>
  <si>
    <r>
      <t>switche na propojení přívod/zásuvky</t>
    </r>
    <r>
      <rPr>
        <sz val="10"/>
        <color indexed="10"/>
        <rFont val="Times New Roman CE"/>
        <charset val="238"/>
      </rPr>
      <t xml:space="preserve"> - dodává poskytovatel</t>
    </r>
  </si>
  <si>
    <t>POZOR! Akt. prvky oceňuje poskytovatel - zde jen odhad</t>
  </si>
  <si>
    <t>zásuvka 2xRJ45 UTP cat.6</t>
  </si>
  <si>
    <t>LG0774243</t>
  </si>
  <si>
    <t>kabel SYKFY 30x2x0,5</t>
  </si>
  <si>
    <r>
      <rPr>
        <sz val="10"/>
        <color indexed="8"/>
        <rFont val="Times New Roman CE"/>
        <charset val="238"/>
      </rPr>
      <t>anténa Wi-Fi</t>
    </r>
    <r>
      <rPr>
        <sz val="10"/>
        <color indexed="10"/>
        <rFont val="Times New Roman CE"/>
        <charset val="238"/>
      </rPr>
      <t xml:space="preserve"> - upřesněno po proměření</t>
    </r>
  </si>
  <si>
    <t>převodník anténního signálu vč. napaječe</t>
  </si>
  <si>
    <t>rozvodnice do hmotnosti 300kg, rack 19" stojanový</t>
  </si>
  <si>
    <t>zásuvka domovní datová zapuštěná vč.zapojení</t>
  </si>
  <si>
    <t>kabel SYKFY do 30x2x0,5, uložení do trubky</t>
  </si>
  <si>
    <t>proměření datových linek, protokol pro předání uživateli</t>
  </si>
  <si>
    <t>datové rozvody STC</t>
  </si>
  <si>
    <t>televizní rozvody STA</t>
  </si>
  <si>
    <t>kamerový systém CCTV</t>
  </si>
  <si>
    <t>domácí telefon DT</t>
  </si>
  <si>
    <t>přivolávací systém PS</t>
  </si>
  <si>
    <t>požární snímače SH</t>
  </si>
  <si>
    <t>Revize: 1 - 10.08.2019</t>
  </si>
  <si>
    <t>Název akce: Stavební úpravy objektu č. 806/4 v ul. Čelakovského, Ústí nad Labem – bytový dům</t>
  </si>
  <si>
    <t>Objekt: D.4.e  Zařízení slaboproudé elektrotechniky - 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</si>
</sst>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;#\ ###\ ##0;"/>
    <numFmt numFmtId="165" formatCode="#\ ###\ ##0.00"/>
    <numFmt numFmtId="166" formatCode="000000000"/>
    <numFmt numFmtId="167" formatCode="#\ ###\ ###"/>
    <numFmt numFmtId="168" formatCode="0.000;0.000;"/>
    <numFmt numFmtId="169" formatCode="0.00;0.00;"/>
    <numFmt numFmtId="170" formatCode="#\ ###\ ##0"/>
  </numFmts>
  <fonts count="9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Times New Roman CE"/>
      <charset val="238"/>
    </font>
    <font>
      <sz val="10"/>
      <color indexed="8"/>
      <name val="Times New Roman CE"/>
      <charset val="238"/>
    </font>
    <font>
      <sz val="10"/>
      <color rgb="FFFF000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49" fontId="1" fillId="0" borderId="1" xfId="0" applyNumberFormat="1" applyFont="1" applyBorder="1"/>
    <xf numFmtId="2" fontId="1" fillId="0" borderId="2" xfId="0" applyNumberFormat="1" applyFont="1" applyBorder="1"/>
    <xf numFmtId="164" fontId="1" fillId="0" borderId="2" xfId="0" applyNumberFormat="1" applyFont="1" applyBorder="1"/>
    <xf numFmtId="49" fontId="1" fillId="0" borderId="3" xfId="0" applyNumberFormat="1" applyFont="1" applyBorder="1"/>
    <xf numFmtId="2" fontId="1" fillId="0" borderId="4" xfId="0" applyNumberFormat="1" applyFont="1" applyBorder="1"/>
    <xf numFmtId="164" fontId="1" fillId="0" borderId="4" xfId="0" applyNumberFormat="1" applyFont="1" applyBorder="1"/>
    <xf numFmtId="49" fontId="1" fillId="0" borderId="5" xfId="0" applyNumberFormat="1" applyFont="1" applyBorder="1"/>
    <xf numFmtId="2" fontId="1" fillId="0" borderId="6" xfId="0" applyNumberFormat="1" applyFont="1" applyBorder="1"/>
    <xf numFmtId="164" fontId="1" fillId="0" borderId="6" xfId="0" applyNumberFormat="1" applyFont="1" applyBorder="1"/>
    <xf numFmtId="49" fontId="1" fillId="2" borderId="7" xfId="0" applyNumberFormat="1" applyFont="1" applyFill="1" applyBorder="1"/>
    <xf numFmtId="2" fontId="1" fillId="2" borderId="7" xfId="0" applyNumberFormat="1" applyFont="1" applyFill="1" applyBorder="1"/>
    <xf numFmtId="164" fontId="1" fillId="2" borderId="7" xfId="0" applyNumberFormat="1" applyFont="1" applyFill="1" applyBorder="1"/>
    <xf numFmtId="0" fontId="1" fillId="0" borderId="8" xfId="0" applyFont="1" applyBorder="1"/>
    <xf numFmtId="165" fontId="1" fillId="0" borderId="9" xfId="0" applyNumberFormat="1" applyFont="1" applyBorder="1"/>
    <xf numFmtId="0" fontId="1" fillId="0" borderId="10" xfId="0" applyFont="1" applyBorder="1"/>
    <xf numFmtId="165" fontId="1" fillId="0" borderId="11" xfId="0" applyNumberFormat="1" applyFont="1" applyBorder="1"/>
    <xf numFmtId="0" fontId="1" fillId="2" borderId="12" xfId="0" applyFont="1" applyFill="1" applyBorder="1"/>
    <xf numFmtId="165" fontId="1" fillId="2" borderId="13" xfId="0" applyNumberFormat="1" applyFont="1" applyFill="1" applyBorder="1"/>
    <xf numFmtId="0" fontId="1" fillId="0" borderId="14" xfId="0" applyFont="1" applyBorder="1"/>
    <xf numFmtId="165" fontId="1" fillId="0" borderId="15" xfId="0" applyNumberFormat="1" applyFont="1" applyBorder="1"/>
    <xf numFmtId="0" fontId="2" fillId="0" borderId="16" xfId="0" applyFont="1" applyBorder="1"/>
    <xf numFmtId="49" fontId="2" fillId="0" borderId="17" xfId="0" applyNumberFormat="1" applyFont="1" applyBorder="1"/>
    <xf numFmtId="2" fontId="2" fillId="0" borderId="17" xfId="0" applyNumberFormat="1" applyFont="1" applyBorder="1"/>
    <xf numFmtId="164" fontId="2" fillId="0" borderId="17" xfId="0" applyNumberFormat="1" applyFont="1" applyBorder="1"/>
    <xf numFmtId="165" fontId="2" fillId="0" borderId="18" xfId="0" applyNumberFormat="1" applyFont="1" applyBorder="1"/>
    <xf numFmtId="0" fontId="3" fillId="0" borderId="0" xfId="0" applyFont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2" fontId="3" fillId="2" borderId="7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5" fontId="3" fillId="2" borderId="13" xfId="0" applyNumberFormat="1" applyFont="1" applyFill="1" applyBorder="1" applyAlignment="1">
      <alignment vertical="center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2" fontId="1" fillId="0" borderId="20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5" fontId="1" fillId="0" borderId="21" xfId="0" applyNumberFormat="1" applyFont="1" applyBorder="1" applyAlignment="1">
      <alignment horizontal="right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1" fillId="0" borderId="19" xfId="0" applyFont="1" applyBorder="1"/>
    <xf numFmtId="166" fontId="1" fillId="0" borderId="20" xfId="0" applyNumberFormat="1" applyFont="1" applyBorder="1"/>
    <xf numFmtId="0" fontId="1" fillId="0" borderId="20" xfId="0" applyFont="1" applyBorder="1"/>
    <xf numFmtId="2" fontId="1" fillId="0" borderId="20" xfId="0" applyNumberFormat="1" applyFont="1" applyBorder="1"/>
    <xf numFmtId="167" fontId="1" fillId="0" borderId="20" xfId="0" applyNumberFormat="1" applyFont="1" applyBorder="1"/>
    <xf numFmtId="168" fontId="1" fillId="0" borderId="20" xfId="0" applyNumberFormat="1" applyFont="1" applyBorder="1"/>
    <xf numFmtId="169" fontId="1" fillId="0" borderId="21" xfId="0" applyNumberFormat="1" applyFont="1" applyBorder="1"/>
    <xf numFmtId="0" fontId="4" fillId="0" borderId="22" xfId="0" applyFont="1" applyBorder="1"/>
    <xf numFmtId="166" fontId="4" fillId="0" borderId="0" xfId="0" applyNumberFormat="1" applyFont="1" applyBorder="1"/>
    <xf numFmtId="0" fontId="4" fillId="0" borderId="0" xfId="0" applyFont="1" applyBorder="1"/>
    <xf numFmtId="2" fontId="4" fillId="0" borderId="0" xfId="0" applyNumberFormat="1" applyFont="1" applyBorder="1"/>
    <xf numFmtId="167" fontId="4" fillId="0" borderId="0" xfId="0" applyNumberFormat="1" applyFont="1" applyBorder="1"/>
    <xf numFmtId="168" fontId="4" fillId="0" borderId="0" xfId="0" applyNumberFormat="1" applyFont="1" applyBorder="1"/>
    <xf numFmtId="169" fontId="4" fillId="0" borderId="23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1" fillId="0" borderId="24" xfId="0" applyFont="1" applyBorder="1"/>
    <xf numFmtId="166" fontId="1" fillId="0" borderId="25" xfId="0" applyNumberFormat="1" applyFont="1" applyBorder="1"/>
    <xf numFmtId="49" fontId="1" fillId="0" borderId="25" xfId="0" applyNumberFormat="1" applyFont="1" applyBorder="1"/>
    <xf numFmtId="2" fontId="1" fillId="0" borderId="25" xfId="0" applyNumberFormat="1" applyFont="1" applyBorder="1"/>
    <xf numFmtId="167" fontId="1" fillId="0" borderId="25" xfId="0" applyNumberFormat="1" applyFont="1" applyBorder="1"/>
    <xf numFmtId="168" fontId="1" fillId="0" borderId="25" xfId="0" applyNumberFormat="1" applyFont="1" applyBorder="1"/>
    <xf numFmtId="169" fontId="1" fillId="0" borderId="26" xfId="0" applyNumberFormat="1" applyFont="1" applyBorder="1"/>
    <xf numFmtId="49" fontId="1" fillId="0" borderId="0" xfId="0" applyNumberFormat="1" applyFont="1"/>
    <xf numFmtId="0" fontId="2" fillId="2" borderId="22" xfId="0" applyFont="1" applyFill="1" applyBorder="1"/>
    <xf numFmtId="166" fontId="2" fillId="2" borderId="0" xfId="0" applyNumberFormat="1" applyFont="1" applyFill="1" applyBorder="1"/>
    <xf numFmtId="49" fontId="2" fillId="2" borderId="0" xfId="0" applyNumberFormat="1" applyFont="1" applyFill="1" applyBorder="1"/>
    <xf numFmtId="2" fontId="2" fillId="2" borderId="0" xfId="0" applyNumberFormat="1" applyFont="1" applyFill="1" applyBorder="1"/>
    <xf numFmtId="167" fontId="2" fillId="2" borderId="0" xfId="0" applyNumberFormat="1" applyFont="1" applyFill="1" applyBorder="1"/>
    <xf numFmtId="168" fontId="2" fillId="2" borderId="0" xfId="0" applyNumberFormat="1" applyFont="1" applyFill="1" applyBorder="1"/>
    <xf numFmtId="169" fontId="2" fillId="2" borderId="23" xfId="0" applyNumberFormat="1" applyFont="1" applyFill="1" applyBorder="1"/>
    <xf numFmtId="49" fontId="2" fillId="2" borderId="0" xfId="0" applyNumberFormat="1" applyFont="1" applyFill="1" applyBorder="1" applyAlignment="1">
      <alignment horizontal="center"/>
    </xf>
    <xf numFmtId="49" fontId="2" fillId="0" borderId="0" xfId="0" applyNumberFormat="1" applyFont="1"/>
    <xf numFmtId="0" fontId="4" fillId="0" borderId="27" xfId="0" applyFont="1" applyBorder="1"/>
    <xf numFmtId="166" fontId="4" fillId="0" borderId="5" xfId="0" applyNumberFormat="1" applyFont="1" applyBorder="1"/>
    <xf numFmtId="49" fontId="4" fillId="0" borderId="5" xfId="0" applyNumberFormat="1" applyFont="1" applyBorder="1"/>
    <xf numFmtId="2" fontId="4" fillId="0" borderId="5" xfId="0" applyNumberFormat="1" applyFont="1" applyBorder="1"/>
    <xf numFmtId="167" fontId="4" fillId="0" borderId="5" xfId="0" applyNumberFormat="1" applyFont="1" applyBorder="1"/>
    <xf numFmtId="168" fontId="4" fillId="0" borderId="5" xfId="0" applyNumberFormat="1" applyFont="1" applyBorder="1"/>
    <xf numFmtId="169" fontId="4" fillId="0" borderId="28" xfId="0" applyNumberFormat="1" applyFont="1" applyBorder="1"/>
    <xf numFmtId="49" fontId="4" fillId="0" borderId="5" xfId="0" applyNumberFormat="1" applyFont="1" applyBorder="1" applyAlignment="1">
      <alignment horizontal="center"/>
    </xf>
    <xf numFmtId="49" fontId="4" fillId="0" borderId="0" xfId="0" applyNumberFormat="1" applyFont="1"/>
    <xf numFmtId="166" fontId="1" fillId="0" borderId="2" xfId="0" applyNumberFormat="1" applyFont="1" applyBorder="1"/>
    <xf numFmtId="49" fontId="1" fillId="0" borderId="2" xfId="0" applyNumberFormat="1" applyFont="1" applyBorder="1"/>
    <xf numFmtId="167" fontId="1" fillId="0" borderId="2" xfId="0" applyNumberFormat="1" applyFont="1" applyBorder="1"/>
    <xf numFmtId="168" fontId="1" fillId="0" borderId="2" xfId="0" applyNumberFormat="1" applyFont="1" applyBorder="1"/>
    <xf numFmtId="169" fontId="1" fillId="0" borderId="9" xfId="0" applyNumberFormat="1" applyFont="1" applyBorder="1"/>
    <xf numFmtId="0" fontId="1" fillId="0" borderId="2" xfId="0" applyFont="1" applyBorder="1"/>
    <xf numFmtId="0" fontId="2" fillId="2" borderId="29" xfId="0" applyFont="1" applyFill="1" applyBorder="1"/>
    <xf numFmtId="166" fontId="2" fillId="2" borderId="30" xfId="0" applyNumberFormat="1" applyFont="1" applyFill="1" applyBorder="1"/>
    <xf numFmtId="2" fontId="2" fillId="2" borderId="30" xfId="0" applyNumberFormat="1" applyFont="1" applyFill="1" applyBorder="1"/>
    <xf numFmtId="168" fontId="2" fillId="2" borderId="30" xfId="0" applyNumberFormat="1" applyFont="1" applyFill="1" applyBorder="1"/>
    <xf numFmtId="169" fontId="2" fillId="2" borderId="31" xfId="0" applyNumberFormat="1" applyFont="1" applyFill="1" applyBorder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0" fontId="1" fillId="0" borderId="0" xfId="0" applyFont="1" applyAlignment="1">
      <alignment horizontal="center"/>
    </xf>
    <xf numFmtId="170" fontId="1" fillId="0" borderId="0" xfId="0" applyNumberFormat="1" applyFont="1"/>
    <xf numFmtId="170" fontId="1" fillId="0" borderId="2" xfId="0" applyNumberFormat="1" applyFont="1" applyBorder="1"/>
    <xf numFmtId="0" fontId="3" fillId="2" borderId="13" xfId="0" applyFont="1" applyFill="1" applyBorder="1" applyAlignment="1">
      <alignment vertical="center"/>
    </xf>
    <xf numFmtId="0" fontId="1" fillId="0" borderId="32" xfId="0" applyFon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1" fillId="0" borderId="34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166" fontId="1" fillId="0" borderId="2" xfId="0" applyNumberFormat="1" applyFont="1" applyBorder="1" applyAlignment="1">
      <alignment horizontal="right"/>
    </xf>
    <xf numFmtId="49" fontId="1" fillId="0" borderId="35" xfId="0" applyNumberFormat="1" applyFont="1" applyBorder="1" applyAlignment="1">
      <alignment horizontal="center"/>
    </xf>
    <xf numFmtId="169" fontId="8" fillId="0" borderId="9" xfId="0" applyNumberFormat="1" applyFont="1" applyBorder="1"/>
    <xf numFmtId="2" fontId="8" fillId="0" borderId="2" xfId="0" applyNumberFormat="1" applyFont="1" applyBorder="1"/>
    <xf numFmtId="168" fontId="8" fillId="0" borderId="2" xfId="0" applyNumberFormat="1" applyFont="1" applyBorder="1"/>
    <xf numFmtId="2" fontId="1" fillId="3" borderId="2" xfId="0" applyNumberFormat="1" applyFont="1" applyFill="1" applyBorder="1"/>
    <xf numFmtId="2" fontId="1" fillId="3" borderId="25" xfId="0" applyNumberFormat="1" applyFont="1" applyFill="1" applyBorder="1"/>
    <xf numFmtId="0" fontId="2" fillId="2" borderId="12" xfId="0" applyFont="1" applyFill="1" applyBorder="1"/>
    <xf numFmtId="166" fontId="2" fillId="2" borderId="7" xfId="0" applyNumberFormat="1" applyFont="1" applyFill="1" applyBorder="1"/>
    <xf numFmtId="49" fontId="2" fillId="2" borderId="7" xfId="0" applyNumberFormat="1" applyFont="1" applyFill="1" applyBorder="1"/>
    <xf numFmtId="2" fontId="2" fillId="2" borderId="7" xfId="0" applyNumberFormat="1" applyFont="1" applyFill="1" applyBorder="1"/>
    <xf numFmtId="167" fontId="2" fillId="2" borderId="7" xfId="0" applyNumberFormat="1" applyFont="1" applyFill="1" applyBorder="1"/>
    <xf numFmtId="168" fontId="2" fillId="2" borderId="7" xfId="0" applyNumberFormat="1" applyFont="1" applyFill="1" applyBorder="1"/>
    <xf numFmtId="169" fontId="2" fillId="2" borderId="13" xfId="0" applyNumberFormat="1" applyFont="1" applyFill="1" applyBorder="1"/>
    <xf numFmtId="165" fontId="6" fillId="0" borderId="9" xfId="0" applyNumberFormat="1" applyFont="1" applyBorder="1"/>
    <xf numFmtId="49" fontId="2" fillId="2" borderId="30" xfId="0" applyNumberFormat="1" applyFont="1" applyFill="1" applyBorder="1"/>
    <xf numFmtId="167" fontId="2" fillId="2" borderId="30" xfId="0" applyNumberFormat="1" applyFont="1" applyFill="1" applyBorder="1"/>
    <xf numFmtId="49" fontId="1" fillId="0" borderId="0" xfId="0" applyNumberFormat="1" applyFont="1" applyBorder="1" applyAlignment="1">
      <alignment horizontal="center"/>
    </xf>
    <xf numFmtId="49" fontId="1" fillId="0" borderId="36" xfId="0" applyNumberFormat="1" applyFont="1" applyBorder="1"/>
    <xf numFmtId="164" fontId="1" fillId="0" borderId="25" xfId="0" applyNumberFormat="1" applyFont="1" applyBorder="1"/>
    <xf numFmtId="165" fontId="1" fillId="0" borderId="26" xfId="0" applyNumberFormat="1" applyFont="1" applyBorder="1"/>
    <xf numFmtId="49" fontId="8" fillId="0" borderId="2" xfId="0" applyNumberFormat="1" applyFont="1" applyBorder="1"/>
    <xf numFmtId="167" fontId="8" fillId="0" borderId="2" xfId="0" applyNumberFormat="1" applyFont="1" applyBorder="1"/>
    <xf numFmtId="2" fontId="8" fillId="3" borderId="2" xfId="0" applyNumberFormat="1" applyFont="1" applyFill="1" applyBorder="1"/>
    <xf numFmtId="49" fontId="6" fillId="0" borderId="2" xfId="0" applyNumberFormat="1" applyFont="1" applyBorder="1"/>
    <xf numFmtId="2" fontId="1" fillId="4" borderId="2" xfId="0" applyNumberFormat="1" applyFont="1" applyFill="1" applyBorder="1" applyProtection="1">
      <protection locked="0"/>
    </xf>
    <xf numFmtId="2" fontId="8" fillId="4" borderId="2" xfId="0" applyNumberFormat="1" applyFont="1" applyFill="1" applyBorder="1" applyProtection="1">
      <protection locked="0"/>
    </xf>
    <xf numFmtId="2" fontId="1" fillId="4" borderId="25" xfId="0" applyNumberFormat="1" applyFont="1" applyFill="1" applyBorder="1" applyProtection="1">
      <protection locked="0"/>
    </xf>
    <xf numFmtId="164" fontId="1" fillId="4" borderId="2" xfId="0" applyNumberFormat="1" applyFont="1" applyFill="1" applyBorder="1" applyProtection="1">
      <protection locked="0"/>
    </xf>
    <xf numFmtId="165" fontId="1" fillId="4" borderId="9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zoomScale="110" zoomScaleNormal="110" workbookViewId="0">
      <selection activeCell="E9" sqref="E9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49</v>
      </c>
      <c r="C2" s="41"/>
      <c r="D2" s="3"/>
      <c r="E2" s="97"/>
      <c r="F2" s="101"/>
    </row>
    <row r="3" spans="1:6" x14ac:dyDescent="0.2">
      <c r="B3" s="41" t="s">
        <v>231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/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17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/>
      <c r="E8" s="39"/>
      <c r="F8" s="40" t="s">
        <v>21</v>
      </c>
    </row>
    <row r="9" spans="1:6" x14ac:dyDescent="0.2">
      <c r="A9" s="17">
        <v>1</v>
      </c>
      <c r="B9" s="5" t="s">
        <v>223</v>
      </c>
      <c r="C9" s="5"/>
      <c r="D9" s="6"/>
      <c r="E9" s="7"/>
      <c r="F9" s="122">
        <f>'Rekapitulace STC'!F27</f>
        <v>0</v>
      </c>
    </row>
    <row r="10" spans="1:6" x14ac:dyDescent="0.2">
      <c r="A10" s="17">
        <v>2</v>
      </c>
      <c r="B10" s="5" t="s">
        <v>224</v>
      </c>
      <c r="C10" s="5"/>
      <c r="D10" s="6"/>
      <c r="E10" s="7"/>
      <c r="F10" s="18">
        <f>'Rekapitulace STA'!F27</f>
        <v>0</v>
      </c>
    </row>
    <row r="11" spans="1:6" x14ac:dyDescent="0.2">
      <c r="A11" s="17">
        <v>3</v>
      </c>
      <c r="B11" s="5" t="s">
        <v>225</v>
      </c>
      <c r="C11" s="5"/>
      <c r="D11" s="6"/>
      <c r="E11" s="7"/>
      <c r="F11" s="18">
        <f>'Rekapitulace CCTV'!F27</f>
        <v>0</v>
      </c>
    </row>
    <row r="12" spans="1:6" x14ac:dyDescent="0.2">
      <c r="A12" s="17">
        <v>4</v>
      </c>
      <c r="B12" s="5" t="s">
        <v>226</v>
      </c>
      <c r="C12" s="5"/>
      <c r="D12" s="6"/>
      <c r="E12" s="7"/>
      <c r="F12" s="122">
        <f>'Rekapitulace DT'!F20</f>
        <v>0</v>
      </c>
    </row>
    <row r="13" spans="1:6" x14ac:dyDescent="0.2">
      <c r="A13" s="17">
        <v>5</v>
      </c>
      <c r="B13" s="5" t="s">
        <v>227</v>
      </c>
      <c r="C13" s="5"/>
      <c r="D13" s="6"/>
      <c r="E13" s="7"/>
      <c r="F13" s="18">
        <f>'Rekapitulace PS'!F23</f>
        <v>0</v>
      </c>
    </row>
    <row r="14" spans="1:6" ht="13.5" thickBot="1" x14ac:dyDescent="0.25">
      <c r="A14" s="59">
        <v>6</v>
      </c>
      <c r="B14" s="126" t="s">
        <v>228</v>
      </c>
      <c r="C14" s="126"/>
      <c r="D14" s="62"/>
      <c r="E14" s="127"/>
      <c r="F14" s="128">
        <f>'Rekapitulace SH'!F21</f>
        <v>0</v>
      </c>
    </row>
    <row r="15" spans="1:6" x14ac:dyDescent="0.2">
      <c r="A15" s="23"/>
      <c r="B15" s="11"/>
      <c r="C15" s="11"/>
      <c r="D15" s="12"/>
      <c r="E15" s="13"/>
      <c r="F15" s="24"/>
    </row>
    <row r="16" spans="1:6" x14ac:dyDescent="0.2">
      <c r="A16" s="17">
        <v>7</v>
      </c>
      <c r="B16" s="5" t="s">
        <v>14</v>
      </c>
      <c r="C16" s="5"/>
      <c r="D16" s="6"/>
      <c r="E16" s="7">
        <v>0</v>
      </c>
      <c r="F16" s="18">
        <f>SUM(F9:F14)</f>
        <v>0</v>
      </c>
    </row>
    <row r="17" spans="1:6" ht="13.5" thickBot="1" x14ac:dyDescent="0.25">
      <c r="A17" s="17">
        <v>8</v>
      </c>
      <c r="B17" s="5" t="s">
        <v>15</v>
      </c>
      <c r="C17" s="5"/>
      <c r="D17" s="6">
        <v>15</v>
      </c>
      <c r="E17" s="7">
        <f>F16</f>
        <v>0</v>
      </c>
      <c r="F17" s="18">
        <f>(E17*D17)/100</f>
        <v>0</v>
      </c>
    </row>
    <row r="18" spans="1:6" ht="14.25" thickTop="1" thickBot="1" x14ac:dyDescent="0.25">
      <c r="A18" s="25">
        <v>9</v>
      </c>
      <c r="B18" s="26" t="s">
        <v>16</v>
      </c>
      <c r="C18" s="26"/>
      <c r="D18" s="27"/>
      <c r="E18" s="28">
        <v>0</v>
      </c>
      <c r="F18" s="29">
        <f>SUM(F16:F17)</f>
        <v>0</v>
      </c>
    </row>
    <row r="20" spans="1:6" x14ac:dyDescent="0.2">
      <c r="D20" s="3"/>
      <c r="E20" s="97"/>
      <c r="F20" s="101"/>
    </row>
    <row r="21" spans="1:6" x14ac:dyDescent="0.2">
      <c r="D21" s="3"/>
      <c r="E21" s="97"/>
      <c r="F21" s="101"/>
    </row>
  </sheetData>
  <sheetProtection algorithmName="SHA-512" hashValue="2OQxKsc9HHzHETBXkJsIM+VtUxBvxsQ7/eg6OAepVHushWRgfk/qZ7yA8tq5Vq2/lu5rl1CYF5P7iXWBVFnpNg==" saltValue="S0MvhG2eIX/kvMkxB6TYdw==" spinCount="100000" sheet="1" objects="1" scenarios="1"/>
  <phoneticPr fontId="0" type="noConversion"/>
  <printOptions horizontalCentered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28"/>
  <sheetViews>
    <sheetView topLeftCell="A7" zoomScale="110" workbookViewId="0">
      <selection activeCell="K28" sqref="K28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230</v>
      </c>
      <c r="C2" s="41"/>
      <c r="D2" s="3"/>
      <c r="E2" s="97"/>
      <c r="F2" s="101"/>
    </row>
    <row r="3" spans="1:6" x14ac:dyDescent="0.2">
      <c r="B3" s="41" t="s">
        <v>62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 t="s">
        <v>229</v>
      </c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68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3</v>
      </c>
      <c r="C9" s="5"/>
      <c r="D9" s="6"/>
      <c r="E9" s="7">
        <v>0</v>
      </c>
      <c r="F9" s="122">
        <f>'Přivolávací systém PS'!G24</f>
        <v>0</v>
      </c>
    </row>
    <row r="10" spans="1:6" x14ac:dyDescent="0.2">
      <c r="A10" s="17">
        <v>2</v>
      </c>
      <c r="B10" s="5" t="s">
        <v>4</v>
      </c>
      <c r="C10" s="5"/>
      <c r="D10" s="6">
        <v>5</v>
      </c>
      <c r="E10" s="7">
        <f>'Přivolávací systém PS'!G21+'Přivolávací systém PS'!G22</f>
        <v>0</v>
      </c>
      <c r="F10" s="18">
        <f>(E10*D10)/100</f>
        <v>0</v>
      </c>
    </row>
    <row r="11" spans="1:6" x14ac:dyDescent="0.2">
      <c r="A11" s="17">
        <v>3</v>
      </c>
      <c r="B11" s="5" t="s">
        <v>5</v>
      </c>
      <c r="C11" s="5"/>
      <c r="D11" s="6">
        <v>3</v>
      </c>
      <c r="E11" s="7">
        <f>F9</f>
        <v>0</v>
      </c>
      <c r="F11" s="18">
        <f>(E11*D11)/100</f>
        <v>0</v>
      </c>
    </row>
    <row r="12" spans="1:6" x14ac:dyDescent="0.2">
      <c r="A12" s="17">
        <v>4</v>
      </c>
      <c r="B12" s="5" t="s">
        <v>6</v>
      </c>
      <c r="C12" s="5"/>
      <c r="D12" s="6"/>
      <c r="E12" s="7">
        <v>0</v>
      </c>
      <c r="F12" s="122">
        <f>'Přivolávací systém PS'!G34</f>
        <v>0</v>
      </c>
    </row>
    <row r="13" spans="1:6" ht="13.5" thickBot="1" x14ac:dyDescent="0.25">
      <c r="A13" s="59">
        <v>5</v>
      </c>
      <c r="B13" s="126" t="s">
        <v>7</v>
      </c>
      <c r="C13" s="126"/>
      <c r="D13" s="62">
        <v>6</v>
      </c>
      <c r="E13" s="127">
        <f>F12</f>
        <v>0</v>
      </c>
      <c r="F13" s="128">
        <f>(E13*D13)/100</f>
        <v>0</v>
      </c>
    </row>
    <row r="14" spans="1:6" x14ac:dyDescent="0.2">
      <c r="A14" s="23">
        <v>6</v>
      </c>
      <c r="B14" s="11" t="s">
        <v>9</v>
      </c>
      <c r="C14" s="11"/>
      <c r="D14" s="12"/>
      <c r="E14" s="13">
        <v>0</v>
      </c>
      <c r="F14" s="24">
        <f>SUM(F9:F13)</f>
        <v>0</v>
      </c>
    </row>
    <row r="15" spans="1:6" ht="13.5" thickBot="1" x14ac:dyDescent="0.25">
      <c r="A15" s="17">
        <v>7</v>
      </c>
      <c r="B15" s="5" t="s">
        <v>10</v>
      </c>
      <c r="C15" s="5"/>
      <c r="D15" s="6"/>
      <c r="E15" s="7">
        <v>0</v>
      </c>
      <c r="F15" s="122">
        <f>'Přivolávací systém PS'!G39</f>
        <v>0</v>
      </c>
    </row>
    <row r="16" spans="1:6" x14ac:dyDescent="0.2">
      <c r="A16" s="21">
        <v>8</v>
      </c>
      <c r="B16" s="14" t="s">
        <v>11</v>
      </c>
      <c r="C16" s="14"/>
      <c r="D16" s="15"/>
      <c r="E16" s="16">
        <v>0</v>
      </c>
      <c r="F16" s="22">
        <f>SUM(F14:F15)</f>
        <v>0</v>
      </c>
    </row>
    <row r="17" spans="1:6" x14ac:dyDescent="0.2">
      <c r="A17" s="23"/>
      <c r="B17" s="11"/>
      <c r="C17" s="11"/>
      <c r="D17" s="12"/>
      <c r="E17" s="13"/>
      <c r="F17" s="24"/>
    </row>
    <row r="18" spans="1:6" x14ac:dyDescent="0.2">
      <c r="A18" s="17">
        <v>9</v>
      </c>
      <c r="B18" s="5"/>
      <c r="C18" s="5"/>
      <c r="D18" s="6"/>
      <c r="E18" s="7"/>
      <c r="F18" s="18"/>
    </row>
    <row r="19" spans="1:6" x14ac:dyDescent="0.2">
      <c r="A19" s="17">
        <v>10</v>
      </c>
      <c r="B19" s="5" t="s">
        <v>12</v>
      </c>
      <c r="C19" s="5"/>
      <c r="D19" s="6"/>
      <c r="E19" s="7">
        <v>0</v>
      </c>
      <c r="F19" s="137"/>
    </row>
    <row r="20" spans="1:6" ht="13.5" thickBot="1" x14ac:dyDescent="0.25">
      <c r="A20" s="17">
        <v>11</v>
      </c>
      <c r="B20" s="5"/>
      <c r="C20" s="5"/>
      <c r="D20" s="6"/>
      <c r="E20" s="7"/>
      <c r="F20" s="18"/>
    </row>
    <row r="21" spans="1:6" x14ac:dyDescent="0.2">
      <c r="A21" s="21">
        <v>12</v>
      </c>
      <c r="B21" s="14" t="s">
        <v>13</v>
      </c>
      <c r="C21" s="14"/>
      <c r="D21" s="15"/>
      <c r="E21" s="16">
        <v>0</v>
      </c>
      <c r="F21" s="22">
        <f>SUM(F18:F20)</f>
        <v>0</v>
      </c>
    </row>
    <row r="22" spans="1:6" x14ac:dyDescent="0.2">
      <c r="A22" s="23"/>
      <c r="B22" s="11"/>
      <c r="C22" s="11"/>
      <c r="D22" s="12"/>
      <c r="E22" s="13"/>
      <c r="F22" s="24"/>
    </row>
    <row r="23" spans="1:6" x14ac:dyDescent="0.2">
      <c r="A23" s="17">
        <v>13</v>
      </c>
      <c r="B23" s="5" t="s">
        <v>14</v>
      </c>
      <c r="C23" s="5"/>
      <c r="D23" s="6"/>
      <c r="E23" s="7">
        <v>0</v>
      </c>
      <c r="F23" s="18">
        <f>F16+F21</f>
        <v>0</v>
      </c>
    </row>
    <row r="24" spans="1:6" ht="13.5" thickBot="1" x14ac:dyDescent="0.25">
      <c r="A24" s="17">
        <v>14</v>
      </c>
      <c r="B24" s="5" t="s">
        <v>15</v>
      </c>
      <c r="C24" s="5"/>
      <c r="D24" s="6">
        <v>15</v>
      </c>
      <c r="E24" s="7">
        <f>F23</f>
        <v>0</v>
      </c>
      <c r="F24" s="18">
        <f>(E24*D24)/100</f>
        <v>0</v>
      </c>
    </row>
    <row r="25" spans="1:6" ht="14.25" thickTop="1" thickBot="1" x14ac:dyDescent="0.25">
      <c r="A25" s="25">
        <v>15</v>
      </c>
      <c r="B25" s="26" t="s">
        <v>16</v>
      </c>
      <c r="C25" s="26"/>
      <c r="D25" s="27"/>
      <c r="E25" s="28">
        <v>0</v>
      </c>
      <c r="F25" s="29">
        <f>SUM(F23:F24)</f>
        <v>0</v>
      </c>
    </row>
    <row r="27" spans="1:6" x14ac:dyDescent="0.2">
      <c r="A27" s="4" t="s">
        <v>47</v>
      </c>
      <c r="D27" s="3"/>
      <c r="E27" s="97"/>
      <c r="F27" s="101"/>
    </row>
    <row r="28" spans="1:6" x14ac:dyDescent="0.2">
      <c r="D28" s="3"/>
      <c r="E28" s="97"/>
      <c r="F28" s="101"/>
    </row>
  </sheetData>
  <sheetProtection algorithmName="SHA-512" hashValue="0K81uNq/cBGOfY4Ni4yfx6Lz7rZOAqxSznj/tMF3LLH1YBaCwEXIlxMMnd97RPTEDKm6lxkfqSa1n/VZyUxsUA==" saltValue="b7UfUDknsQHkUSP5DYe68Q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57"/>
  <sheetViews>
    <sheetView zoomScale="110" workbookViewId="0">
      <selection activeCell="R22" sqref="R22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3" x14ac:dyDescent="0.2">
      <c r="D1" s="3"/>
      <c r="E1" s="97"/>
      <c r="F1" s="101"/>
      <c r="J1" s="4"/>
    </row>
    <row r="2" spans="1:13" x14ac:dyDescent="0.2">
      <c r="B2" s="41" t="s">
        <v>230</v>
      </c>
      <c r="C2" s="41"/>
      <c r="D2" s="3"/>
      <c r="E2" s="97"/>
      <c r="F2" s="101"/>
      <c r="J2" s="4"/>
    </row>
    <row r="3" spans="1:13" x14ac:dyDescent="0.2">
      <c r="B3" s="41" t="s">
        <v>62</v>
      </c>
      <c r="C3" s="41"/>
      <c r="D3" s="3"/>
      <c r="E3" s="97"/>
      <c r="F3" s="101"/>
      <c r="J3" s="4"/>
    </row>
    <row r="4" spans="1:13" x14ac:dyDescent="0.2">
      <c r="B4" s="41" t="s">
        <v>48</v>
      </c>
      <c r="C4" s="41"/>
      <c r="D4" s="3"/>
      <c r="E4" s="97"/>
      <c r="F4" s="101"/>
      <c r="J4" s="4"/>
    </row>
    <row r="5" spans="1:13" x14ac:dyDescent="0.2">
      <c r="B5" s="41" t="s">
        <v>229</v>
      </c>
      <c r="C5" s="41"/>
      <c r="D5" s="3"/>
      <c r="E5" s="97"/>
      <c r="F5" s="101"/>
      <c r="J5" s="4"/>
    </row>
    <row r="6" spans="1:13" ht="13.5" thickBot="1" x14ac:dyDescent="0.25">
      <c r="B6" s="41"/>
      <c r="C6" s="41"/>
      <c r="D6" s="3"/>
      <c r="E6" s="97"/>
      <c r="F6" s="101"/>
      <c r="J6" s="4"/>
    </row>
    <row r="7" spans="1:13" s="30" customFormat="1" ht="33.950000000000003" customHeight="1" thickBot="1" x14ac:dyDescent="0.25">
      <c r="A7" s="31" t="s">
        <v>67</v>
      </c>
      <c r="B7" s="32"/>
      <c r="C7" s="32"/>
      <c r="D7" s="32"/>
      <c r="E7" s="32"/>
      <c r="F7" s="32"/>
      <c r="G7" s="32"/>
      <c r="H7" s="32"/>
      <c r="I7" s="103"/>
      <c r="J7" s="42"/>
    </row>
    <row r="8" spans="1:13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3" s="58" customFormat="1" ht="20.100000000000001" customHeight="1" x14ac:dyDescent="0.25">
      <c r="A9" s="76" t="s">
        <v>40</v>
      </c>
      <c r="B9" s="77"/>
      <c r="C9" s="78"/>
      <c r="D9" s="78"/>
      <c r="E9" s="79"/>
      <c r="F9" s="79"/>
      <c r="G9" s="80"/>
      <c r="H9" s="81"/>
      <c r="I9" s="82"/>
      <c r="J9" s="83"/>
      <c r="M9" s="84"/>
    </row>
    <row r="10" spans="1:13" x14ac:dyDescent="0.2">
      <c r="A10" s="17">
        <v>1</v>
      </c>
      <c r="B10" s="108" t="s">
        <v>70</v>
      </c>
      <c r="C10" s="86" t="s">
        <v>69</v>
      </c>
      <c r="D10" s="86" t="s">
        <v>35</v>
      </c>
      <c r="E10" s="113">
        <v>1</v>
      </c>
      <c r="F10" s="133"/>
      <c r="G10" s="87">
        <f t="shared" ref="G10:G23" si="0">E10*F10</f>
        <v>0</v>
      </c>
      <c r="H10" s="88">
        <v>0</v>
      </c>
      <c r="I10" s="89">
        <f t="shared" ref="I10:I23" si="1">E10*H10</f>
        <v>0</v>
      </c>
      <c r="J10" s="106" t="s">
        <v>36</v>
      </c>
      <c r="K10" s="4" t="s">
        <v>37</v>
      </c>
      <c r="M10" s="66" t="s">
        <v>42</v>
      </c>
    </row>
    <row r="11" spans="1:13" x14ac:dyDescent="0.2">
      <c r="A11" s="17">
        <v>2</v>
      </c>
      <c r="B11" s="108" t="s">
        <v>94</v>
      </c>
      <c r="C11" s="86" t="s">
        <v>71</v>
      </c>
      <c r="D11" s="86" t="s">
        <v>35</v>
      </c>
      <c r="E11" s="113">
        <v>1</v>
      </c>
      <c r="F11" s="133"/>
      <c r="G11" s="87">
        <f t="shared" si="0"/>
        <v>0</v>
      </c>
      <c r="H11" s="88">
        <v>0</v>
      </c>
      <c r="I11" s="89">
        <f t="shared" si="1"/>
        <v>0</v>
      </c>
      <c r="J11" s="106"/>
      <c r="M11" s="66"/>
    </row>
    <row r="12" spans="1:13" x14ac:dyDescent="0.2">
      <c r="A12" s="17">
        <v>3</v>
      </c>
      <c r="B12" s="108" t="s">
        <v>72</v>
      </c>
      <c r="C12" s="86" t="s">
        <v>73</v>
      </c>
      <c r="D12" s="86" t="s">
        <v>35</v>
      </c>
      <c r="E12" s="113">
        <v>1</v>
      </c>
      <c r="F12" s="133"/>
      <c r="G12" s="87">
        <f t="shared" si="0"/>
        <v>0</v>
      </c>
      <c r="H12" s="88">
        <v>0</v>
      </c>
      <c r="I12" s="89">
        <f t="shared" si="1"/>
        <v>0</v>
      </c>
      <c r="J12" s="106"/>
      <c r="M12" s="66"/>
    </row>
    <row r="13" spans="1:13" x14ac:dyDescent="0.2">
      <c r="A13" s="17">
        <v>4</v>
      </c>
      <c r="B13" s="108" t="s">
        <v>74</v>
      </c>
      <c r="C13" s="86" t="s">
        <v>75</v>
      </c>
      <c r="D13" s="86" t="s">
        <v>35</v>
      </c>
      <c r="E13" s="113">
        <v>1</v>
      </c>
      <c r="F13" s="133"/>
      <c r="G13" s="87">
        <f t="shared" si="0"/>
        <v>0</v>
      </c>
      <c r="H13" s="88">
        <v>0</v>
      </c>
      <c r="I13" s="89">
        <f t="shared" si="1"/>
        <v>0</v>
      </c>
      <c r="J13" s="106"/>
      <c r="M13" s="66"/>
    </row>
    <row r="14" spans="1:13" x14ac:dyDescent="0.2">
      <c r="A14" s="17">
        <v>5</v>
      </c>
      <c r="B14" s="108" t="s">
        <v>76</v>
      </c>
      <c r="C14" s="86" t="s">
        <v>77</v>
      </c>
      <c r="D14" s="86" t="s">
        <v>35</v>
      </c>
      <c r="E14" s="113">
        <v>1</v>
      </c>
      <c r="F14" s="133"/>
      <c r="G14" s="87">
        <f t="shared" si="0"/>
        <v>0</v>
      </c>
      <c r="H14" s="88">
        <v>0</v>
      </c>
      <c r="I14" s="89">
        <f t="shared" si="1"/>
        <v>0</v>
      </c>
      <c r="J14" s="106"/>
      <c r="M14" s="66"/>
    </row>
    <row r="15" spans="1:13" x14ac:dyDescent="0.2">
      <c r="A15" s="17">
        <v>6</v>
      </c>
      <c r="B15" s="108" t="s">
        <v>78</v>
      </c>
      <c r="C15" s="86" t="s">
        <v>79</v>
      </c>
      <c r="D15" s="86" t="s">
        <v>35</v>
      </c>
      <c r="E15" s="113">
        <v>2</v>
      </c>
      <c r="F15" s="133"/>
      <c r="G15" s="87">
        <f t="shared" si="0"/>
        <v>0</v>
      </c>
      <c r="H15" s="88">
        <v>0</v>
      </c>
      <c r="I15" s="89">
        <f t="shared" si="1"/>
        <v>0</v>
      </c>
      <c r="J15" s="106"/>
      <c r="M15" s="66"/>
    </row>
    <row r="16" spans="1:13" x14ac:dyDescent="0.2">
      <c r="A16" s="17">
        <v>7</v>
      </c>
      <c r="B16" s="108" t="s">
        <v>80</v>
      </c>
      <c r="C16" s="86" t="s">
        <v>81</v>
      </c>
      <c r="D16" s="86" t="s">
        <v>35</v>
      </c>
      <c r="E16" s="113">
        <v>4</v>
      </c>
      <c r="F16" s="133"/>
      <c r="G16" s="87">
        <f t="shared" si="0"/>
        <v>0</v>
      </c>
      <c r="H16" s="88">
        <v>0</v>
      </c>
      <c r="I16" s="89">
        <f t="shared" si="1"/>
        <v>0</v>
      </c>
      <c r="J16" s="106"/>
      <c r="M16" s="66"/>
    </row>
    <row r="17" spans="1:15" x14ac:dyDescent="0.2">
      <c r="A17" s="17">
        <v>8</v>
      </c>
      <c r="B17" s="108" t="s">
        <v>82</v>
      </c>
      <c r="C17" s="86" t="s">
        <v>83</v>
      </c>
      <c r="D17" s="86" t="s">
        <v>35</v>
      </c>
      <c r="E17" s="113">
        <v>4</v>
      </c>
      <c r="F17" s="133"/>
      <c r="G17" s="87">
        <f t="shared" si="0"/>
        <v>0</v>
      </c>
      <c r="H17" s="88">
        <v>0</v>
      </c>
      <c r="I17" s="89">
        <f t="shared" si="1"/>
        <v>0</v>
      </c>
      <c r="J17" s="106"/>
      <c r="M17" s="66"/>
    </row>
    <row r="18" spans="1:15" x14ac:dyDescent="0.2">
      <c r="A18" s="17">
        <v>9</v>
      </c>
      <c r="B18" s="108" t="s">
        <v>84</v>
      </c>
      <c r="C18" s="86" t="s">
        <v>85</v>
      </c>
      <c r="D18" s="86" t="s">
        <v>35</v>
      </c>
      <c r="E18" s="113">
        <v>4</v>
      </c>
      <c r="F18" s="133"/>
      <c r="G18" s="87">
        <f t="shared" si="0"/>
        <v>0</v>
      </c>
      <c r="H18" s="88">
        <v>0</v>
      </c>
      <c r="I18" s="89">
        <f t="shared" si="1"/>
        <v>0</v>
      </c>
      <c r="J18" s="106"/>
      <c r="M18" s="66"/>
    </row>
    <row r="19" spans="1:15" x14ac:dyDescent="0.2">
      <c r="A19" s="17">
        <v>10</v>
      </c>
      <c r="B19" s="108">
        <v>311216</v>
      </c>
      <c r="C19" s="86" t="s">
        <v>86</v>
      </c>
      <c r="D19" s="86" t="s">
        <v>35</v>
      </c>
      <c r="E19" s="113">
        <v>48</v>
      </c>
      <c r="F19" s="133"/>
      <c r="G19" s="102">
        <f t="shared" si="0"/>
        <v>0</v>
      </c>
      <c r="H19" s="88">
        <v>0</v>
      </c>
      <c r="I19" s="89">
        <f t="shared" si="1"/>
        <v>0</v>
      </c>
      <c r="J19" s="4" t="s">
        <v>36</v>
      </c>
      <c r="K19" s="4" t="s">
        <v>37</v>
      </c>
      <c r="M19" s="4" t="s">
        <v>42</v>
      </c>
    </row>
    <row r="20" spans="1:15" x14ac:dyDescent="0.2">
      <c r="A20" s="17">
        <v>11</v>
      </c>
      <c r="B20" s="85">
        <v>302</v>
      </c>
      <c r="C20" s="86" t="s">
        <v>53</v>
      </c>
      <c r="D20" s="86" t="s">
        <v>35</v>
      </c>
      <c r="E20" s="113">
        <v>10</v>
      </c>
      <c r="F20" s="133"/>
      <c r="G20" s="87">
        <f t="shared" si="0"/>
        <v>0</v>
      </c>
      <c r="H20" s="88">
        <v>0</v>
      </c>
      <c r="I20" s="89">
        <f t="shared" si="1"/>
        <v>0</v>
      </c>
      <c r="J20" s="106"/>
      <c r="M20" s="66"/>
    </row>
    <row r="21" spans="1:15" x14ac:dyDescent="0.2">
      <c r="A21" s="17">
        <v>12</v>
      </c>
      <c r="B21" s="85">
        <v>900156251</v>
      </c>
      <c r="C21" s="86" t="s">
        <v>95</v>
      </c>
      <c r="D21" s="86" t="s">
        <v>41</v>
      </c>
      <c r="E21" s="113">
        <v>140</v>
      </c>
      <c r="F21" s="133"/>
      <c r="G21" s="87">
        <f t="shared" si="0"/>
        <v>0</v>
      </c>
      <c r="H21" s="88">
        <v>0</v>
      </c>
      <c r="I21" s="89">
        <f t="shared" si="1"/>
        <v>0</v>
      </c>
      <c r="J21" s="109"/>
      <c r="M21" s="66"/>
    </row>
    <row r="22" spans="1:15" x14ac:dyDescent="0.2">
      <c r="A22" s="17">
        <v>13</v>
      </c>
      <c r="B22" s="85">
        <v>328117</v>
      </c>
      <c r="C22" s="86" t="s">
        <v>89</v>
      </c>
      <c r="D22" s="86" t="s">
        <v>41</v>
      </c>
      <c r="E22" s="113">
        <v>120</v>
      </c>
      <c r="F22" s="133"/>
      <c r="G22" s="87">
        <f t="shared" si="0"/>
        <v>0</v>
      </c>
      <c r="H22" s="88">
        <v>0</v>
      </c>
      <c r="I22" s="89">
        <f t="shared" si="1"/>
        <v>0</v>
      </c>
      <c r="J22" s="106"/>
      <c r="M22" s="66"/>
    </row>
    <row r="23" spans="1:15" ht="13.5" thickBot="1" x14ac:dyDescent="0.25">
      <c r="A23" s="59">
        <v>14</v>
      </c>
      <c r="B23" s="60">
        <v>900900901</v>
      </c>
      <c r="C23" s="61" t="s">
        <v>56</v>
      </c>
      <c r="D23" s="61" t="s">
        <v>50</v>
      </c>
      <c r="E23" s="114">
        <v>1</v>
      </c>
      <c r="F23" s="135"/>
      <c r="G23" s="63">
        <f t="shared" si="0"/>
        <v>0</v>
      </c>
      <c r="H23" s="64">
        <v>0</v>
      </c>
      <c r="I23" s="65">
        <f t="shared" si="1"/>
        <v>0</v>
      </c>
      <c r="J23" s="105" t="s">
        <v>36</v>
      </c>
      <c r="M23" s="66"/>
    </row>
    <row r="24" spans="1:15" s="41" customFormat="1" x14ac:dyDescent="0.2">
      <c r="A24" s="115"/>
      <c r="B24" s="116"/>
      <c r="C24" s="117" t="s">
        <v>39</v>
      </c>
      <c r="D24" s="117"/>
      <c r="E24" s="118"/>
      <c r="F24" s="118"/>
      <c r="G24" s="119">
        <f>SUM(G10:G23)</f>
        <v>0</v>
      </c>
      <c r="H24" s="120"/>
      <c r="I24" s="121">
        <f>SUM(I10:I23)</f>
        <v>0</v>
      </c>
      <c r="J24" s="74"/>
      <c r="M24" s="75"/>
      <c r="O24" s="4"/>
    </row>
    <row r="25" spans="1:15" s="58" customFormat="1" ht="20.100000000000001" customHeight="1" x14ac:dyDescent="0.25">
      <c r="A25" s="76" t="s">
        <v>43</v>
      </c>
      <c r="B25" s="77"/>
      <c r="C25" s="78"/>
      <c r="D25" s="78"/>
      <c r="E25" s="79"/>
      <c r="F25" s="79"/>
      <c r="G25" s="80"/>
      <c r="H25" s="81"/>
      <c r="I25" s="82"/>
      <c r="J25" s="83"/>
      <c r="M25" s="84"/>
      <c r="O25" s="4"/>
    </row>
    <row r="26" spans="1:15" x14ac:dyDescent="0.2">
      <c r="A26" s="17">
        <v>15</v>
      </c>
      <c r="B26" s="85">
        <v>910190001</v>
      </c>
      <c r="C26" s="86" t="s">
        <v>88</v>
      </c>
      <c r="D26" s="86" t="s">
        <v>50</v>
      </c>
      <c r="E26" s="6">
        <v>1</v>
      </c>
      <c r="F26" s="133"/>
      <c r="G26" s="87">
        <f t="shared" ref="G26:G33" si="2">E26*F26</f>
        <v>0</v>
      </c>
      <c r="H26" s="88"/>
      <c r="I26" s="89"/>
      <c r="J26" s="106" t="s">
        <v>36</v>
      </c>
      <c r="M26" s="66" t="s">
        <v>44</v>
      </c>
    </row>
    <row r="27" spans="1:15" x14ac:dyDescent="0.2">
      <c r="A27" s="17">
        <v>16</v>
      </c>
      <c r="B27" s="85">
        <v>910190002</v>
      </c>
      <c r="C27" s="86" t="s">
        <v>91</v>
      </c>
      <c r="D27" s="86" t="s">
        <v>50</v>
      </c>
      <c r="E27" s="6">
        <v>2</v>
      </c>
      <c r="F27" s="133"/>
      <c r="G27" s="87">
        <f t="shared" si="2"/>
        <v>0</v>
      </c>
      <c r="H27" s="88"/>
      <c r="I27" s="89"/>
      <c r="J27" s="106"/>
      <c r="M27" s="66"/>
    </row>
    <row r="28" spans="1:15" x14ac:dyDescent="0.2">
      <c r="A28" s="17">
        <v>17</v>
      </c>
      <c r="B28" s="85">
        <v>910190003</v>
      </c>
      <c r="C28" s="86" t="s">
        <v>92</v>
      </c>
      <c r="D28" s="86" t="s">
        <v>50</v>
      </c>
      <c r="E28" s="6">
        <v>1</v>
      </c>
      <c r="F28" s="133"/>
      <c r="G28" s="87">
        <f t="shared" si="2"/>
        <v>0</v>
      </c>
      <c r="H28" s="88"/>
      <c r="I28" s="89"/>
      <c r="J28" s="106"/>
      <c r="M28" s="66"/>
    </row>
    <row r="29" spans="1:15" x14ac:dyDescent="0.2">
      <c r="A29" s="17">
        <v>18</v>
      </c>
      <c r="B29" s="85">
        <v>210010301</v>
      </c>
      <c r="C29" s="86" t="s">
        <v>45</v>
      </c>
      <c r="D29" s="86" t="s">
        <v>35</v>
      </c>
      <c r="E29" s="6">
        <v>48</v>
      </c>
      <c r="F29" s="133"/>
      <c r="G29" s="87">
        <f t="shared" si="2"/>
        <v>0</v>
      </c>
      <c r="H29" s="88"/>
      <c r="I29" s="89"/>
      <c r="J29" s="106" t="s">
        <v>36</v>
      </c>
      <c r="M29" s="66" t="s">
        <v>44</v>
      </c>
    </row>
    <row r="30" spans="1:15" x14ac:dyDescent="0.2">
      <c r="A30" s="17">
        <v>19</v>
      </c>
      <c r="B30" s="85">
        <v>210110041</v>
      </c>
      <c r="C30" s="86" t="s">
        <v>90</v>
      </c>
      <c r="D30" s="86" t="s">
        <v>35</v>
      </c>
      <c r="E30" s="6">
        <v>48</v>
      </c>
      <c r="F30" s="133"/>
      <c r="G30" s="87">
        <f t="shared" si="2"/>
        <v>0</v>
      </c>
      <c r="H30" s="88"/>
      <c r="I30" s="89"/>
      <c r="J30" s="106" t="s">
        <v>36</v>
      </c>
      <c r="M30" s="66" t="s">
        <v>44</v>
      </c>
    </row>
    <row r="31" spans="1:15" x14ac:dyDescent="0.2">
      <c r="A31" s="17">
        <v>20</v>
      </c>
      <c r="B31" s="85">
        <v>910802224</v>
      </c>
      <c r="C31" s="86" t="s">
        <v>96</v>
      </c>
      <c r="D31" s="86" t="s">
        <v>41</v>
      </c>
      <c r="E31" s="6">
        <v>140</v>
      </c>
      <c r="F31" s="133"/>
      <c r="G31" s="87">
        <f t="shared" si="2"/>
        <v>0</v>
      </c>
      <c r="H31" s="88"/>
      <c r="I31" s="89">
        <f>E31*H31</f>
        <v>0</v>
      </c>
      <c r="J31" s="106" t="s">
        <v>36</v>
      </c>
      <c r="M31" s="66" t="s">
        <v>44</v>
      </c>
    </row>
    <row r="32" spans="1:15" x14ac:dyDescent="0.2">
      <c r="A32" s="17">
        <v>21</v>
      </c>
      <c r="B32" s="85">
        <v>210010006</v>
      </c>
      <c r="C32" s="86" t="s">
        <v>93</v>
      </c>
      <c r="D32" s="86" t="s">
        <v>41</v>
      </c>
      <c r="E32" s="6">
        <v>120</v>
      </c>
      <c r="F32" s="133"/>
      <c r="G32" s="87">
        <f t="shared" si="2"/>
        <v>0</v>
      </c>
      <c r="H32" s="88"/>
      <c r="I32" s="89">
        <f>E32*H32</f>
        <v>0</v>
      </c>
      <c r="J32" s="106" t="s">
        <v>36</v>
      </c>
      <c r="M32" s="66" t="s">
        <v>44</v>
      </c>
    </row>
    <row r="33" spans="1:15" ht="13.5" thickBot="1" x14ac:dyDescent="0.25">
      <c r="A33" s="59">
        <v>22</v>
      </c>
      <c r="B33" s="60">
        <v>210010712</v>
      </c>
      <c r="C33" s="61" t="s">
        <v>57</v>
      </c>
      <c r="D33" s="61" t="s">
        <v>35</v>
      </c>
      <c r="E33" s="114">
        <v>10</v>
      </c>
      <c r="F33" s="135"/>
      <c r="G33" s="63">
        <f t="shared" si="2"/>
        <v>0</v>
      </c>
      <c r="H33" s="64"/>
      <c r="I33" s="65"/>
      <c r="J33" s="105" t="s">
        <v>36</v>
      </c>
      <c r="M33" s="66"/>
    </row>
    <row r="34" spans="1:15" s="41" customFormat="1" x14ac:dyDescent="0.2">
      <c r="A34" s="115"/>
      <c r="B34" s="116"/>
      <c r="C34" s="117" t="s">
        <v>39</v>
      </c>
      <c r="D34" s="117"/>
      <c r="E34" s="118"/>
      <c r="F34" s="118"/>
      <c r="G34" s="119">
        <f>SUM(G26:G33)</f>
        <v>0</v>
      </c>
      <c r="H34" s="120"/>
      <c r="I34" s="121"/>
      <c r="J34" s="74"/>
      <c r="M34" s="75"/>
      <c r="O34" s="4"/>
    </row>
    <row r="35" spans="1:15" s="58" customFormat="1" ht="20.100000000000001" customHeight="1" x14ac:dyDescent="0.25">
      <c r="A35" s="76" t="s">
        <v>46</v>
      </c>
      <c r="B35" s="77"/>
      <c r="C35" s="78"/>
      <c r="D35" s="78"/>
      <c r="E35" s="79"/>
      <c r="F35" s="79"/>
      <c r="G35" s="80"/>
      <c r="H35" s="81"/>
      <c r="I35" s="82"/>
      <c r="J35" s="83"/>
      <c r="M35" s="84"/>
      <c r="O35" s="4"/>
    </row>
    <row r="36" spans="1:15" x14ac:dyDescent="0.2">
      <c r="A36" s="17">
        <v>23</v>
      </c>
      <c r="B36" s="85">
        <v>219005001</v>
      </c>
      <c r="C36" s="86" t="s">
        <v>59</v>
      </c>
      <c r="D36" s="86" t="s">
        <v>35</v>
      </c>
      <c r="E36" s="6">
        <v>48</v>
      </c>
      <c r="F36" s="133"/>
      <c r="G36" s="87">
        <f>E36*F36</f>
        <v>0</v>
      </c>
      <c r="H36" s="88"/>
      <c r="I36" s="89"/>
      <c r="J36" s="106" t="s">
        <v>36</v>
      </c>
      <c r="M36" s="66"/>
    </row>
    <row r="37" spans="1:15" x14ac:dyDescent="0.2">
      <c r="A37" s="17">
        <v>24</v>
      </c>
      <c r="B37" s="85">
        <v>900200401</v>
      </c>
      <c r="C37" s="86" t="s">
        <v>58</v>
      </c>
      <c r="D37" s="86" t="s">
        <v>50</v>
      </c>
      <c r="E37" s="6">
        <v>0</v>
      </c>
      <c r="F37" s="133"/>
      <c r="G37" s="87">
        <f>E37*F37</f>
        <v>0</v>
      </c>
      <c r="H37" s="88"/>
      <c r="I37" s="89">
        <f>E37*H37</f>
        <v>0</v>
      </c>
      <c r="J37" s="106"/>
      <c r="M37" s="66"/>
    </row>
    <row r="38" spans="1:15" ht="13.5" thickBot="1" x14ac:dyDescent="0.25">
      <c r="A38" s="59">
        <v>25</v>
      </c>
      <c r="B38" s="60">
        <v>219000106</v>
      </c>
      <c r="C38" s="61" t="s">
        <v>61</v>
      </c>
      <c r="D38" s="61" t="s">
        <v>60</v>
      </c>
      <c r="E38" s="114">
        <v>5</v>
      </c>
      <c r="F38" s="135"/>
      <c r="G38" s="63">
        <f>E38*F38</f>
        <v>0</v>
      </c>
      <c r="H38" s="64"/>
      <c r="I38" s="65"/>
      <c r="J38" s="105" t="s">
        <v>36</v>
      </c>
      <c r="M38" s="66"/>
    </row>
    <row r="39" spans="1:15" s="41" customFormat="1" ht="13.5" thickBot="1" x14ac:dyDescent="0.25">
      <c r="A39" s="91"/>
      <c r="B39" s="92"/>
      <c r="C39" s="123" t="s">
        <v>39</v>
      </c>
      <c r="D39" s="123"/>
      <c r="E39" s="93"/>
      <c r="F39" s="93"/>
      <c r="G39" s="124">
        <f>SUM(G36:G38)</f>
        <v>0</v>
      </c>
      <c r="H39" s="94"/>
      <c r="I39" s="95"/>
      <c r="J39" s="74"/>
      <c r="M39" s="75"/>
    </row>
    <row r="40" spans="1:15" x14ac:dyDescent="0.2">
      <c r="B40" s="96"/>
      <c r="E40" s="1"/>
      <c r="F40" s="1"/>
      <c r="G40" s="97"/>
      <c r="H40" s="98"/>
      <c r="I40" s="99"/>
    </row>
    <row r="41" spans="1:15" x14ac:dyDescent="0.2">
      <c r="A41" s="4" t="s">
        <v>47</v>
      </c>
      <c r="D41" s="3"/>
      <c r="E41" s="97"/>
      <c r="F41" s="101"/>
      <c r="J41" s="4"/>
    </row>
    <row r="42" spans="1:15" x14ac:dyDescent="0.2">
      <c r="B42" s="96"/>
      <c r="E42" s="1"/>
      <c r="F42" s="1"/>
      <c r="G42" s="97"/>
      <c r="H42" s="98"/>
      <c r="I42" s="99"/>
    </row>
    <row r="43" spans="1:15" x14ac:dyDescent="0.2">
      <c r="D43" s="3"/>
      <c r="E43" s="97"/>
      <c r="F43" s="101"/>
      <c r="J43" s="4"/>
    </row>
    <row r="44" spans="1:15" x14ac:dyDescent="0.2">
      <c r="D44" s="3"/>
      <c r="E44" s="97"/>
      <c r="F44" s="101"/>
      <c r="J44" s="4"/>
    </row>
    <row r="45" spans="1:15" x14ac:dyDescent="0.2">
      <c r="B45" s="96"/>
      <c r="E45" s="1"/>
      <c r="F45" s="1"/>
      <c r="G45" s="97"/>
      <c r="H45" s="98"/>
      <c r="I45" s="99"/>
    </row>
    <row r="46" spans="1:15" x14ac:dyDescent="0.2">
      <c r="B46" s="96"/>
      <c r="E46" s="1"/>
      <c r="F46" s="1"/>
      <c r="G46" s="97"/>
      <c r="H46" s="98"/>
      <c r="I46" s="99"/>
    </row>
    <row r="47" spans="1:15" x14ac:dyDescent="0.2">
      <c r="B47" s="96"/>
      <c r="E47" s="1"/>
      <c r="F47" s="1"/>
      <c r="G47" s="97"/>
      <c r="H47" s="98"/>
      <c r="I47" s="99"/>
    </row>
    <row r="48" spans="1:15" x14ac:dyDescent="0.2">
      <c r="B48" s="96"/>
      <c r="E48" s="1"/>
      <c r="F48" s="1"/>
      <c r="G48" s="97"/>
      <c r="H48" s="98"/>
      <c r="I48" s="99"/>
    </row>
    <row r="49" spans="1:15" x14ac:dyDescent="0.2">
      <c r="B49" s="96"/>
      <c r="E49" s="1"/>
      <c r="F49" s="1"/>
      <c r="G49" s="97"/>
      <c r="H49" s="98"/>
      <c r="I49" s="99"/>
    </row>
    <row r="50" spans="1:15" x14ac:dyDescent="0.2">
      <c r="B50" s="96"/>
      <c r="E50" s="1"/>
      <c r="F50" s="1"/>
      <c r="G50" s="97"/>
      <c r="H50" s="98"/>
      <c r="I50" s="99"/>
    </row>
    <row r="51" spans="1:15" s="100" customFormat="1" x14ac:dyDescent="0.2">
      <c r="A51" s="4"/>
      <c r="B51" s="96"/>
      <c r="C51" s="4"/>
      <c r="D51" s="4"/>
      <c r="E51" s="1"/>
      <c r="F51" s="1"/>
      <c r="G51" s="97"/>
      <c r="H51" s="98"/>
      <c r="I51" s="99"/>
      <c r="K51" s="4"/>
      <c r="L51" s="4"/>
      <c r="M51" s="4"/>
      <c r="N51" s="4"/>
      <c r="O51" s="4"/>
    </row>
    <row r="52" spans="1:15" s="100" customFormat="1" x14ac:dyDescent="0.2">
      <c r="A52" s="4"/>
      <c r="B52" s="96"/>
      <c r="C52" s="4"/>
      <c r="D52" s="4"/>
      <c r="E52" s="1"/>
      <c r="F52" s="1"/>
      <c r="G52" s="97"/>
      <c r="H52" s="98"/>
      <c r="I52" s="99"/>
      <c r="K52" s="4"/>
      <c r="L52" s="4"/>
      <c r="M52" s="4"/>
      <c r="N52" s="4"/>
      <c r="O52" s="4"/>
    </row>
    <row r="53" spans="1:15" s="100" customFormat="1" x14ac:dyDescent="0.2">
      <c r="A53" s="4"/>
      <c r="B53" s="96"/>
      <c r="C53" s="4"/>
      <c r="D53" s="4"/>
      <c r="E53" s="1"/>
      <c r="F53" s="1"/>
      <c r="G53" s="97"/>
      <c r="H53" s="98"/>
      <c r="I53" s="99"/>
      <c r="K53" s="4"/>
      <c r="L53" s="4"/>
      <c r="M53" s="4"/>
      <c r="N53" s="4"/>
      <c r="O53" s="4"/>
    </row>
    <row r="54" spans="1:15" s="100" customFormat="1" x14ac:dyDescent="0.2">
      <c r="A54" s="4"/>
      <c r="B54" s="96"/>
      <c r="C54" s="4"/>
      <c r="D54" s="4"/>
      <c r="E54" s="1"/>
      <c r="F54" s="1"/>
      <c r="G54" s="97"/>
      <c r="H54" s="98"/>
      <c r="I54" s="99"/>
      <c r="K54" s="4"/>
      <c r="L54" s="4"/>
      <c r="M54" s="4"/>
      <c r="N54" s="4"/>
      <c r="O54" s="4"/>
    </row>
    <row r="55" spans="1:15" s="100" customFormat="1" x14ac:dyDescent="0.2">
      <c r="A55" s="4"/>
      <c r="B55" s="96"/>
      <c r="C55" s="4"/>
      <c r="D55" s="4"/>
      <c r="E55" s="1"/>
      <c r="F55" s="1"/>
      <c r="G55" s="97"/>
      <c r="H55" s="98"/>
      <c r="I55" s="99"/>
      <c r="K55" s="4"/>
      <c r="L55" s="4"/>
      <c r="M55" s="4"/>
      <c r="N55" s="4"/>
      <c r="O55" s="4"/>
    </row>
    <row r="56" spans="1:15" s="100" customFormat="1" x14ac:dyDescent="0.2">
      <c r="A56" s="4"/>
      <c r="B56" s="96"/>
      <c r="C56" s="4"/>
      <c r="D56" s="4"/>
      <c r="E56" s="1"/>
      <c r="F56" s="1"/>
      <c r="G56" s="97"/>
      <c r="H56" s="98"/>
      <c r="I56" s="99"/>
      <c r="K56" s="4"/>
      <c r="L56" s="4"/>
      <c r="M56" s="4"/>
      <c r="N56" s="4"/>
      <c r="O56" s="4"/>
    </row>
    <row r="57" spans="1:15" s="100" customFormat="1" x14ac:dyDescent="0.2">
      <c r="A57" s="4"/>
      <c r="B57" s="96"/>
      <c r="C57" s="4"/>
      <c r="D57" s="4"/>
      <c r="E57" s="1"/>
      <c r="F57" s="1"/>
      <c r="G57" s="97"/>
      <c r="H57" s="98"/>
      <c r="I57" s="99"/>
      <c r="K57" s="4"/>
      <c r="L57" s="4"/>
      <c r="M57" s="4"/>
      <c r="N57" s="4"/>
      <c r="O57" s="4"/>
    </row>
  </sheetData>
  <sheetProtection algorithmName="SHA-512" hashValue="/g7aYGnEvJ7beu4MT8Lf3A8lCYHQ7XFt04ehD14sN6fq0g4LLoIANFuifjZXQ4JcVJI4kTB6riQo2zdcpXm/Ug==" saltValue="FbwVmXgh61BNXXePkF3aqw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26"/>
  <sheetViews>
    <sheetView topLeftCell="A7" zoomScale="110" workbookViewId="0">
      <selection activeCell="F17" sqref="F17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230</v>
      </c>
      <c r="C2" s="41"/>
      <c r="D2" s="3"/>
      <c r="E2" s="97"/>
      <c r="F2" s="101"/>
    </row>
    <row r="3" spans="1:6" x14ac:dyDescent="0.2">
      <c r="B3" s="41" t="s">
        <v>62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 t="s">
        <v>229</v>
      </c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65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3</v>
      </c>
      <c r="C9" s="5"/>
      <c r="D9" s="6"/>
      <c r="E9" s="7">
        <v>0</v>
      </c>
      <c r="F9" s="122">
        <f>'Požární snímače SH'!G13</f>
        <v>0</v>
      </c>
    </row>
    <row r="10" spans="1:6" x14ac:dyDescent="0.2">
      <c r="A10" s="17">
        <v>2</v>
      </c>
      <c r="B10" s="5" t="s">
        <v>5</v>
      </c>
      <c r="C10" s="5"/>
      <c r="D10" s="6">
        <v>3</v>
      </c>
      <c r="E10" s="7">
        <f>F9</f>
        <v>0</v>
      </c>
      <c r="F10" s="18">
        <f>(E10*D10)/100</f>
        <v>0</v>
      </c>
    </row>
    <row r="11" spans="1:6" x14ac:dyDescent="0.2">
      <c r="A11" s="17">
        <v>3</v>
      </c>
      <c r="B11" s="5" t="s">
        <v>6</v>
      </c>
      <c r="C11" s="5"/>
      <c r="D11" s="6"/>
      <c r="E11" s="7">
        <v>0</v>
      </c>
      <c r="F11" s="122">
        <f>'Požární snímače SH'!G17</f>
        <v>0</v>
      </c>
    </row>
    <row r="12" spans="1:6" ht="13.5" thickBot="1" x14ac:dyDescent="0.25">
      <c r="A12" s="59">
        <v>4</v>
      </c>
      <c r="B12" s="126" t="s">
        <v>7</v>
      </c>
      <c r="C12" s="126"/>
      <c r="D12" s="62">
        <v>6</v>
      </c>
      <c r="E12" s="127">
        <f>F11</f>
        <v>0</v>
      </c>
      <c r="F12" s="128">
        <f>(E12*D12)/100</f>
        <v>0</v>
      </c>
    </row>
    <row r="13" spans="1:6" ht="13.5" thickBot="1" x14ac:dyDescent="0.25">
      <c r="A13" s="23">
        <v>5</v>
      </c>
      <c r="B13" s="11" t="s">
        <v>9</v>
      </c>
      <c r="C13" s="11"/>
      <c r="D13" s="12"/>
      <c r="E13" s="13">
        <v>0</v>
      </c>
      <c r="F13" s="24">
        <f>SUM(F9:F12)</f>
        <v>0</v>
      </c>
    </row>
    <row r="14" spans="1:6" x14ac:dyDescent="0.2">
      <c r="A14" s="21">
        <v>6</v>
      </c>
      <c r="B14" s="14" t="s">
        <v>11</v>
      </c>
      <c r="C14" s="14"/>
      <c r="D14" s="15"/>
      <c r="E14" s="16">
        <v>0</v>
      </c>
      <c r="F14" s="22">
        <f>SUM(F13:F13)</f>
        <v>0</v>
      </c>
    </row>
    <row r="15" spans="1:6" x14ac:dyDescent="0.2">
      <c r="A15" s="23"/>
      <c r="B15" s="11"/>
      <c r="C15" s="11"/>
      <c r="D15" s="12"/>
      <c r="E15" s="13"/>
      <c r="F15" s="24"/>
    </row>
    <row r="16" spans="1:6" x14ac:dyDescent="0.2">
      <c r="A16" s="17">
        <v>7</v>
      </c>
      <c r="B16" s="5"/>
      <c r="C16" s="5"/>
      <c r="D16" s="6"/>
      <c r="E16" s="7"/>
      <c r="F16" s="18"/>
    </row>
    <row r="17" spans="1:6" x14ac:dyDescent="0.2">
      <c r="A17" s="17">
        <v>8</v>
      </c>
      <c r="B17" s="5" t="s">
        <v>12</v>
      </c>
      <c r="C17" s="5"/>
      <c r="D17" s="6"/>
      <c r="E17" s="7">
        <v>0</v>
      </c>
      <c r="F17" s="137"/>
    </row>
    <row r="18" spans="1:6" ht="13.5" thickBot="1" x14ac:dyDescent="0.25">
      <c r="A18" s="17">
        <v>9</v>
      </c>
      <c r="B18" s="5"/>
      <c r="C18" s="5"/>
      <c r="D18" s="6"/>
      <c r="E18" s="7"/>
      <c r="F18" s="18"/>
    </row>
    <row r="19" spans="1:6" x14ac:dyDescent="0.2">
      <c r="A19" s="21">
        <v>10</v>
      </c>
      <c r="B19" s="14" t="s">
        <v>13</v>
      </c>
      <c r="C19" s="14"/>
      <c r="D19" s="15"/>
      <c r="E19" s="16">
        <v>0</v>
      </c>
      <c r="F19" s="22">
        <f>SUM(F16:F18)</f>
        <v>0</v>
      </c>
    </row>
    <row r="20" spans="1:6" x14ac:dyDescent="0.2">
      <c r="A20" s="23"/>
      <c r="B20" s="11"/>
      <c r="C20" s="11"/>
      <c r="D20" s="12"/>
      <c r="E20" s="13"/>
      <c r="F20" s="24"/>
    </row>
    <row r="21" spans="1:6" x14ac:dyDescent="0.2">
      <c r="A21" s="17">
        <v>11</v>
      </c>
      <c r="B21" s="5" t="s">
        <v>14</v>
      </c>
      <c r="C21" s="5"/>
      <c r="D21" s="6"/>
      <c r="E21" s="7">
        <v>0</v>
      </c>
      <c r="F21" s="18">
        <f>F14+F19</f>
        <v>0</v>
      </c>
    </row>
    <row r="22" spans="1:6" ht="13.5" thickBot="1" x14ac:dyDescent="0.25">
      <c r="A22" s="17">
        <v>12</v>
      </c>
      <c r="B22" s="5" t="s">
        <v>15</v>
      </c>
      <c r="C22" s="5"/>
      <c r="D22" s="6">
        <v>15</v>
      </c>
      <c r="E22" s="7">
        <f>F21</f>
        <v>0</v>
      </c>
      <c r="F22" s="18">
        <f>(E22*D22)/100</f>
        <v>0</v>
      </c>
    </row>
    <row r="23" spans="1:6" ht="14.25" thickTop="1" thickBot="1" x14ac:dyDescent="0.25">
      <c r="A23" s="25">
        <v>13</v>
      </c>
      <c r="B23" s="26" t="s">
        <v>16</v>
      </c>
      <c r="C23" s="26"/>
      <c r="D23" s="27"/>
      <c r="E23" s="28">
        <v>0</v>
      </c>
      <c r="F23" s="29">
        <f>SUM(F21:F22)</f>
        <v>0</v>
      </c>
    </row>
    <row r="25" spans="1:6" x14ac:dyDescent="0.2">
      <c r="A25" s="4" t="s">
        <v>47</v>
      </c>
      <c r="D25" s="3"/>
      <c r="E25" s="97"/>
      <c r="F25" s="101"/>
    </row>
    <row r="26" spans="1:6" x14ac:dyDescent="0.2">
      <c r="D26" s="3"/>
      <c r="E26" s="97"/>
      <c r="F26" s="101"/>
    </row>
  </sheetData>
  <sheetProtection algorithmName="SHA-512" hashValue="+mJ+EKRWmU7PA8H+p6wXhJ5p0NnszUP7HvSwYMP5CD7qsZHbEbg9tU90qdcyhAAb97AX1PPvV9zIwoaeEhIU/w==" saltValue="wlOv3wQ2f6rl+KE3VrfbP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33"/>
  <sheetViews>
    <sheetView zoomScale="110" workbookViewId="0">
      <selection activeCell="P7" sqref="P7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5" x14ac:dyDescent="0.2">
      <c r="D1" s="3"/>
      <c r="E1" s="97"/>
      <c r="F1" s="101"/>
      <c r="J1" s="4"/>
    </row>
    <row r="2" spans="1:15" x14ac:dyDescent="0.2">
      <c r="B2" s="41" t="s">
        <v>230</v>
      </c>
      <c r="C2" s="41"/>
      <c r="D2" s="3"/>
      <c r="E2" s="97"/>
      <c r="F2" s="101"/>
      <c r="J2" s="4"/>
    </row>
    <row r="3" spans="1:15" x14ac:dyDescent="0.2">
      <c r="B3" s="41" t="s">
        <v>62</v>
      </c>
      <c r="C3" s="41"/>
      <c r="D3" s="3"/>
      <c r="E3" s="97"/>
      <c r="F3" s="101"/>
      <c r="J3" s="4"/>
    </row>
    <row r="4" spans="1:15" x14ac:dyDescent="0.2">
      <c r="B4" s="41" t="s">
        <v>48</v>
      </c>
      <c r="C4" s="41"/>
      <c r="D4" s="3"/>
      <c r="E4" s="97"/>
      <c r="F4" s="101"/>
      <c r="J4" s="4"/>
    </row>
    <row r="5" spans="1:15" x14ac:dyDescent="0.2">
      <c r="B5" s="41" t="s">
        <v>229</v>
      </c>
      <c r="C5" s="41"/>
      <c r="D5" s="3"/>
      <c r="E5" s="97"/>
      <c r="F5" s="101"/>
      <c r="J5" s="4"/>
    </row>
    <row r="6" spans="1:15" ht="13.5" thickBot="1" x14ac:dyDescent="0.25">
      <c r="B6" s="41"/>
      <c r="C6" s="41"/>
      <c r="D6" s="3"/>
      <c r="E6" s="97"/>
      <c r="F6" s="101"/>
      <c r="J6" s="4"/>
    </row>
    <row r="7" spans="1:15" s="30" customFormat="1" ht="33.950000000000003" customHeight="1" thickBot="1" x14ac:dyDescent="0.25">
      <c r="A7" s="31" t="s">
        <v>66</v>
      </c>
      <c r="B7" s="32"/>
      <c r="C7" s="32"/>
      <c r="D7" s="32"/>
      <c r="E7" s="32"/>
      <c r="F7" s="32"/>
      <c r="G7" s="32"/>
      <c r="H7" s="32"/>
      <c r="I7" s="103"/>
      <c r="J7" s="42"/>
    </row>
    <row r="8" spans="1:15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5" s="58" customFormat="1" ht="20.100000000000001" customHeight="1" x14ac:dyDescent="0.25">
      <c r="A9" s="76" t="s">
        <v>40</v>
      </c>
      <c r="B9" s="77"/>
      <c r="C9" s="78"/>
      <c r="D9" s="78"/>
      <c r="E9" s="79"/>
      <c r="F9" s="79"/>
      <c r="G9" s="80"/>
      <c r="H9" s="81"/>
      <c r="I9" s="82"/>
      <c r="J9" s="83"/>
      <c r="M9" s="84"/>
    </row>
    <row r="10" spans="1:15" x14ac:dyDescent="0.2">
      <c r="A10" s="17">
        <v>1</v>
      </c>
      <c r="B10" s="85">
        <v>900171107</v>
      </c>
      <c r="C10" s="86" t="s">
        <v>63</v>
      </c>
      <c r="D10" s="86" t="s">
        <v>35</v>
      </c>
      <c r="E10" s="113">
        <v>34</v>
      </c>
      <c r="F10" s="133"/>
      <c r="G10" s="87">
        <f>E10*F10</f>
        <v>0</v>
      </c>
      <c r="H10" s="88">
        <v>0</v>
      </c>
      <c r="I10" s="89">
        <f>E10*H10</f>
        <v>0</v>
      </c>
      <c r="J10" s="106" t="s">
        <v>36</v>
      </c>
      <c r="K10" s="4" t="s">
        <v>37</v>
      </c>
      <c r="M10" s="66" t="s">
        <v>42</v>
      </c>
    </row>
    <row r="11" spans="1:15" x14ac:dyDescent="0.2">
      <c r="A11" s="17">
        <v>2</v>
      </c>
      <c r="B11" s="85">
        <v>302</v>
      </c>
      <c r="C11" s="86" t="s">
        <v>53</v>
      </c>
      <c r="D11" s="86" t="s">
        <v>35</v>
      </c>
      <c r="E11" s="113">
        <v>68</v>
      </c>
      <c r="F11" s="133"/>
      <c r="G11" s="87">
        <f>E11*F11</f>
        <v>0</v>
      </c>
      <c r="H11" s="88">
        <v>0</v>
      </c>
      <c r="I11" s="89">
        <f>E11*H11</f>
        <v>0</v>
      </c>
      <c r="J11" s="106"/>
      <c r="M11" s="66"/>
    </row>
    <row r="12" spans="1:15" ht="13.5" thickBot="1" x14ac:dyDescent="0.25">
      <c r="A12" s="59">
        <v>3</v>
      </c>
      <c r="B12" s="60">
        <v>900900901</v>
      </c>
      <c r="C12" s="61" t="s">
        <v>56</v>
      </c>
      <c r="D12" s="61" t="s">
        <v>50</v>
      </c>
      <c r="E12" s="114">
        <v>1</v>
      </c>
      <c r="F12" s="135"/>
      <c r="G12" s="63">
        <f>E12*F12</f>
        <v>0</v>
      </c>
      <c r="H12" s="64">
        <v>0</v>
      </c>
      <c r="I12" s="65">
        <f>E12*H12</f>
        <v>0</v>
      </c>
      <c r="J12" s="105" t="s">
        <v>36</v>
      </c>
      <c r="M12" s="66"/>
    </row>
    <row r="13" spans="1:15" s="41" customFormat="1" x14ac:dyDescent="0.2">
      <c r="A13" s="115"/>
      <c r="B13" s="116"/>
      <c r="C13" s="117" t="s">
        <v>39</v>
      </c>
      <c r="D13" s="117"/>
      <c r="E13" s="118"/>
      <c r="F13" s="118"/>
      <c r="G13" s="119">
        <f>SUM(G10:G12)</f>
        <v>0</v>
      </c>
      <c r="H13" s="120"/>
      <c r="I13" s="121">
        <f>SUM(I10:I12)</f>
        <v>0</v>
      </c>
      <c r="J13" s="74"/>
      <c r="M13" s="75"/>
      <c r="O13" s="4"/>
    </row>
    <row r="14" spans="1:15" s="58" customFormat="1" ht="20.100000000000001" customHeight="1" x14ac:dyDescent="0.25">
      <c r="A14" s="76" t="s">
        <v>43</v>
      </c>
      <c r="B14" s="77"/>
      <c r="C14" s="78"/>
      <c r="D14" s="78"/>
      <c r="E14" s="79"/>
      <c r="F14" s="79"/>
      <c r="G14" s="80"/>
      <c r="H14" s="81"/>
      <c r="I14" s="82"/>
      <c r="J14" s="83"/>
      <c r="M14" s="84"/>
      <c r="O14" s="4"/>
    </row>
    <row r="15" spans="1:15" x14ac:dyDescent="0.2">
      <c r="A15" s="17">
        <v>4</v>
      </c>
      <c r="B15" s="85">
        <v>910190002</v>
      </c>
      <c r="C15" s="86" t="s">
        <v>64</v>
      </c>
      <c r="D15" s="86" t="s">
        <v>35</v>
      </c>
      <c r="E15" s="6">
        <v>34</v>
      </c>
      <c r="F15" s="133"/>
      <c r="G15" s="87">
        <f>E15*F15</f>
        <v>0</v>
      </c>
      <c r="H15" s="88"/>
      <c r="I15" s="89"/>
      <c r="J15" s="106" t="s">
        <v>36</v>
      </c>
      <c r="M15" s="66" t="s">
        <v>44</v>
      </c>
    </row>
    <row r="16" spans="1:15" ht="13.5" thickBot="1" x14ac:dyDescent="0.25">
      <c r="A16" s="59">
        <v>5</v>
      </c>
      <c r="B16" s="60">
        <v>210010712</v>
      </c>
      <c r="C16" s="61" t="s">
        <v>57</v>
      </c>
      <c r="D16" s="61" t="s">
        <v>35</v>
      </c>
      <c r="E16" s="114">
        <v>68</v>
      </c>
      <c r="F16" s="135"/>
      <c r="G16" s="63">
        <f>E16*F16</f>
        <v>0</v>
      </c>
      <c r="H16" s="64"/>
      <c r="I16" s="65"/>
      <c r="J16" s="105" t="s">
        <v>36</v>
      </c>
      <c r="M16" s="66"/>
    </row>
    <row r="17" spans="1:15" s="41" customFormat="1" ht="13.5" thickBot="1" x14ac:dyDescent="0.25">
      <c r="A17" s="91"/>
      <c r="B17" s="92"/>
      <c r="C17" s="123" t="s">
        <v>39</v>
      </c>
      <c r="D17" s="123"/>
      <c r="E17" s="93"/>
      <c r="F17" s="93"/>
      <c r="G17" s="124">
        <f>SUM(G15:G16)</f>
        <v>0</v>
      </c>
      <c r="H17" s="94"/>
      <c r="I17" s="95"/>
      <c r="J17" s="74"/>
      <c r="M17" s="75"/>
    </row>
    <row r="18" spans="1:15" x14ac:dyDescent="0.2">
      <c r="B18" s="96"/>
      <c r="E18" s="1"/>
      <c r="F18" s="1"/>
      <c r="G18" s="97"/>
      <c r="H18" s="98"/>
      <c r="I18" s="99"/>
    </row>
    <row r="19" spans="1:15" x14ac:dyDescent="0.2">
      <c r="A19" s="4" t="s">
        <v>47</v>
      </c>
      <c r="D19" s="3"/>
      <c r="E19" s="97"/>
      <c r="F19" s="101"/>
      <c r="J19" s="4"/>
    </row>
    <row r="20" spans="1:15" x14ac:dyDescent="0.2">
      <c r="D20" s="3"/>
      <c r="E20" s="97"/>
      <c r="F20" s="101"/>
      <c r="J20" s="4"/>
    </row>
    <row r="21" spans="1:15" x14ac:dyDescent="0.2">
      <c r="B21" s="96"/>
      <c r="E21" s="1"/>
      <c r="F21" s="1"/>
      <c r="G21" s="97"/>
      <c r="H21" s="98"/>
      <c r="I21" s="99"/>
    </row>
    <row r="22" spans="1:15" x14ac:dyDescent="0.2">
      <c r="B22" s="96"/>
      <c r="E22" s="1"/>
      <c r="F22" s="1"/>
      <c r="G22" s="97"/>
      <c r="H22" s="98"/>
      <c r="I22" s="99"/>
    </row>
    <row r="23" spans="1:15" x14ac:dyDescent="0.2">
      <c r="B23" s="96"/>
      <c r="E23" s="1"/>
      <c r="F23" s="1"/>
      <c r="G23" s="97"/>
      <c r="H23" s="98"/>
      <c r="I23" s="99"/>
    </row>
    <row r="24" spans="1:15" x14ac:dyDescent="0.2">
      <c r="B24" s="96"/>
      <c r="E24" s="1"/>
      <c r="F24" s="1"/>
      <c r="G24" s="97"/>
      <c r="H24" s="98"/>
      <c r="I24" s="99"/>
    </row>
    <row r="25" spans="1:15" x14ac:dyDescent="0.2">
      <c r="B25" s="96"/>
      <c r="E25" s="1"/>
      <c r="F25" s="1"/>
      <c r="G25" s="97"/>
      <c r="H25" s="98"/>
      <c r="I25" s="99"/>
    </row>
    <row r="26" spans="1:15" x14ac:dyDescent="0.2">
      <c r="B26" s="96"/>
      <c r="E26" s="1"/>
      <c r="F26" s="1"/>
      <c r="G26" s="97"/>
      <c r="H26" s="98"/>
      <c r="I26" s="99"/>
    </row>
    <row r="27" spans="1:15" s="100" customFormat="1" x14ac:dyDescent="0.2">
      <c r="A27" s="4"/>
      <c r="B27" s="96"/>
      <c r="C27" s="4"/>
      <c r="D27" s="4"/>
      <c r="E27" s="1"/>
      <c r="F27" s="1"/>
      <c r="G27" s="97"/>
      <c r="H27" s="98"/>
      <c r="I27" s="99"/>
      <c r="K27" s="4"/>
      <c r="L27" s="4"/>
      <c r="M27" s="4"/>
      <c r="N27" s="4"/>
      <c r="O27" s="4"/>
    </row>
    <row r="28" spans="1:15" s="100" customFormat="1" x14ac:dyDescent="0.2">
      <c r="A28" s="4"/>
      <c r="B28" s="96"/>
      <c r="C28" s="4"/>
      <c r="D28" s="4"/>
      <c r="E28" s="1"/>
      <c r="F28" s="1"/>
      <c r="G28" s="97"/>
      <c r="H28" s="98"/>
      <c r="I28" s="99"/>
      <c r="K28" s="4"/>
      <c r="L28" s="4"/>
      <c r="M28" s="4"/>
      <c r="N28" s="4"/>
      <c r="O28" s="4"/>
    </row>
    <row r="29" spans="1:15" s="100" customFormat="1" x14ac:dyDescent="0.2">
      <c r="A29" s="4"/>
      <c r="B29" s="96"/>
      <c r="C29" s="4"/>
      <c r="D29" s="4"/>
      <c r="E29" s="1"/>
      <c r="F29" s="1"/>
      <c r="G29" s="97"/>
      <c r="H29" s="98"/>
      <c r="I29" s="99"/>
      <c r="K29" s="4"/>
      <c r="L29" s="4"/>
      <c r="M29" s="4"/>
      <c r="N29" s="4"/>
      <c r="O29" s="4"/>
    </row>
    <row r="30" spans="1:15" s="100" customFormat="1" x14ac:dyDescent="0.2">
      <c r="A30" s="4"/>
      <c r="B30" s="96"/>
      <c r="C30" s="4"/>
      <c r="D30" s="4"/>
      <c r="E30" s="1"/>
      <c r="F30" s="1"/>
      <c r="G30" s="97"/>
      <c r="H30" s="98"/>
      <c r="I30" s="99"/>
      <c r="K30" s="4"/>
      <c r="L30" s="4"/>
      <c r="M30" s="4"/>
      <c r="N30" s="4"/>
      <c r="O30" s="4"/>
    </row>
    <row r="31" spans="1:15" s="100" customFormat="1" x14ac:dyDescent="0.2">
      <c r="A31" s="4"/>
      <c r="B31" s="96"/>
      <c r="C31" s="4"/>
      <c r="D31" s="4"/>
      <c r="E31" s="1"/>
      <c r="F31" s="1"/>
      <c r="G31" s="97"/>
      <c r="H31" s="98"/>
      <c r="I31" s="99"/>
      <c r="K31" s="4"/>
      <c r="L31" s="4"/>
      <c r="M31" s="4"/>
      <c r="N31" s="4"/>
      <c r="O31" s="4"/>
    </row>
    <row r="32" spans="1:15" s="100" customFormat="1" x14ac:dyDescent="0.2">
      <c r="A32" s="4"/>
      <c r="B32" s="96"/>
      <c r="C32" s="4"/>
      <c r="D32" s="4"/>
      <c r="E32" s="1"/>
      <c r="F32" s="1"/>
      <c r="G32" s="97"/>
      <c r="H32" s="98"/>
      <c r="I32" s="99"/>
      <c r="K32" s="4"/>
      <c r="L32" s="4"/>
      <c r="M32" s="4"/>
      <c r="N32" s="4"/>
      <c r="O32" s="4"/>
    </row>
    <row r="33" spans="1:15" s="100" customFormat="1" x14ac:dyDescent="0.2">
      <c r="A33" s="4"/>
      <c r="B33" s="96"/>
      <c r="C33" s="4"/>
      <c r="D33" s="4"/>
      <c r="E33" s="1"/>
      <c r="F33" s="1"/>
      <c r="G33" s="97"/>
      <c r="H33" s="98"/>
      <c r="I33" s="99"/>
      <c r="K33" s="4"/>
      <c r="L33" s="4"/>
      <c r="M33" s="4"/>
      <c r="N33" s="4"/>
      <c r="O33" s="4"/>
    </row>
  </sheetData>
  <sheetProtection algorithmName="SHA-512" hashValue="EeP94DJcGd5snx9Du9In4+jo0K+CKXW6t+fYnNWUYBPsJxEBL2JV1F6cPWsmyv2BMN0tqT8Cs1sygzsTyXr/8A==" saltValue="oEqiHoTiqoAUjapGMdEmbw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2"/>
  <sheetViews>
    <sheetView zoomScale="110" workbookViewId="0">
      <selection activeCell="I16" sqref="I16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49</v>
      </c>
      <c r="C2" s="41"/>
      <c r="D2" s="3"/>
      <c r="E2" s="97"/>
      <c r="F2" s="101"/>
    </row>
    <row r="3" spans="1:6" x14ac:dyDescent="0.2">
      <c r="B3" s="41" t="s">
        <v>231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/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179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0</v>
      </c>
      <c r="C9" s="5"/>
      <c r="D9" s="6"/>
      <c r="E9" s="7">
        <v>0</v>
      </c>
      <c r="F9" s="122">
        <f>'Datové rozvody STC'!G34</f>
        <v>0</v>
      </c>
    </row>
    <row r="10" spans="1:6" x14ac:dyDescent="0.2">
      <c r="A10" s="17">
        <v>2</v>
      </c>
      <c r="B10" s="5" t="s">
        <v>1</v>
      </c>
      <c r="C10" s="5"/>
      <c r="D10" s="6">
        <v>3.6</v>
      </c>
      <c r="E10" s="136"/>
      <c r="F10" s="18">
        <f>(E10*D10)/100</f>
        <v>0</v>
      </c>
    </row>
    <row r="11" spans="1:6" x14ac:dyDescent="0.2">
      <c r="A11" s="17">
        <v>3</v>
      </c>
      <c r="B11" s="5" t="s">
        <v>2</v>
      </c>
      <c r="C11" s="5"/>
      <c r="D11" s="6">
        <v>1</v>
      </c>
      <c r="E11" s="136"/>
      <c r="F11" s="18">
        <f>(E11*D11)/100</f>
        <v>0</v>
      </c>
    </row>
    <row r="12" spans="1:6" x14ac:dyDescent="0.2">
      <c r="A12" s="17">
        <v>4</v>
      </c>
      <c r="B12" s="5" t="s">
        <v>3</v>
      </c>
      <c r="C12" s="5"/>
      <c r="D12" s="6"/>
      <c r="E12" s="7">
        <v>0</v>
      </c>
      <c r="F12" s="122">
        <f>'Datové rozvody STC'!G46</f>
        <v>0</v>
      </c>
    </row>
    <row r="13" spans="1:6" x14ac:dyDescent="0.2">
      <c r="A13" s="17">
        <v>5</v>
      </c>
      <c r="B13" s="5" t="s">
        <v>4</v>
      </c>
      <c r="C13" s="5"/>
      <c r="D13" s="6">
        <v>5</v>
      </c>
      <c r="E13" s="136"/>
      <c r="F13" s="18">
        <f>(E13*D13)/100</f>
        <v>0</v>
      </c>
    </row>
    <row r="14" spans="1:6" x14ac:dyDescent="0.2">
      <c r="A14" s="17">
        <v>6</v>
      </c>
      <c r="B14" s="5" t="s">
        <v>5</v>
      </c>
      <c r="C14" s="5"/>
      <c r="D14" s="6">
        <v>3</v>
      </c>
      <c r="E14" s="136"/>
      <c r="F14" s="18">
        <f>(E14*D14)/100</f>
        <v>0</v>
      </c>
    </row>
    <row r="15" spans="1:6" x14ac:dyDescent="0.2">
      <c r="A15" s="17">
        <v>7</v>
      </c>
      <c r="B15" s="5" t="s">
        <v>6</v>
      </c>
      <c r="C15" s="5"/>
      <c r="D15" s="6"/>
      <c r="E15" s="7">
        <v>0</v>
      </c>
      <c r="F15" s="122">
        <f>'Datové rozvody STC'!G56</f>
        <v>0</v>
      </c>
    </row>
    <row r="16" spans="1:6" ht="13.5" thickBot="1" x14ac:dyDescent="0.25">
      <c r="A16" s="17">
        <v>8</v>
      </c>
      <c r="B16" s="5" t="s">
        <v>7</v>
      </c>
      <c r="C16" s="5"/>
      <c r="D16" s="6">
        <v>6</v>
      </c>
      <c r="E16" s="136"/>
      <c r="F16" s="18">
        <f>(E16*D16)/100</f>
        <v>0</v>
      </c>
    </row>
    <row r="17" spans="1:6" x14ac:dyDescent="0.2">
      <c r="A17" s="19">
        <v>9</v>
      </c>
      <c r="B17" s="8" t="s">
        <v>8</v>
      </c>
      <c r="C17" s="8"/>
      <c r="D17" s="9"/>
      <c r="E17" s="10">
        <v>0</v>
      </c>
      <c r="F17" s="20">
        <f>F9+F10+F11</f>
        <v>0</v>
      </c>
    </row>
    <row r="18" spans="1:6" x14ac:dyDescent="0.2">
      <c r="A18" s="17">
        <v>10</v>
      </c>
      <c r="B18" s="5" t="s">
        <v>9</v>
      </c>
      <c r="C18" s="5"/>
      <c r="D18" s="6"/>
      <c r="E18" s="7">
        <v>0</v>
      </c>
      <c r="F18" s="18">
        <f>SUM(F12:F16)</f>
        <v>0</v>
      </c>
    </row>
    <row r="19" spans="1:6" ht="13.5" thickBot="1" x14ac:dyDescent="0.25">
      <c r="A19" s="17">
        <v>11</v>
      </c>
      <c r="B19" s="5" t="s">
        <v>10</v>
      </c>
      <c r="C19" s="5"/>
      <c r="D19" s="6"/>
      <c r="E19" s="7">
        <v>0</v>
      </c>
      <c r="F19" s="122">
        <f>'Datové rozvody STC'!G61</f>
        <v>0</v>
      </c>
    </row>
    <row r="20" spans="1:6" x14ac:dyDescent="0.2">
      <c r="A20" s="21">
        <v>12</v>
      </c>
      <c r="B20" s="14" t="s">
        <v>11</v>
      </c>
      <c r="C20" s="14"/>
      <c r="D20" s="15"/>
      <c r="E20" s="16">
        <v>0</v>
      </c>
      <c r="F20" s="22">
        <f>SUM(F17:F19)</f>
        <v>0</v>
      </c>
    </row>
    <row r="21" spans="1:6" x14ac:dyDescent="0.2">
      <c r="A21" s="23"/>
      <c r="B21" s="11"/>
      <c r="C21" s="11"/>
      <c r="D21" s="12"/>
      <c r="E21" s="13"/>
      <c r="F21" s="24"/>
    </row>
    <row r="22" spans="1:6" x14ac:dyDescent="0.2">
      <c r="A22" s="17">
        <v>13</v>
      </c>
      <c r="B22" s="5"/>
      <c r="C22" s="5"/>
      <c r="D22" s="6"/>
      <c r="E22" s="7"/>
      <c r="F22" s="18"/>
    </row>
    <row r="23" spans="1:6" x14ac:dyDescent="0.2">
      <c r="A23" s="17">
        <v>14</v>
      </c>
      <c r="B23" s="5" t="s">
        <v>12</v>
      </c>
      <c r="C23" s="5"/>
      <c r="D23" s="6"/>
      <c r="E23" s="7">
        <v>0</v>
      </c>
      <c r="F23" s="137"/>
    </row>
    <row r="24" spans="1:6" ht="13.5" thickBot="1" x14ac:dyDescent="0.25">
      <c r="A24" s="17">
        <v>15</v>
      </c>
      <c r="B24" s="5"/>
      <c r="C24" s="5"/>
      <c r="D24" s="6"/>
      <c r="E24" s="7"/>
      <c r="F24" s="18"/>
    </row>
    <row r="25" spans="1:6" x14ac:dyDescent="0.2">
      <c r="A25" s="21">
        <v>16</v>
      </c>
      <c r="B25" s="14" t="s">
        <v>13</v>
      </c>
      <c r="C25" s="14"/>
      <c r="D25" s="15"/>
      <c r="E25" s="16">
        <v>0</v>
      </c>
      <c r="F25" s="22">
        <f>SUM(F22:F24)</f>
        <v>0</v>
      </c>
    </row>
    <row r="26" spans="1:6" x14ac:dyDescent="0.2">
      <c r="A26" s="23"/>
      <c r="B26" s="11"/>
      <c r="C26" s="11"/>
      <c r="D26" s="12"/>
      <c r="E26" s="13"/>
      <c r="F26" s="24"/>
    </row>
    <row r="27" spans="1:6" x14ac:dyDescent="0.2">
      <c r="A27" s="17">
        <v>17</v>
      </c>
      <c r="B27" s="5" t="s">
        <v>14</v>
      </c>
      <c r="C27" s="5"/>
      <c r="D27" s="6"/>
      <c r="E27" s="7">
        <v>0</v>
      </c>
      <c r="F27" s="18">
        <f>F20+F25</f>
        <v>0</v>
      </c>
    </row>
    <row r="28" spans="1:6" ht="13.5" thickBot="1" x14ac:dyDescent="0.25">
      <c r="A28" s="17">
        <v>18</v>
      </c>
      <c r="B28" s="5" t="s">
        <v>15</v>
      </c>
      <c r="C28" s="5"/>
      <c r="D28" s="6">
        <v>15</v>
      </c>
      <c r="E28" s="7">
        <f>F27</f>
        <v>0</v>
      </c>
      <c r="F28" s="18">
        <f>(E28*D28)/100</f>
        <v>0</v>
      </c>
    </row>
    <row r="29" spans="1:6" ht="14.25" thickTop="1" thickBot="1" x14ac:dyDescent="0.25">
      <c r="A29" s="25">
        <v>19</v>
      </c>
      <c r="B29" s="26" t="s">
        <v>16</v>
      </c>
      <c r="C29" s="26"/>
      <c r="D29" s="27"/>
      <c r="E29" s="28">
        <v>0</v>
      </c>
      <c r="F29" s="29">
        <f>SUM(F27:F28)</f>
        <v>0</v>
      </c>
    </row>
    <row r="31" spans="1:6" x14ac:dyDescent="0.2">
      <c r="D31" s="3"/>
      <c r="E31" s="97"/>
      <c r="F31" s="101"/>
    </row>
    <row r="32" spans="1:6" x14ac:dyDescent="0.2">
      <c r="D32" s="3"/>
      <c r="E32" s="97"/>
      <c r="F32" s="101"/>
    </row>
  </sheetData>
  <sheetProtection algorithmName="SHA-512" hashValue="DD7PnYAfae77lNPG0Z/65jKMWAxiJj8R/P+1Z1Yy92rfJYBpEY1JPfQi4RyA0fbJj7FPriLOEHbst3fWRFv10Q==" saltValue="CEL9YxYKR20an2ArSFCxf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77"/>
  <sheetViews>
    <sheetView topLeftCell="A28" zoomScale="110" workbookViewId="0">
      <selection activeCell="F42" sqref="F42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3" x14ac:dyDescent="0.2">
      <c r="D1" s="3"/>
      <c r="E1" s="97"/>
      <c r="F1" s="101"/>
      <c r="J1" s="4"/>
    </row>
    <row r="2" spans="1:13" x14ac:dyDescent="0.2">
      <c r="B2" s="41" t="s">
        <v>49</v>
      </c>
      <c r="C2" s="41"/>
      <c r="D2" s="3"/>
      <c r="E2" s="97"/>
      <c r="F2" s="101"/>
      <c r="J2" s="4"/>
    </row>
    <row r="3" spans="1:13" x14ac:dyDescent="0.2">
      <c r="B3" s="41" t="s">
        <v>231</v>
      </c>
      <c r="C3" s="41"/>
      <c r="D3" s="3"/>
      <c r="E3" s="97"/>
      <c r="F3" s="101"/>
      <c r="J3" s="4"/>
    </row>
    <row r="4" spans="1:13" x14ac:dyDescent="0.2">
      <c r="B4" s="41" t="s">
        <v>48</v>
      </c>
      <c r="C4" s="41"/>
      <c r="D4" s="3"/>
      <c r="E4" s="97"/>
      <c r="F4" s="101"/>
      <c r="J4" s="4"/>
    </row>
    <row r="5" spans="1:13" x14ac:dyDescent="0.2">
      <c r="B5" s="41"/>
      <c r="C5" s="41"/>
      <c r="D5" s="3"/>
      <c r="E5" s="97"/>
      <c r="F5" s="101"/>
      <c r="J5" s="4"/>
    </row>
    <row r="6" spans="1:13" ht="13.5" thickBot="1" x14ac:dyDescent="0.25">
      <c r="B6" s="41"/>
      <c r="C6" s="41"/>
      <c r="D6" s="3"/>
      <c r="E6" s="97"/>
      <c r="F6" s="101"/>
      <c r="J6" s="4"/>
    </row>
    <row r="7" spans="1:13" s="30" customFormat="1" ht="33.950000000000003" customHeight="1" thickBot="1" x14ac:dyDescent="0.25">
      <c r="A7" s="31" t="s">
        <v>180</v>
      </c>
      <c r="B7" s="32"/>
      <c r="C7" s="32"/>
      <c r="D7" s="32"/>
      <c r="E7" s="32"/>
      <c r="F7" s="32"/>
      <c r="G7" s="32"/>
      <c r="H7" s="32"/>
      <c r="I7" s="103"/>
      <c r="J7" s="42"/>
    </row>
    <row r="8" spans="1:13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3" s="58" customFormat="1" ht="20.100000000000001" customHeight="1" x14ac:dyDescent="0.25">
      <c r="A9" s="50" t="s">
        <v>34</v>
      </c>
      <c r="B9" s="51"/>
      <c r="C9" s="52"/>
      <c r="D9" s="52"/>
      <c r="E9" s="53"/>
      <c r="F9" s="53"/>
      <c r="G9" s="54"/>
      <c r="H9" s="55"/>
      <c r="I9" s="56"/>
      <c r="J9" s="57"/>
    </row>
    <row r="10" spans="1:13" x14ac:dyDescent="0.2">
      <c r="A10" s="17">
        <v>1</v>
      </c>
      <c r="B10" s="108" t="s">
        <v>182</v>
      </c>
      <c r="C10" s="86" t="s">
        <v>181</v>
      </c>
      <c r="D10" s="86" t="s">
        <v>50</v>
      </c>
      <c r="E10" s="6">
        <v>1</v>
      </c>
      <c r="F10" s="133"/>
      <c r="G10" s="87">
        <f>E10*F10</f>
        <v>0</v>
      </c>
      <c r="H10" s="88">
        <v>0</v>
      </c>
      <c r="I10" s="89">
        <f t="shared" ref="I10:I20" si="0">E10*H10</f>
        <v>0</v>
      </c>
      <c r="J10" s="106" t="s">
        <v>36</v>
      </c>
      <c r="K10" s="4" t="s">
        <v>37</v>
      </c>
      <c r="M10" s="66" t="s">
        <v>38</v>
      </c>
    </row>
    <row r="11" spans="1:13" x14ac:dyDescent="0.2">
      <c r="A11" s="17">
        <v>2</v>
      </c>
      <c r="B11" s="108" t="s">
        <v>183</v>
      </c>
      <c r="C11" s="86" t="s">
        <v>184</v>
      </c>
      <c r="D11" s="86" t="s">
        <v>50</v>
      </c>
      <c r="E11" s="6">
        <v>1</v>
      </c>
      <c r="F11" s="133"/>
      <c r="G11" s="87">
        <f>E11*F11</f>
        <v>0</v>
      </c>
      <c r="H11" s="88">
        <v>0</v>
      </c>
      <c r="I11" s="89">
        <f t="shared" si="0"/>
        <v>0</v>
      </c>
      <c r="J11" s="106"/>
      <c r="M11" s="66"/>
    </row>
    <row r="12" spans="1:13" x14ac:dyDescent="0.2">
      <c r="A12" s="17">
        <v>3</v>
      </c>
      <c r="B12" s="108" t="s">
        <v>195</v>
      </c>
      <c r="C12" s="86" t="s">
        <v>194</v>
      </c>
      <c r="D12" s="86" t="s">
        <v>50</v>
      </c>
      <c r="E12" s="6">
        <v>1</v>
      </c>
      <c r="F12" s="133"/>
      <c r="G12" s="87">
        <f>E12*F12</f>
        <v>0</v>
      </c>
      <c r="H12" s="88">
        <v>0</v>
      </c>
      <c r="I12" s="89">
        <f t="shared" si="0"/>
        <v>0</v>
      </c>
      <c r="J12" s="106"/>
      <c r="M12" s="66"/>
    </row>
    <row r="13" spans="1:13" x14ac:dyDescent="0.2">
      <c r="A13" s="17">
        <v>4</v>
      </c>
      <c r="B13" s="108" t="s">
        <v>185</v>
      </c>
      <c r="C13" s="86" t="s">
        <v>140</v>
      </c>
      <c r="D13" s="86" t="s">
        <v>50</v>
      </c>
      <c r="E13" s="6">
        <v>1</v>
      </c>
      <c r="F13" s="133"/>
      <c r="G13" s="87">
        <f t="shared" ref="G13:G24" si="1">E13*F13</f>
        <v>0</v>
      </c>
      <c r="H13" s="88">
        <v>0</v>
      </c>
      <c r="I13" s="89">
        <f t="shared" si="0"/>
        <v>0</v>
      </c>
      <c r="J13" s="106" t="s">
        <v>36</v>
      </c>
      <c r="K13" s="4" t="s">
        <v>37</v>
      </c>
      <c r="M13" s="66" t="s">
        <v>38</v>
      </c>
    </row>
    <row r="14" spans="1:13" x14ac:dyDescent="0.2">
      <c r="A14" s="17">
        <v>5</v>
      </c>
      <c r="B14" s="108" t="s">
        <v>142</v>
      </c>
      <c r="C14" s="86" t="s">
        <v>186</v>
      </c>
      <c r="D14" s="86" t="s">
        <v>35</v>
      </c>
      <c r="E14" s="6">
        <v>1</v>
      </c>
      <c r="F14" s="133"/>
      <c r="G14" s="87">
        <f t="shared" si="1"/>
        <v>0</v>
      </c>
      <c r="H14" s="88">
        <v>0</v>
      </c>
      <c r="I14" s="89">
        <f t="shared" si="0"/>
        <v>0</v>
      </c>
      <c r="J14" s="106" t="s">
        <v>36</v>
      </c>
      <c r="K14" s="4" t="s">
        <v>37</v>
      </c>
      <c r="M14" s="66" t="s">
        <v>38</v>
      </c>
    </row>
    <row r="15" spans="1:13" x14ac:dyDescent="0.2">
      <c r="A15" s="17">
        <v>6</v>
      </c>
      <c r="B15" s="108" t="s">
        <v>187</v>
      </c>
      <c r="C15" s="86" t="s">
        <v>188</v>
      </c>
      <c r="D15" s="86" t="s">
        <v>35</v>
      </c>
      <c r="E15" s="6">
        <v>1</v>
      </c>
      <c r="F15" s="133"/>
      <c r="G15" s="87">
        <f>E15*F15</f>
        <v>0</v>
      </c>
      <c r="H15" s="88">
        <v>0</v>
      </c>
      <c r="I15" s="89">
        <f t="shared" si="0"/>
        <v>0</v>
      </c>
      <c r="J15" s="106"/>
      <c r="M15" s="66"/>
    </row>
    <row r="16" spans="1:13" x14ac:dyDescent="0.2">
      <c r="A16" s="17">
        <v>7</v>
      </c>
      <c r="B16" s="108" t="s">
        <v>189</v>
      </c>
      <c r="C16" s="86" t="s">
        <v>190</v>
      </c>
      <c r="D16" s="86" t="s">
        <v>35</v>
      </c>
      <c r="E16" s="6">
        <v>1</v>
      </c>
      <c r="F16" s="133"/>
      <c r="G16" s="87">
        <f>E16*F16</f>
        <v>0</v>
      </c>
      <c r="H16" s="88">
        <v>0</v>
      </c>
      <c r="I16" s="89">
        <f t="shared" si="0"/>
        <v>0</v>
      </c>
      <c r="J16" s="106"/>
      <c r="M16" s="66"/>
    </row>
    <row r="17" spans="1:13" x14ac:dyDescent="0.2">
      <c r="A17" s="17">
        <v>8</v>
      </c>
      <c r="B17" s="108" t="s">
        <v>144</v>
      </c>
      <c r="C17" s="86" t="s">
        <v>145</v>
      </c>
      <c r="D17" s="86" t="s">
        <v>35</v>
      </c>
      <c r="E17" s="6">
        <v>10</v>
      </c>
      <c r="F17" s="133"/>
      <c r="G17" s="87">
        <f t="shared" si="1"/>
        <v>0</v>
      </c>
      <c r="H17" s="88">
        <v>0</v>
      </c>
      <c r="I17" s="89">
        <f t="shared" si="0"/>
        <v>0</v>
      </c>
      <c r="J17" s="106" t="s">
        <v>36</v>
      </c>
      <c r="K17" s="4" t="s">
        <v>37</v>
      </c>
      <c r="M17" s="66" t="s">
        <v>38</v>
      </c>
    </row>
    <row r="18" spans="1:13" x14ac:dyDescent="0.2">
      <c r="A18" s="17">
        <v>9</v>
      </c>
      <c r="B18" s="108" t="s">
        <v>197</v>
      </c>
      <c r="C18" s="86" t="s">
        <v>198</v>
      </c>
      <c r="D18" s="86" t="s">
        <v>35</v>
      </c>
      <c r="E18" s="6">
        <v>2</v>
      </c>
      <c r="F18" s="133"/>
      <c r="G18" s="87">
        <f>E18*F18</f>
        <v>0</v>
      </c>
      <c r="H18" s="88">
        <v>0</v>
      </c>
      <c r="I18" s="89">
        <f>E18*H18</f>
        <v>0</v>
      </c>
      <c r="J18" s="106"/>
      <c r="M18" s="66"/>
    </row>
    <row r="19" spans="1:13" x14ac:dyDescent="0.2">
      <c r="A19" s="17">
        <v>10</v>
      </c>
      <c r="B19" s="108" t="s">
        <v>199</v>
      </c>
      <c r="C19" s="86" t="s">
        <v>200</v>
      </c>
      <c r="D19" s="86" t="s">
        <v>50</v>
      </c>
      <c r="E19" s="6">
        <v>2</v>
      </c>
      <c r="F19" s="133"/>
      <c r="G19" s="87">
        <f>E19*F19</f>
        <v>0</v>
      </c>
      <c r="H19" s="88">
        <v>0</v>
      </c>
      <c r="I19" s="89">
        <f>E19*H19</f>
        <v>0</v>
      </c>
      <c r="J19" s="106"/>
      <c r="M19" s="66"/>
    </row>
    <row r="20" spans="1:13" x14ac:dyDescent="0.2">
      <c r="A20" s="17">
        <v>11</v>
      </c>
      <c r="B20" s="108" t="s">
        <v>191</v>
      </c>
      <c r="C20" s="86" t="s">
        <v>146</v>
      </c>
      <c r="D20" s="86" t="s">
        <v>35</v>
      </c>
      <c r="E20" s="6">
        <v>1</v>
      </c>
      <c r="F20" s="133"/>
      <c r="G20" s="87">
        <f t="shared" si="1"/>
        <v>0</v>
      </c>
      <c r="H20" s="88">
        <v>0</v>
      </c>
      <c r="I20" s="89">
        <f t="shared" si="0"/>
        <v>0</v>
      </c>
      <c r="J20" s="106" t="s">
        <v>36</v>
      </c>
      <c r="K20" s="4" t="s">
        <v>37</v>
      </c>
      <c r="M20" s="66" t="s">
        <v>38</v>
      </c>
    </row>
    <row r="21" spans="1:13" x14ac:dyDescent="0.2">
      <c r="A21" s="17">
        <v>12</v>
      </c>
      <c r="B21" s="108" t="s">
        <v>147</v>
      </c>
      <c r="C21" s="86" t="s">
        <v>148</v>
      </c>
      <c r="D21" s="86" t="s">
        <v>35</v>
      </c>
      <c r="E21" s="6">
        <v>8</v>
      </c>
      <c r="F21" s="133"/>
      <c r="G21" s="87">
        <f t="shared" si="1"/>
        <v>0</v>
      </c>
      <c r="H21" s="112"/>
      <c r="I21" s="110"/>
      <c r="J21" s="106"/>
      <c r="M21" s="66"/>
    </row>
    <row r="22" spans="1:13" x14ac:dyDescent="0.2">
      <c r="A22" s="17">
        <v>13</v>
      </c>
      <c r="B22" s="108" t="s">
        <v>192</v>
      </c>
      <c r="C22" s="86" t="s">
        <v>193</v>
      </c>
      <c r="D22" s="86" t="s">
        <v>35</v>
      </c>
      <c r="E22" s="6">
        <v>2</v>
      </c>
      <c r="F22" s="133"/>
      <c r="G22" s="87">
        <f>E22*F22</f>
        <v>0</v>
      </c>
      <c r="H22" s="112"/>
      <c r="I22" s="110"/>
      <c r="J22" s="106"/>
      <c r="M22" s="66"/>
    </row>
    <row r="23" spans="1:13" x14ac:dyDescent="0.2">
      <c r="A23" s="17">
        <v>14</v>
      </c>
      <c r="B23" s="108" t="s">
        <v>149</v>
      </c>
      <c r="C23" s="86" t="s">
        <v>150</v>
      </c>
      <c r="D23" s="86" t="s">
        <v>35</v>
      </c>
      <c r="E23" s="6">
        <v>192</v>
      </c>
      <c r="F23" s="133"/>
      <c r="G23" s="87">
        <f t="shared" si="1"/>
        <v>0</v>
      </c>
      <c r="H23" s="112"/>
      <c r="I23" s="110"/>
      <c r="J23" s="106"/>
      <c r="M23" s="66"/>
    </row>
    <row r="24" spans="1:13" x14ac:dyDescent="0.2">
      <c r="A24" s="17">
        <v>15</v>
      </c>
      <c r="B24" s="108" t="s">
        <v>151</v>
      </c>
      <c r="C24" s="86" t="s">
        <v>152</v>
      </c>
      <c r="D24" s="86" t="s">
        <v>35</v>
      </c>
      <c r="E24" s="113">
        <v>100</v>
      </c>
      <c r="F24" s="133"/>
      <c r="G24" s="87">
        <f t="shared" si="1"/>
        <v>0</v>
      </c>
      <c r="H24" s="88"/>
      <c r="I24" s="89"/>
      <c r="J24" s="109"/>
      <c r="M24" s="66"/>
    </row>
    <row r="25" spans="1:13" x14ac:dyDescent="0.2">
      <c r="A25" s="17">
        <v>16</v>
      </c>
      <c r="B25" s="108" t="s">
        <v>201</v>
      </c>
      <c r="C25" s="86" t="s">
        <v>202</v>
      </c>
      <c r="D25" s="86" t="s">
        <v>50</v>
      </c>
      <c r="E25" s="113">
        <v>1</v>
      </c>
      <c r="F25" s="133"/>
      <c r="G25" s="87">
        <f t="shared" ref="G25:G33" si="2">E25*F25</f>
        <v>0</v>
      </c>
      <c r="H25" s="88"/>
      <c r="I25" s="89"/>
      <c r="J25" s="106"/>
      <c r="M25" s="66"/>
    </row>
    <row r="26" spans="1:13" x14ac:dyDescent="0.2">
      <c r="A26" s="17">
        <v>17</v>
      </c>
      <c r="B26" s="108" t="s">
        <v>205</v>
      </c>
      <c r="C26" s="86" t="s">
        <v>211</v>
      </c>
      <c r="D26" s="86" t="s">
        <v>50</v>
      </c>
      <c r="E26" s="113">
        <v>1</v>
      </c>
      <c r="F26" s="133"/>
      <c r="G26" s="87">
        <f t="shared" si="2"/>
        <v>0</v>
      </c>
      <c r="H26" s="88"/>
      <c r="I26" s="89"/>
      <c r="J26" s="106"/>
      <c r="M26" s="66"/>
    </row>
    <row r="27" spans="1:13" x14ac:dyDescent="0.2">
      <c r="A27" s="17">
        <v>18</v>
      </c>
      <c r="B27" s="108" t="s">
        <v>206</v>
      </c>
      <c r="C27" s="86" t="s">
        <v>203</v>
      </c>
      <c r="D27" s="86" t="s">
        <v>50</v>
      </c>
      <c r="E27" s="113">
        <v>4</v>
      </c>
      <c r="F27" s="133"/>
      <c r="G27" s="87">
        <f t="shared" si="2"/>
        <v>0</v>
      </c>
      <c r="H27" s="88"/>
      <c r="I27" s="89"/>
      <c r="J27" s="106"/>
      <c r="M27" s="66"/>
    </row>
    <row r="28" spans="1:13" x14ac:dyDescent="0.2">
      <c r="A28" s="17">
        <v>19</v>
      </c>
      <c r="B28" s="108" t="s">
        <v>207</v>
      </c>
      <c r="C28" s="86" t="s">
        <v>204</v>
      </c>
      <c r="D28" s="86" t="s">
        <v>50</v>
      </c>
      <c r="E28" s="113">
        <v>24</v>
      </c>
      <c r="F28" s="133"/>
      <c r="G28" s="87">
        <f t="shared" si="2"/>
        <v>0</v>
      </c>
      <c r="H28" s="88"/>
      <c r="I28" s="89"/>
      <c r="J28" s="106"/>
      <c r="M28" s="66"/>
    </row>
    <row r="29" spans="1:13" x14ac:dyDescent="0.2">
      <c r="A29" s="17">
        <v>20</v>
      </c>
      <c r="B29" s="108" t="s">
        <v>209</v>
      </c>
      <c r="C29" s="86" t="s">
        <v>210</v>
      </c>
      <c r="D29" s="86" t="s">
        <v>50</v>
      </c>
      <c r="E29" s="113">
        <v>1</v>
      </c>
      <c r="F29" s="133"/>
      <c r="G29" s="87">
        <f t="shared" si="2"/>
        <v>0</v>
      </c>
      <c r="H29" s="88"/>
      <c r="I29" s="89"/>
      <c r="J29" s="106"/>
      <c r="M29" s="66"/>
    </row>
    <row r="30" spans="1:13" x14ac:dyDescent="0.2">
      <c r="A30" s="17">
        <v>21</v>
      </c>
      <c r="B30" s="108">
        <v>900900990</v>
      </c>
      <c r="C30" s="86" t="s">
        <v>208</v>
      </c>
      <c r="D30" s="129" t="s">
        <v>50</v>
      </c>
      <c r="E30" s="131">
        <v>1</v>
      </c>
      <c r="F30" s="134"/>
      <c r="G30" s="130">
        <f t="shared" si="2"/>
        <v>0</v>
      </c>
      <c r="H30" s="112"/>
      <c r="I30" s="110"/>
      <c r="J30" s="106"/>
      <c r="M30" s="66"/>
    </row>
    <row r="31" spans="1:13" x14ac:dyDescent="0.2">
      <c r="A31" s="17">
        <v>22</v>
      </c>
      <c r="B31" s="108">
        <v>900900991</v>
      </c>
      <c r="C31" s="86" t="s">
        <v>212</v>
      </c>
      <c r="D31" s="129" t="s">
        <v>50</v>
      </c>
      <c r="E31" s="131">
        <v>1</v>
      </c>
      <c r="F31" s="134"/>
      <c r="G31" s="130">
        <f t="shared" si="2"/>
        <v>0</v>
      </c>
      <c r="H31" s="112"/>
      <c r="I31" s="110"/>
      <c r="J31" s="106"/>
      <c r="M31" s="66"/>
    </row>
    <row r="32" spans="1:13" x14ac:dyDescent="0.2">
      <c r="A32" s="17">
        <v>23</v>
      </c>
      <c r="B32" s="108">
        <v>900900992</v>
      </c>
      <c r="C32" s="129" t="s">
        <v>213</v>
      </c>
      <c r="D32" s="129" t="s">
        <v>50</v>
      </c>
      <c r="E32" s="131">
        <v>1</v>
      </c>
      <c r="F32" s="134"/>
      <c r="G32" s="130">
        <f t="shared" si="2"/>
        <v>0</v>
      </c>
      <c r="H32" s="112">
        <v>0</v>
      </c>
      <c r="I32" s="110">
        <f>E32*H32</f>
        <v>0</v>
      </c>
      <c r="J32" s="106" t="s">
        <v>36</v>
      </c>
      <c r="K32" s="4" t="s">
        <v>37</v>
      </c>
      <c r="M32" s="66" t="s">
        <v>38</v>
      </c>
    </row>
    <row r="33" spans="1:15" ht="13.5" thickBot="1" x14ac:dyDescent="0.25">
      <c r="A33" s="59">
        <v>24</v>
      </c>
      <c r="B33" s="60">
        <v>900900901</v>
      </c>
      <c r="C33" s="61" t="s">
        <v>56</v>
      </c>
      <c r="D33" s="61" t="s">
        <v>50</v>
      </c>
      <c r="E33" s="114">
        <v>1</v>
      </c>
      <c r="F33" s="135"/>
      <c r="G33" s="130">
        <f t="shared" si="2"/>
        <v>0</v>
      </c>
      <c r="H33" s="64">
        <v>0</v>
      </c>
      <c r="I33" s="65">
        <f>E33*H33</f>
        <v>0</v>
      </c>
      <c r="J33" s="105" t="s">
        <v>36</v>
      </c>
      <c r="M33" s="66"/>
    </row>
    <row r="34" spans="1:15" s="41" customFormat="1" x14ac:dyDescent="0.2">
      <c r="A34" s="67"/>
      <c r="B34" s="68"/>
      <c r="C34" s="69" t="s">
        <v>39</v>
      </c>
      <c r="D34" s="69"/>
      <c r="E34" s="70"/>
      <c r="F34" s="70"/>
      <c r="G34" s="71">
        <f>SUM(G10:G33)</f>
        <v>0</v>
      </c>
      <c r="H34" s="72"/>
      <c r="I34" s="73">
        <f>SUM(I10:I24)</f>
        <v>0</v>
      </c>
      <c r="J34" s="74"/>
      <c r="M34" s="75"/>
    </row>
    <row r="35" spans="1:15" s="58" customFormat="1" ht="20.100000000000001" customHeight="1" x14ac:dyDescent="0.25">
      <c r="A35" s="76" t="s">
        <v>40</v>
      </c>
      <c r="B35" s="77"/>
      <c r="C35" s="78"/>
      <c r="D35" s="78"/>
      <c r="E35" s="79"/>
      <c r="F35" s="79"/>
      <c r="G35" s="80"/>
      <c r="H35" s="81"/>
      <c r="I35" s="82"/>
      <c r="J35" s="83"/>
      <c r="M35" s="84"/>
    </row>
    <row r="36" spans="1:15" x14ac:dyDescent="0.2">
      <c r="A36" s="17">
        <v>25</v>
      </c>
      <c r="B36" s="108" t="s">
        <v>215</v>
      </c>
      <c r="C36" s="86" t="s">
        <v>214</v>
      </c>
      <c r="D36" s="86" t="s">
        <v>35</v>
      </c>
      <c r="E36" s="113">
        <v>34</v>
      </c>
      <c r="F36" s="133"/>
      <c r="G36" s="87">
        <f t="shared" ref="G36:G43" si="3">E36*F36</f>
        <v>0</v>
      </c>
      <c r="H36" s="88">
        <v>0</v>
      </c>
      <c r="I36" s="89">
        <f t="shared" ref="I36:I43" si="4">E36*H36</f>
        <v>0</v>
      </c>
      <c r="J36" s="109"/>
      <c r="M36" s="66"/>
    </row>
    <row r="37" spans="1:15" x14ac:dyDescent="0.2">
      <c r="A37" s="17">
        <v>26</v>
      </c>
      <c r="B37" s="108" t="s">
        <v>52</v>
      </c>
      <c r="C37" s="86" t="s">
        <v>172</v>
      </c>
      <c r="D37" s="86" t="s">
        <v>35</v>
      </c>
      <c r="E37" s="113">
        <v>34</v>
      </c>
      <c r="F37" s="133"/>
      <c r="G37" s="87">
        <f t="shared" si="3"/>
        <v>0</v>
      </c>
      <c r="H37" s="88">
        <v>0</v>
      </c>
      <c r="I37" s="89">
        <f t="shared" si="4"/>
        <v>0</v>
      </c>
      <c r="J37" s="106" t="s">
        <v>36</v>
      </c>
      <c r="K37" s="4" t="s">
        <v>37</v>
      </c>
      <c r="M37" s="66" t="s">
        <v>42</v>
      </c>
    </row>
    <row r="38" spans="1:15" x14ac:dyDescent="0.2">
      <c r="A38" s="17">
        <v>27</v>
      </c>
      <c r="B38" s="85">
        <v>311216</v>
      </c>
      <c r="C38" s="86" t="s">
        <v>170</v>
      </c>
      <c r="D38" s="86" t="s">
        <v>35</v>
      </c>
      <c r="E38" s="113">
        <v>34</v>
      </c>
      <c r="F38" s="133"/>
      <c r="G38" s="87">
        <f t="shared" si="3"/>
        <v>0</v>
      </c>
      <c r="H38" s="88">
        <v>0</v>
      </c>
      <c r="I38" s="89">
        <f t="shared" si="4"/>
        <v>0</v>
      </c>
      <c r="J38" s="106"/>
      <c r="M38" s="66"/>
    </row>
    <row r="39" spans="1:15" x14ac:dyDescent="0.2">
      <c r="A39" s="17">
        <v>28</v>
      </c>
      <c r="B39" s="85">
        <v>900156252</v>
      </c>
      <c r="C39" s="86" t="s">
        <v>87</v>
      </c>
      <c r="D39" s="86" t="s">
        <v>41</v>
      </c>
      <c r="E39" s="113">
        <v>3210</v>
      </c>
      <c r="F39" s="133"/>
      <c r="G39" s="87">
        <f t="shared" si="3"/>
        <v>0</v>
      </c>
      <c r="H39" s="88">
        <v>0</v>
      </c>
      <c r="I39" s="89">
        <f t="shared" si="4"/>
        <v>0</v>
      </c>
      <c r="J39" s="109"/>
      <c r="M39" s="66"/>
    </row>
    <row r="40" spans="1:15" x14ac:dyDescent="0.2">
      <c r="A40" s="17">
        <v>29</v>
      </c>
      <c r="B40" s="85">
        <v>900156253</v>
      </c>
      <c r="C40" s="86" t="s">
        <v>216</v>
      </c>
      <c r="D40" s="86" t="s">
        <v>41</v>
      </c>
      <c r="E40" s="113">
        <v>40</v>
      </c>
      <c r="F40" s="133"/>
      <c r="G40" s="87">
        <f>E40*F40</f>
        <v>0</v>
      </c>
      <c r="H40" s="88">
        <v>0</v>
      </c>
      <c r="I40" s="89">
        <f>E40*H40</f>
        <v>0</v>
      </c>
      <c r="J40" s="109"/>
      <c r="M40" s="66"/>
    </row>
    <row r="41" spans="1:15" x14ac:dyDescent="0.2">
      <c r="A41" s="17">
        <v>30</v>
      </c>
      <c r="B41" s="85">
        <v>328117</v>
      </c>
      <c r="C41" s="86" t="s">
        <v>89</v>
      </c>
      <c r="D41" s="86" t="s">
        <v>41</v>
      </c>
      <c r="E41" s="113">
        <v>1580</v>
      </c>
      <c r="F41" s="133"/>
      <c r="G41" s="87">
        <f t="shared" si="3"/>
        <v>0</v>
      </c>
      <c r="H41" s="88">
        <v>0</v>
      </c>
      <c r="I41" s="89">
        <f t="shared" si="4"/>
        <v>0</v>
      </c>
      <c r="J41" s="106"/>
      <c r="M41" s="66"/>
    </row>
    <row r="42" spans="1:15" x14ac:dyDescent="0.2">
      <c r="A42" s="17">
        <v>31</v>
      </c>
      <c r="B42" s="85">
        <v>171109</v>
      </c>
      <c r="C42" s="86" t="s">
        <v>54</v>
      </c>
      <c r="D42" s="86" t="s">
        <v>41</v>
      </c>
      <c r="E42" s="113">
        <v>50</v>
      </c>
      <c r="F42" s="133"/>
      <c r="G42" s="87">
        <f t="shared" si="3"/>
        <v>0</v>
      </c>
      <c r="H42" s="88">
        <v>0</v>
      </c>
      <c r="I42" s="89">
        <f t="shared" si="4"/>
        <v>0</v>
      </c>
      <c r="J42" s="106"/>
      <c r="M42" s="66"/>
    </row>
    <row r="43" spans="1:15" x14ac:dyDescent="0.2">
      <c r="A43" s="17">
        <v>32</v>
      </c>
      <c r="B43" s="108">
        <v>900900112</v>
      </c>
      <c r="C43" s="132" t="s">
        <v>217</v>
      </c>
      <c r="D43" s="86" t="s">
        <v>50</v>
      </c>
      <c r="E43" s="113">
        <v>1</v>
      </c>
      <c r="F43" s="133"/>
      <c r="G43" s="87">
        <f t="shared" si="3"/>
        <v>0</v>
      </c>
      <c r="H43" s="88">
        <v>0</v>
      </c>
      <c r="I43" s="89">
        <f t="shared" si="4"/>
        <v>0</v>
      </c>
      <c r="J43" s="106"/>
      <c r="M43" s="66"/>
    </row>
    <row r="44" spans="1:15" x14ac:dyDescent="0.2">
      <c r="A44" s="17">
        <v>33</v>
      </c>
      <c r="B44" s="108">
        <v>900900113</v>
      </c>
      <c r="C44" s="86" t="s">
        <v>218</v>
      </c>
      <c r="D44" s="86" t="s">
        <v>50</v>
      </c>
      <c r="E44" s="113">
        <v>1</v>
      </c>
      <c r="F44" s="133"/>
      <c r="G44" s="87">
        <f>E44*F44</f>
        <v>0</v>
      </c>
      <c r="H44" s="88">
        <v>0</v>
      </c>
      <c r="I44" s="89">
        <f>E44*H44</f>
        <v>0</v>
      </c>
      <c r="J44" s="109"/>
      <c r="M44" s="66"/>
    </row>
    <row r="45" spans="1:15" ht="13.5" thickBot="1" x14ac:dyDescent="0.25">
      <c r="A45" s="59">
        <v>34</v>
      </c>
      <c r="B45" s="60">
        <v>900900901</v>
      </c>
      <c r="C45" s="61" t="s">
        <v>56</v>
      </c>
      <c r="D45" s="61" t="s">
        <v>50</v>
      </c>
      <c r="E45" s="114">
        <v>1</v>
      </c>
      <c r="F45" s="135"/>
      <c r="G45" s="63">
        <f>E45*F45</f>
        <v>0</v>
      </c>
      <c r="H45" s="64">
        <v>0</v>
      </c>
      <c r="I45" s="65">
        <f>E45*H45</f>
        <v>0</v>
      </c>
      <c r="J45" s="105" t="s">
        <v>36</v>
      </c>
      <c r="M45" s="66"/>
    </row>
    <row r="46" spans="1:15" s="41" customFormat="1" x14ac:dyDescent="0.2">
      <c r="A46" s="115"/>
      <c r="B46" s="116"/>
      <c r="C46" s="117" t="s">
        <v>39</v>
      </c>
      <c r="D46" s="117"/>
      <c r="E46" s="118"/>
      <c r="F46" s="118"/>
      <c r="G46" s="119">
        <f>SUM(G36:G45)</f>
        <v>0</v>
      </c>
      <c r="H46" s="120"/>
      <c r="I46" s="121">
        <f>SUM(I36:I45)</f>
        <v>0</v>
      </c>
      <c r="J46" s="74"/>
      <c r="M46" s="75"/>
      <c r="O46" s="4"/>
    </row>
    <row r="47" spans="1:15" s="58" customFormat="1" ht="20.100000000000001" customHeight="1" x14ac:dyDescent="0.25">
      <c r="A47" s="76" t="s">
        <v>43</v>
      </c>
      <c r="B47" s="77"/>
      <c r="C47" s="78"/>
      <c r="D47" s="78"/>
      <c r="E47" s="79"/>
      <c r="F47" s="79"/>
      <c r="G47" s="80"/>
      <c r="H47" s="81"/>
      <c r="I47" s="82"/>
      <c r="J47" s="83"/>
      <c r="M47" s="84"/>
      <c r="O47" s="4"/>
    </row>
    <row r="48" spans="1:15" x14ac:dyDescent="0.2">
      <c r="A48" s="17">
        <v>35</v>
      </c>
      <c r="B48" s="85">
        <v>210190012</v>
      </c>
      <c r="C48" s="86" t="s">
        <v>219</v>
      </c>
      <c r="D48" s="86" t="s">
        <v>35</v>
      </c>
      <c r="E48" s="6">
        <v>1</v>
      </c>
      <c r="F48" s="133"/>
      <c r="G48" s="87">
        <f>E48*F48</f>
        <v>0</v>
      </c>
      <c r="H48" s="88"/>
      <c r="I48" s="89"/>
      <c r="J48" s="106"/>
      <c r="M48" s="66"/>
    </row>
    <row r="49" spans="1:15" x14ac:dyDescent="0.2">
      <c r="A49" s="17">
        <v>36</v>
      </c>
      <c r="B49" s="85">
        <v>210010301</v>
      </c>
      <c r="C49" s="86" t="s">
        <v>45</v>
      </c>
      <c r="D49" s="86" t="s">
        <v>35</v>
      </c>
      <c r="E49" s="6">
        <v>34</v>
      </c>
      <c r="F49" s="133"/>
      <c r="G49" s="87">
        <f t="shared" ref="G49:G55" si="5">E49*F49</f>
        <v>0</v>
      </c>
      <c r="H49" s="88"/>
      <c r="I49" s="89"/>
      <c r="J49" s="106" t="s">
        <v>36</v>
      </c>
      <c r="M49" s="66" t="s">
        <v>44</v>
      </c>
    </row>
    <row r="50" spans="1:15" x14ac:dyDescent="0.2">
      <c r="A50" s="17">
        <v>37</v>
      </c>
      <c r="B50" s="85">
        <v>910111012</v>
      </c>
      <c r="C50" s="86" t="s">
        <v>220</v>
      </c>
      <c r="D50" s="86" t="s">
        <v>35</v>
      </c>
      <c r="E50" s="6">
        <v>34</v>
      </c>
      <c r="F50" s="133"/>
      <c r="G50" s="87">
        <f t="shared" si="5"/>
        <v>0</v>
      </c>
      <c r="H50" s="88"/>
      <c r="I50" s="89"/>
      <c r="J50" s="106" t="s">
        <v>36</v>
      </c>
      <c r="M50" s="66" t="s">
        <v>44</v>
      </c>
    </row>
    <row r="51" spans="1:15" x14ac:dyDescent="0.2">
      <c r="A51" s="17">
        <v>38</v>
      </c>
      <c r="B51" s="85">
        <v>910802235</v>
      </c>
      <c r="C51" s="86" t="s">
        <v>96</v>
      </c>
      <c r="D51" s="86" t="s">
        <v>41</v>
      </c>
      <c r="E51" s="6">
        <v>3210</v>
      </c>
      <c r="F51" s="133"/>
      <c r="G51" s="87">
        <f t="shared" si="5"/>
        <v>0</v>
      </c>
      <c r="H51" s="88"/>
      <c r="I51" s="89">
        <f>E51*H51</f>
        <v>0</v>
      </c>
      <c r="J51" s="106" t="s">
        <v>36</v>
      </c>
      <c r="M51" s="66" t="s">
        <v>44</v>
      </c>
    </row>
    <row r="52" spans="1:15" x14ac:dyDescent="0.2">
      <c r="A52" s="17">
        <v>39</v>
      </c>
      <c r="B52" s="85">
        <v>910802235</v>
      </c>
      <c r="C52" s="86" t="s">
        <v>221</v>
      </c>
      <c r="D52" s="86" t="s">
        <v>41</v>
      </c>
      <c r="E52" s="6">
        <v>40</v>
      </c>
      <c r="F52" s="133"/>
      <c r="G52" s="87">
        <f>E52*F52</f>
        <v>0</v>
      </c>
      <c r="H52" s="88"/>
      <c r="I52" s="89">
        <f>E52*H52</f>
        <v>0</v>
      </c>
      <c r="J52" s="106"/>
      <c r="M52" s="66"/>
    </row>
    <row r="53" spans="1:15" x14ac:dyDescent="0.2">
      <c r="A53" s="17">
        <v>40</v>
      </c>
      <c r="B53" s="85">
        <v>210800006</v>
      </c>
      <c r="C53" s="86" t="s">
        <v>55</v>
      </c>
      <c r="D53" s="86" t="s">
        <v>41</v>
      </c>
      <c r="E53" s="6">
        <v>50</v>
      </c>
      <c r="F53" s="133"/>
      <c r="G53" s="87">
        <f>E53*F53</f>
        <v>0</v>
      </c>
      <c r="H53" s="88"/>
      <c r="I53" s="89"/>
      <c r="J53" s="106" t="s">
        <v>36</v>
      </c>
      <c r="M53" s="66" t="s">
        <v>44</v>
      </c>
    </row>
    <row r="54" spans="1:15" x14ac:dyDescent="0.2">
      <c r="A54" s="17">
        <v>41</v>
      </c>
      <c r="B54" s="85">
        <v>910190108</v>
      </c>
      <c r="C54" s="86" t="s">
        <v>93</v>
      </c>
      <c r="D54" s="86" t="s">
        <v>41</v>
      </c>
      <c r="E54" s="6">
        <v>1580</v>
      </c>
      <c r="F54" s="133"/>
      <c r="G54" s="87">
        <f t="shared" si="5"/>
        <v>0</v>
      </c>
      <c r="H54" s="88"/>
      <c r="I54" s="89">
        <f>E54*H54</f>
        <v>0</v>
      </c>
      <c r="J54" s="106" t="s">
        <v>36</v>
      </c>
      <c r="M54" s="66" t="s">
        <v>44</v>
      </c>
    </row>
    <row r="55" spans="1:15" ht="13.5" thickBot="1" x14ac:dyDescent="0.25">
      <c r="A55" s="17">
        <v>42</v>
      </c>
      <c r="B55" s="85">
        <v>910190121</v>
      </c>
      <c r="C55" s="86" t="s">
        <v>222</v>
      </c>
      <c r="D55" s="86" t="s">
        <v>50</v>
      </c>
      <c r="E55" s="6">
        <v>72</v>
      </c>
      <c r="F55" s="133"/>
      <c r="G55" s="87">
        <f t="shared" si="5"/>
        <v>0</v>
      </c>
      <c r="H55" s="88"/>
      <c r="I55" s="89">
        <f>E55*H55</f>
        <v>0</v>
      </c>
      <c r="J55" s="106" t="s">
        <v>36</v>
      </c>
      <c r="M55" s="66" t="s">
        <v>44</v>
      </c>
    </row>
    <row r="56" spans="1:15" s="41" customFormat="1" x14ac:dyDescent="0.2">
      <c r="A56" s="115"/>
      <c r="B56" s="116"/>
      <c r="C56" s="117" t="s">
        <v>39</v>
      </c>
      <c r="D56" s="117"/>
      <c r="E56" s="118"/>
      <c r="F56" s="118"/>
      <c r="G56" s="119">
        <f>SUM(G48:G55)</f>
        <v>0</v>
      </c>
      <c r="H56" s="120"/>
      <c r="I56" s="121"/>
      <c r="J56" s="74"/>
      <c r="M56" s="75"/>
      <c r="O56" s="4"/>
    </row>
    <row r="57" spans="1:15" s="58" customFormat="1" ht="20.100000000000001" customHeight="1" x14ac:dyDescent="0.25">
      <c r="A57" s="76" t="s">
        <v>46</v>
      </c>
      <c r="B57" s="77"/>
      <c r="C57" s="78"/>
      <c r="D57" s="78"/>
      <c r="E57" s="79"/>
      <c r="F57" s="79"/>
      <c r="G57" s="80"/>
      <c r="H57" s="81"/>
      <c r="I57" s="82"/>
      <c r="J57" s="83"/>
      <c r="M57" s="84"/>
      <c r="O57" s="4"/>
    </row>
    <row r="58" spans="1:15" x14ac:dyDescent="0.2">
      <c r="A58" s="17">
        <v>43</v>
      </c>
      <c r="B58" s="85">
        <v>219005001</v>
      </c>
      <c r="C58" s="86" t="s">
        <v>59</v>
      </c>
      <c r="D58" s="86" t="s">
        <v>35</v>
      </c>
      <c r="E58" s="6">
        <v>34</v>
      </c>
      <c r="F58" s="133"/>
      <c r="G58" s="87">
        <f>E58*F58</f>
        <v>0</v>
      </c>
      <c r="H58" s="88"/>
      <c r="I58" s="89"/>
      <c r="J58" s="106" t="s">
        <v>36</v>
      </c>
      <c r="M58" s="66"/>
    </row>
    <row r="59" spans="1:15" x14ac:dyDescent="0.2">
      <c r="A59" s="17">
        <v>44</v>
      </c>
      <c r="B59" s="85">
        <v>900200401</v>
      </c>
      <c r="C59" s="86" t="s">
        <v>58</v>
      </c>
      <c r="D59" s="86" t="s">
        <v>50</v>
      </c>
      <c r="E59" s="6">
        <v>0</v>
      </c>
      <c r="F59" s="133"/>
      <c r="G59" s="87">
        <f>E59*F59</f>
        <v>0</v>
      </c>
      <c r="H59" s="88"/>
      <c r="I59" s="89">
        <f>E59*H59</f>
        <v>0</v>
      </c>
      <c r="J59" s="106"/>
      <c r="M59" s="66"/>
    </row>
    <row r="60" spans="1:15" ht="13.5" thickBot="1" x14ac:dyDescent="0.25">
      <c r="A60" s="59">
        <v>45</v>
      </c>
      <c r="B60" s="60">
        <v>219000106</v>
      </c>
      <c r="C60" s="61" t="s">
        <v>61</v>
      </c>
      <c r="D60" s="61" t="s">
        <v>60</v>
      </c>
      <c r="E60" s="114">
        <v>10</v>
      </c>
      <c r="F60" s="135"/>
      <c r="G60" s="63">
        <f>E60*F60</f>
        <v>0</v>
      </c>
      <c r="H60" s="64"/>
      <c r="I60" s="65"/>
      <c r="J60" s="105" t="s">
        <v>36</v>
      </c>
      <c r="M60" s="66"/>
    </row>
    <row r="61" spans="1:15" s="41" customFormat="1" ht="13.5" thickBot="1" x14ac:dyDescent="0.25">
      <c r="A61" s="91"/>
      <c r="B61" s="92"/>
      <c r="C61" s="123" t="s">
        <v>39</v>
      </c>
      <c r="D61" s="123"/>
      <c r="E61" s="93"/>
      <c r="F61" s="93"/>
      <c r="G61" s="124">
        <f>SUM(G58:G60)</f>
        <v>0</v>
      </c>
      <c r="H61" s="94"/>
      <c r="I61" s="95"/>
      <c r="J61" s="74"/>
      <c r="M61" s="75"/>
    </row>
    <row r="62" spans="1:15" x14ac:dyDescent="0.2">
      <c r="B62" s="96"/>
      <c r="E62" s="1"/>
      <c r="F62" s="1"/>
      <c r="G62" s="97"/>
      <c r="H62" s="98"/>
      <c r="I62" s="99"/>
    </row>
    <row r="63" spans="1:15" x14ac:dyDescent="0.2">
      <c r="D63" s="3"/>
      <c r="E63" s="97"/>
      <c r="F63" s="101"/>
      <c r="J63" s="4"/>
    </row>
    <row r="64" spans="1:15" x14ac:dyDescent="0.2">
      <c r="D64" s="3"/>
      <c r="E64" s="97"/>
      <c r="F64" s="101"/>
      <c r="J64" s="4"/>
    </row>
    <row r="65" spans="1:15" x14ac:dyDescent="0.2">
      <c r="B65" s="96"/>
      <c r="E65" s="1"/>
      <c r="F65" s="1"/>
      <c r="G65" s="97"/>
      <c r="H65" s="98"/>
      <c r="I65" s="99"/>
    </row>
    <row r="66" spans="1:15" x14ac:dyDescent="0.2">
      <c r="B66" s="96"/>
      <c r="E66" s="1"/>
      <c r="F66" s="1"/>
      <c r="G66" s="97"/>
      <c r="H66" s="98"/>
      <c r="I66" s="99"/>
    </row>
    <row r="67" spans="1:15" x14ac:dyDescent="0.2">
      <c r="B67" s="96"/>
      <c r="E67" s="1"/>
      <c r="F67" s="1"/>
      <c r="G67" s="97"/>
      <c r="H67" s="98"/>
      <c r="I67" s="99"/>
    </row>
    <row r="68" spans="1:15" x14ac:dyDescent="0.2">
      <c r="B68" s="96"/>
      <c r="E68" s="1"/>
      <c r="F68" s="1"/>
      <c r="G68" s="97"/>
      <c r="H68" s="98"/>
      <c r="I68" s="99"/>
    </row>
    <row r="69" spans="1:15" x14ac:dyDescent="0.2">
      <c r="B69" s="96"/>
      <c r="E69" s="1"/>
      <c r="F69" s="1"/>
      <c r="G69" s="97"/>
      <c r="H69" s="98"/>
      <c r="I69" s="99"/>
    </row>
    <row r="70" spans="1:15" x14ac:dyDescent="0.2">
      <c r="B70" s="96"/>
      <c r="E70" s="1"/>
      <c r="F70" s="1"/>
      <c r="G70" s="97"/>
      <c r="H70" s="98"/>
      <c r="I70" s="99"/>
    </row>
    <row r="71" spans="1:15" s="100" customFormat="1" x14ac:dyDescent="0.2">
      <c r="A71" s="4"/>
      <c r="B71" s="96"/>
      <c r="C71" s="4"/>
      <c r="D71" s="4"/>
      <c r="E71" s="1"/>
      <c r="F71" s="1"/>
      <c r="G71" s="97"/>
      <c r="H71" s="98"/>
      <c r="I71" s="99"/>
      <c r="K71" s="4"/>
      <c r="L71" s="4"/>
      <c r="M71" s="4"/>
      <c r="N71" s="4"/>
      <c r="O71" s="4"/>
    </row>
    <row r="72" spans="1:15" s="100" customFormat="1" x14ac:dyDescent="0.2">
      <c r="A72" s="4"/>
      <c r="B72" s="96"/>
      <c r="C72" s="4"/>
      <c r="D72" s="4"/>
      <c r="E72" s="1"/>
      <c r="F72" s="1"/>
      <c r="G72" s="97"/>
      <c r="H72" s="98"/>
      <c r="I72" s="99"/>
      <c r="K72" s="4"/>
      <c r="L72" s="4"/>
      <c r="M72" s="4"/>
      <c r="N72" s="4"/>
      <c r="O72" s="4"/>
    </row>
    <row r="73" spans="1:15" s="100" customFormat="1" x14ac:dyDescent="0.2">
      <c r="A73" s="4"/>
      <c r="B73" s="96"/>
      <c r="C73" s="4"/>
      <c r="D73" s="4"/>
      <c r="E73" s="1"/>
      <c r="F73" s="1"/>
      <c r="G73" s="97"/>
      <c r="H73" s="98"/>
      <c r="I73" s="99"/>
      <c r="K73" s="4"/>
      <c r="L73" s="4"/>
      <c r="M73" s="4"/>
      <c r="N73" s="4"/>
      <c r="O73" s="4"/>
    </row>
    <row r="74" spans="1:15" s="100" customFormat="1" x14ac:dyDescent="0.2">
      <c r="A74" s="4"/>
      <c r="B74" s="96"/>
      <c r="C74" s="4"/>
      <c r="D74" s="4"/>
      <c r="E74" s="1"/>
      <c r="F74" s="1"/>
      <c r="G74" s="97"/>
      <c r="H74" s="98"/>
      <c r="I74" s="99"/>
      <c r="K74" s="4"/>
      <c r="L74" s="4"/>
      <c r="M74" s="4"/>
      <c r="N74" s="4"/>
      <c r="O74" s="4"/>
    </row>
    <row r="75" spans="1:15" s="100" customFormat="1" x14ac:dyDescent="0.2">
      <c r="A75" s="4"/>
      <c r="B75" s="96"/>
      <c r="C75" s="4"/>
      <c r="D75" s="4"/>
      <c r="E75" s="1"/>
      <c r="F75" s="1"/>
      <c r="G75" s="97"/>
      <c r="H75" s="98"/>
      <c r="I75" s="99"/>
      <c r="K75" s="4"/>
      <c r="L75" s="4"/>
      <c r="M75" s="4"/>
      <c r="N75" s="4"/>
      <c r="O75" s="4"/>
    </row>
    <row r="76" spans="1:15" s="100" customFormat="1" x14ac:dyDescent="0.2">
      <c r="A76" s="4"/>
      <c r="B76" s="96"/>
      <c r="C76" s="4"/>
      <c r="D76" s="4"/>
      <c r="E76" s="1"/>
      <c r="F76" s="1"/>
      <c r="G76" s="97"/>
      <c r="H76" s="98"/>
      <c r="I76" s="99"/>
      <c r="K76" s="4"/>
      <c r="L76" s="4"/>
      <c r="M76" s="4"/>
      <c r="N76" s="4"/>
      <c r="O76" s="4"/>
    </row>
    <row r="77" spans="1:15" s="100" customFormat="1" x14ac:dyDescent="0.2">
      <c r="A77" s="4"/>
      <c r="B77" s="96"/>
      <c r="C77" s="4"/>
      <c r="D77" s="4"/>
      <c r="E77" s="1"/>
      <c r="F77" s="1"/>
      <c r="G77" s="97"/>
      <c r="H77" s="98"/>
      <c r="I77" s="99"/>
      <c r="K77" s="4"/>
      <c r="L77" s="4"/>
      <c r="M77" s="4"/>
      <c r="N77" s="4"/>
      <c r="O77" s="4"/>
    </row>
  </sheetData>
  <sheetProtection algorithmName="SHA-512" hashValue="LinMTllu87hAFUtYwDcR1rdINp7jaoVOZris91MDRWnF8u1cpKClRS6YUowLgCApJsKCubLCVX2rY6zyxKpIcw==" saltValue="Wc4zDpR5wsQKbWS6oLaaxw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2"/>
  <sheetViews>
    <sheetView zoomScale="110" workbookViewId="0">
      <selection activeCell="F23" sqref="F23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230</v>
      </c>
      <c r="C2" s="41"/>
      <c r="D2" s="3"/>
      <c r="E2" s="97"/>
      <c r="F2" s="101"/>
    </row>
    <row r="3" spans="1:6" x14ac:dyDescent="0.2">
      <c r="B3" s="41" t="s">
        <v>231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 t="s">
        <v>229</v>
      </c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159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0</v>
      </c>
      <c r="C9" s="5"/>
      <c r="D9" s="6"/>
      <c r="E9" s="7">
        <v>0</v>
      </c>
      <c r="F9" s="122">
        <f>'Televizní rozvody STA'!G13</f>
        <v>0</v>
      </c>
    </row>
    <row r="10" spans="1:6" x14ac:dyDescent="0.2">
      <c r="A10" s="17">
        <v>2</v>
      </c>
      <c r="B10" s="5" t="s">
        <v>1</v>
      </c>
      <c r="C10" s="5"/>
      <c r="D10" s="6">
        <v>3.6</v>
      </c>
      <c r="E10" s="7">
        <f>F9</f>
        <v>0</v>
      </c>
      <c r="F10" s="18">
        <f>(E10*D10)/100</f>
        <v>0</v>
      </c>
    </row>
    <row r="11" spans="1:6" x14ac:dyDescent="0.2">
      <c r="A11" s="17">
        <v>3</v>
      </c>
      <c r="B11" s="5" t="s">
        <v>2</v>
      </c>
      <c r="C11" s="5"/>
      <c r="D11" s="6">
        <v>1</v>
      </c>
      <c r="E11" s="7">
        <f>F9</f>
        <v>0</v>
      </c>
      <c r="F11" s="18">
        <f>(E11*D11)/100</f>
        <v>0</v>
      </c>
    </row>
    <row r="12" spans="1:6" x14ac:dyDescent="0.2">
      <c r="A12" s="17">
        <v>4</v>
      </c>
      <c r="B12" s="5" t="s">
        <v>3</v>
      </c>
      <c r="C12" s="5"/>
      <c r="D12" s="6"/>
      <c r="E12" s="7">
        <v>0</v>
      </c>
      <c r="F12" s="122">
        <f>'Televizní rozvody STA'!G31</f>
        <v>0</v>
      </c>
    </row>
    <row r="13" spans="1:6" x14ac:dyDescent="0.2">
      <c r="A13" s="17">
        <v>5</v>
      </c>
      <c r="B13" s="5" t="s">
        <v>4</v>
      </c>
      <c r="C13" s="5"/>
      <c r="D13" s="6">
        <v>5</v>
      </c>
      <c r="E13" s="7">
        <f>'Televizní rozvody STA'!G26+'Televizní rozvody STA'!G27+'Televizní rozvody STA'!G28+'Televizní rozvody STA'!G29</f>
        <v>0</v>
      </c>
      <c r="F13" s="18">
        <f>(E13*D13)/100</f>
        <v>0</v>
      </c>
    </row>
    <row r="14" spans="1:6" x14ac:dyDescent="0.2">
      <c r="A14" s="17">
        <v>6</v>
      </c>
      <c r="B14" s="5" t="s">
        <v>5</v>
      </c>
      <c r="C14" s="5"/>
      <c r="D14" s="6">
        <v>3</v>
      </c>
      <c r="E14" s="7">
        <f>F9</f>
        <v>0</v>
      </c>
      <c r="F14" s="18">
        <f>(E14*D14)/100</f>
        <v>0</v>
      </c>
    </row>
    <row r="15" spans="1:6" x14ac:dyDescent="0.2">
      <c r="A15" s="17">
        <v>7</v>
      </c>
      <c r="B15" s="5" t="s">
        <v>6</v>
      </c>
      <c r="C15" s="5"/>
      <c r="D15" s="6"/>
      <c r="E15" s="7">
        <v>0</v>
      </c>
      <c r="F15" s="122">
        <f>'Televizní rozvody STA'!G41</f>
        <v>0</v>
      </c>
    </row>
    <row r="16" spans="1:6" ht="13.5" thickBot="1" x14ac:dyDescent="0.25">
      <c r="A16" s="17">
        <v>8</v>
      </c>
      <c r="B16" s="5" t="s">
        <v>7</v>
      </c>
      <c r="C16" s="5"/>
      <c r="D16" s="6">
        <v>6</v>
      </c>
      <c r="E16" s="7">
        <f>F15</f>
        <v>0</v>
      </c>
      <c r="F16" s="18">
        <f>(E16*D16)/100</f>
        <v>0</v>
      </c>
    </row>
    <row r="17" spans="1:6" x14ac:dyDescent="0.2">
      <c r="A17" s="19">
        <v>9</v>
      </c>
      <c r="B17" s="8" t="s">
        <v>8</v>
      </c>
      <c r="C17" s="8"/>
      <c r="D17" s="9"/>
      <c r="E17" s="10">
        <v>0</v>
      </c>
      <c r="F17" s="20">
        <f>F9+F10+F11</f>
        <v>0</v>
      </c>
    </row>
    <row r="18" spans="1:6" x14ac:dyDescent="0.2">
      <c r="A18" s="17">
        <v>10</v>
      </c>
      <c r="B18" s="5" t="s">
        <v>9</v>
      </c>
      <c r="C18" s="5"/>
      <c r="D18" s="6"/>
      <c r="E18" s="7">
        <v>0</v>
      </c>
      <c r="F18" s="18">
        <f>SUM(F12:F16)</f>
        <v>0</v>
      </c>
    </row>
    <row r="19" spans="1:6" ht="13.5" thickBot="1" x14ac:dyDescent="0.25">
      <c r="A19" s="17">
        <v>11</v>
      </c>
      <c r="B19" s="5" t="s">
        <v>10</v>
      </c>
      <c r="C19" s="5"/>
      <c r="D19" s="6"/>
      <c r="E19" s="7">
        <v>0</v>
      </c>
      <c r="F19" s="122">
        <f>'Televizní rozvody STA'!G46</f>
        <v>0</v>
      </c>
    </row>
    <row r="20" spans="1:6" x14ac:dyDescent="0.2">
      <c r="A20" s="21">
        <v>12</v>
      </c>
      <c r="B20" s="14" t="s">
        <v>11</v>
      </c>
      <c r="C20" s="14"/>
      <c r="D20" s="15"/>
      <c r="E20" s="16">
        <v>0</v>
      </c>
      <c r="F20" s="22">
        <f>SUM(F17:F19)</f>
        <v>0</v>
      </c>
    </row>
    <row r="21" spans="1:6" x14ac:dyDescent="0.2">
      <c r="A21" s="23"/>
      <c r="B21" s="11"/>
      <c r="C21" s="11"/>
      <c r="D21" s="12"/>
      <c r="E21" s="13"/>
      <c r="F21" s="24"/>
    </row>
    <row r="22" spans="1:6" x14ac:dyDescent="0.2">
      <c r="A22" s="17">
        <v>13</v>
      </c>
      <c r="B22" s="5"/>
      <c r="C22" s="5"/>
      <c r="D22" s="6"/>
      <c r="E22" s="7"/>
      <c r="F22" s="18"/>
    </row>
    <row r="23" spans="1:6" x14ac:dyDescent="0.2">
      <c r="A23" s="17">
        <v>14</v>
      </c>
      <c r="B23" s="5" t="s">
        <v>12</v>
      </c>
      <c r="C23" s="5"/>
      <c r="D23" s="6"/>
      <c r="E23" s="7">
        <v>0</v>
      </c>
      <c r="F23" s="137"/>
    </row>
    <row r="24" spans="1:6" ht="13.5" thickBot="1" x14ac:dyDescent="0.25">
      <c r="A24" s="17">
        <v>15</v>
      </c>
      <c r="B24" s="5"/>
      <c r="C24" s="5"/>
      <c r="D24" s="6"/>
      <c r="E24" s="7"/>
      <c r="F24" s="18"/>
    </row>
    <row r="25" spans="1:6" x14ac:dyDescent="0.2">
      <c r="A25" s="21">
        <v>16</v>
      </c>
      <c r="B25" s="14" t="s">
        <v>13</v>
      </c>
      <c r="C25" s="14"/>
      <c r="D25" s="15"/>
      <c r="E25" s="16">
        <v>0</v>
      </c>
      <c r="F25" s="22">
        <f>SUM(F22:F24)</f>
        <v>0</v>
      </c>
    </row>
    <row r="26" spans="1:6" x14ac:dyDescent="0.2">
      <c r="A26" s="23"/>
      <c r="B26" s="11"/>
      <c r="C26" s="11"/>
      <c r="D26" s="12"/>
      <c r="E26" s="13"/>
      <c r="F26" s="24"/>
    </row>
    <row r="27" spans="1:6" x14ac:dyDescent="0.2">
      <c r="A27" s="17">
        <v>17</v>
      </c>
      <c r="B27" s="5" t="s">
        <v>14</v>
      </c>
      <c r="C27" s="5"/>
      <c r="D27" s="6"/>
      <c r="E27" s="7">
        <v>0</v>
      </c>
      <c r="F27" s="18">
        <f>F20+F25</f>
        <v>0</v>
      </c>
    </row>
    <row r="28" spans="1:6" ht="13.5" thickBot="1" x14ac:dyDescent="0.25">
      <c r="A28" s="17">
        <v>18</v>
      </c>
      <c r="B28" s="5" t="s">
        <v>15</v>
      </c>
      <c r="C28" s="5"/>
      <c r="D28" s="6">
        <v>15</v>
      </c>
      <c r="E28" s="7">
        <f>F27</f>
        <v>0</v>
      </c>
      <c r="F28" s="18">
        <f>(E28*D28)/100</f>
        <v>0</v>
      </c>
    </row>
    <row r="29" spans="1:6" ht="14.25" thickTop="1" thickBot="1" x14ac:dyDescent="0.25">
      <c r="A29" s="25">
        <v>19</v>
      </c>
      <c r="B29" s="26" t="s">
        <v>16</v>
      </c>
      <c r="C29" s="26"/>
      <c r="D29" s="27"/>
      <c r="E29" s="28">
        <v>0</v>
      </c>
      <c r="F29" s="29">
        <f>SUM(F27:F28)</f>
        <v>0</v>
      </c>
    </row>
    <row r="31" spans="1:6" x14ac:dyDescent="0.2">
      <c r="A31" s="4" t="s">
        <v>47</v>
      </c>
      <c r="D31" s="3"/>
      <c r="E31" s="97"/>
      <c r="F31" s="101"/>
    </row>
    <row r="32" spans="1:6" x14ac:dyDescent="0.2">
      <c r="D32" s="3"/>
      <c r="E32" s="97"/>
      <c r="F32" s="101"/>
    </row>
  </sheetData>
  <sheetProtection algorithmName="SHA-512" hashValue="5FvYfTl3n2saM9/sgVDERaBFJzTpqDvqlrHKzhGNms/jJR0sENoqq7azTD/D/zBdW99gckaCKQiA3UZV8q9JaA==" saltValue="O1c5tV0No5mkWWZBtGz/LQ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62"/>
  <sheetViews>
    <sheetView topLeftCell="A22" zoomScale="110" workbookViewId="0">
      <selection activeCell="P48" sqref="P48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5" x14ac:dyDescent="0.2">
      <c r="D1" s="3"/>
      <c r="E1" s="97"/>
      <c r="F1" s="101"/>
      <c r="J1" s="4"/>
    </row>
    <row r="2" spans="1:15" x14ac:dyDescent="0.2">
      <c r="B2" s="41" t="s">
        <v>230</v>
      </c>
      <c r="C2" s="41"/>
      <c r="D2" s="3"/>
      <c r="E2" s="97"/>
      <c r="F2" s="101"/>
      <c r="J2" s="4"/>
    </row>
    <row r="3" spans="1:15" x14ac:dyDescent="0.2">
      <c r="B3" s="41" t="s">
        <v>231</v>
      </c>
      <c r="C3" s="41"/>
      <c r="D3" s="3"/>
      <c r="E3" s="97"/>
      <c r="F3" s="101"/>
      <c r="J3" s="4"/>
    </row>
    <row r="4" spans="1:15" x14ac:dyDescent="0.2">
      <c r="B4" s="41" t="s">
        <v>48</v>
      </c>
      <c r="C4" s="41"/>
      <c r="D4" s="3"/>
      <c r="E4" s="97"/>
      <c r="F4" s="101"/>
      <c r="J4" s="4"/>
    </row>
    <row r="5" spans="1:15" x14ac:dyDescent="0.2">
      <c r="B5" s="41" t="s">
        <v>229</v>
      </c>
      <c r="C5" s="41"/>
      <c r="D5" s="3"/>
      <c r="E5" s="97"/>
      <c r="F5" s="101"/>
      <c r="J5" s="4"/>
    </row>
    <row r="6" spans="1:15" ht="13.5" thickBot="1" x14ac:dyDescent="0.25">
      <c r="B6" s="41"/>
      <c r="C6" s="41"/>
      <c r="D6" s="3"/>
      <c r="E6" s="97"/>
      <c r="F6" s="101"/>
      <c r="J6" s="4"/>
    </row>
    <row r="7" spans="1:15" s="30" customFormat="1" ht="33.950000000000003" customHeight="1" thickBot="1" x14ac:dyDescent="0.25">
      <c r="A7" s="31" t="s">
        <v>158</v>
      </c>
      <c r="B7" s="32"/>
      <c r="C7" s="32"/>
      <c r="D7" s="32"/>
      <c r="E7" s="32"/>
      <c r="F7" s="32"/>
      <c r="G7" s="32"/>
      <c r="H7" s="32"/>
      <c r="I7" s="103"/>
      <c r="J7" s="42"/>
    </row>
    <row r="8" spans="1:15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5" s="58" customFormat="1" ht="20.100000000000001" customHeight="1" x14ac:dyDescent="0.25">
      <c r="A9" s="50" t="s">
        <v>34</v>
      </c>
      <c r="B9" s="51"/>
      <c r="C9" s="52"/>
      <c r="D9" s="52"/>
      <c r="E9" s="53"/>
      <c r="F9" s="53"/>
      <c r="G9" s="54"/>
      <c r="H9" s="55"/>
      <c r="I9" s="56"/>
      <c r="J9" s="57"/>
    </row>
    <row r="10" spans="1:15" x14ac:dyDescent="0.2">
      <c r="A10" s="17">
        <v>1</v>
      </c>
      <c r="B10" s="108">
        <v>900900811</v>
      </c>
      <c r="C10" s="86" t="s">
        <v>160</v>
      </c>
      <c r="D10" s="86" t="s">
        <v>50</v>
      </c>
      <c r="E10" s="6">
        <v>1</v>
      </c>
      <c r="F10" s="133"/>
      <c r="G10" s="87">
        <f>E10*F10</f>
        <v>0</v>
      </c>
      <c r="H10" s="88">
        <v>0</v>
      </c>
      <c r="I10" s="89">
        <f>E10*H10</f>
        <v>0</v>
      </c>
      <c r="J10" s="106" t="s">
        <v>36</v>
      </c>
      <c r="K10" s="4" t="s">
        <v>37</v>
      </c>
      <c r="M10" s="66" t="s">
        <v>38</v>
      </c>
    </row>
    <row r="11" spans="1:15" x14ac:dyDescent="0.2">
      <c r="A11" s="17">
        <v>2</v>
      </c>
      <c r="B11" s="108">
        <v>900900812</v>
      </c>
      <c r="C11" s="129" t="s">
        <v>196</v>
      </c>
      <c r="D11" s="129" t="s">
        <v>50</v>
      </c>
      <c r="E11" s="111">
        <v>1</v>
      </c>
      <c r="F11" s="134"/>
      <c r="G11" s="130">
        <f>E11*F11</f>
        <v>0</v>
      </c>
      <c r="H11" s="88">
        <v>0</v>
      </c>
      <c r="I11" s="89">
        <f>E11*H11</f>
        <v>0</v>
      </c>
      <c r="J11" s="106" t="s">
        <v>36</v>
      </c>
      <c r="K11" s="4" t="s">
        <v>37</v>
      </c>
      <c r="M11" s="66" t="s">
        <v>38</v>
      </c>
    </row>
    <row r="12" spans="1:15" ht="13.5" thickBot="1" x14ac:dyDescent="0.25">
      <c r="A12" s="59">
        <v>3</v>
      </c>
      <c r="B12" s="60">
        <v>900900901</v>
      </c>
      <c r="C12" s="61" t="s">
        <v>56</v>
      </c>
      <c r="D12" s="61" t="s">
        <v>50</v>
      </c>
      <c r="E12" s="114">
        <v>1</v>
      </c>
      <c r="F12" s="135"/>
      <c r="G12" s="63">
        <f>E12*F12</f>
        <v>0</v>
      </c>
      <c r="H12" s="64">
        <v>0</v>
      </c>
      <c r="I12" s="65">
        <f>E12*H12</f>
        <v>0</v>
      </c>
      <c r="J12" s="105" t="s">
        <v>36</v>
      </c>
      <c r="M12" s="66"/>
    </row>
    <row r="13" spans="1:15" s="41" customFormat="1" x14ac:dyDescent="0.2">
      <c r="A13" s="67"/>
      <c r="B13" s="68"/>
      <c r="C13" s="69" t="s">
        <v>39</v>
      </c>
      <c r="D13" s="69"/>
      <c r="E13" s="70"/>
      <c r="F13" s="70"/>
      <c r="G13" s="71">
        <f>SUM(G10:G12)</f>
        <v>0</v>
      </c>
      <c r="H13" s="72"/>
      <c r="I13" s="73">
        <f>SUM(I10:I11)</f>
        <v>0</v>
      </c>
      <c r="J13" s="74"/>
      <c r="M13" s="75"/>
      <c r="O13" s="4"/>
    </row>
    <row r="14" spans="1:15" s="58" customFormat="1" ht="20.100000000000001" customHeight="1" x14ac:dyDescent="0.25">
      <c r="A14" s="76" t="s">
        <v>40</v>
      </c>
      <c r="B14" s="77"/>
      <c r="C14" s="78"/>
      <c r="D14" s="78"/>
      <c r="E14" s="79"/>
      <c r="F14" s="79"/>
      <c r="G14" s="80"/>
      <c r="H14" s="81"/>
      <c r="I14" s="82"/>
      <c r="J14" s="83"/>
      <c r="M14" s="84"/>
      <c r="O14" s="4"/>
    </row>
    <row r="15" spans="1:15" x14ac:dyDescent="0.2">
      <c r="A15" s="17">
        <v>4</v>
      </c>
      <c r="B15" s="108">
        <v>900900101</v>
      </c>
      <c r="C15" s="86" t="s">
        <v>162</v>
      </c>
      <c r="D15" s="86" t="s">
        <v>50</v>
      </c>
      <c r="E15" s="113">
        <v>1</v>
      </c>
      <c r="F15" s="133"/>
      <c r="G15" s="87">
        <f>E15*F15</f>
        <v>0</v>
      </c>
      <c r="H15" s="88">
        <v>0</v>
      </c>
      <c r="I15" s="89">
        <f>E15*H15</f>
        <v>0</v>
      </c>
      <c r="J15" s="106"/>
      <c r="M15" s="66"/>
    </row>
    <row r="16" spans="1:15" x14ac:dyDescent="0.2">
      <c r="A16" s="17">
        <v>5</v>
      </c>
      <c r="B16" s="108">
        <v>900900102</v>
      </c>
      <c r="C16" s="86" t="s">
        <v>163</v>
      </c>
      <c r="D16" s="86" t="s">
        <v>50</v>
      </c>
      <c r="E16" s="113">
        <v>1</v>
      </c>
      <c r="F16" s="133"/>
      <c r="G16" s="87">
        <f t="shared" ref="G16:G29" si="0">E16*F16</f>
        <v>0</v>
      </c>
      <c r="H16" s="88">
        <v>0</v>
      </c>
      <c r="I16" s="89">
        <f t="shared" ref="I16:I29" si="1">E16*H16</f>
        <v>0</v>
      </c>
      <c r="J16" s="106"/>
      <c r="M16" s="66"/>
    </row>
    <row r="17" spans="1:13" x14ac:dyDescent="0.2">
      <c r="A17" s="17">
        <v>6</v>
      </c>
      <c r="B17" s="108">
        <v>900900103</v>
      </c>
      <c r="C17" s="86" t="s">
        <v>161</v>
      </c>
      <c r="D17" s="86" t="s">
        <v>50</v>
      </c>
      <c r="E17" s="113">
        <v>1</v>
      </c>
      <c r="F17" s="133"/>
      <c r="G17" s="87">
        <f t="shared" si="0"/>
        <v>0</v>
      </c>
      <c r="H17" s="88">
        <v>0</v>
      </c>
      <c r="I17" s="89">
        <f t="shared" si="1"/>
        <v>0</v>
      </c>
      <c r="J17" s="106"/>
      <c r="M17" s="66"/>
    </row>
    <row r="18" spans="1:13" x14ac:dyDescent="0.2">
      <c r="A18" s="17">
        <v>7</v>
      </c>
      <c r="B18" s="108">
        <v>900900104</v>
      </c>
      <c r="C18" s="86" t="s">
        <v>164</v>
      </c>
      <c r="D18" s="86" t="s">
        <v>50</v>
      </c>
      <c r="E18" s="113">
        <v>1</v>
      </c>
      <c r="F18" s="133"/>
      <c r="G18" s="87">
        <f t="shared" si="0"/>
        <v>0</v>
      </c>
      <c r="H18" s="88">
        <v>0</v>
      </c>
      <c r="I18" s="89">
        <f t="shared" si="1"/>
        <v>0</v>
      </c>
      <c r="J18" s="106"/>
      <c r="M18" s="66"/>
    </row>
    <row r="19" spans="1:13" x14ac:dyDescent="0.2">
      <c r="A19" s="17">
        <v>8</v>
      </c>
      <c r="B19" s="108">
        <v>900900105</v>
      </c>
      <c r="C19" s="86" t="s">
        <v>165</v>
      </c>
      <c r="D19" s="86" t="s">
        <v>35</v>
      </c>
      <c r="E19" s="113">
        <v>1</v>
      </c>
      <c r="F19" s="133"/>
      <c r="G19" s="87">
        <f t="shared" si="0"/>
        <v>0</v>
      </c>
      <c r="H19" s="88">
        <v>0</v>
      </c>
      <c r="I19" s="89">
        <f t="shared" si="1"/>
        <v>0</v>
      </c>
      <c r="J19" s="125"/>
      <c r="M19" s="66"/>
    </row>
    <row r="20" spans="1:13" x14ac:dyDescent="0.2">
      <c r="A20" s="17">
        <v>9</v>
      </c>
      <c r="B20" s="108">
        <v>900900106</v>
      </c>
      <c r="C20" s="86" t="s">
        <v>166</v>
      </c>
      <c r="D20" s="86" t="s">
        <v>50</v>
      </c>
      <c r="E20" s="113">
        <v>1</v>
      </c>
      <c r="F20" s="133"/>
      <c r="G20" s="102">
        <f t="shared" si="0"/>
        <v>0</v>
      </c>
      <c r="H20" s="88">
        <v>0</v>
      </c>
      <c r="I20" s="89"/>
      <c r="J20" s="4" t="s">
        <v>36</v>
      </c>
      <c r="K20" s="4" t="s">
        <v>37</v>
      </c>
      <c r="M20" s="4" t="s">
        <v>42</v>
      </c>
    </row>
    <row r="21" spans="1:13" x14ac:dyDescent="0.2">
      <c r="A21" s="17">
        <v>10</v>
      </c>
      <c r="B21" s="108">
        <v>900900107</v>
      </c>
      <c r="C21" s="86" t="s">
        <v>167</v>
      </c>
      <c r="D21" s="90" t="s">
        <v>50</v>
      </c>
      <c r="E21" s="113">
        <v>8</v>
      </c>
      <c r="F21" s="133"/>
      <c r="G21" s="87">
        <f t="shared" si="0"/>
        <v>0</v>
      </c>
      <c r="H21" s="88">
        <v>0</v>
      </c>
      <c r="I21" s="89">
        <f t="shared" si="1"/>
        <v>0</v>
      </c>
      <c r="J21" s="107"/>
      <c r="M21" s="66"/>
    </row>
    <row r="22" spans="1:13" x14ac:dyDescent="0.2">
      <c r="A22" s="17">
        <v>11</v>
      </c>
      <c r="B22" s="108">
        <v>900900108</v>
      </c>
      <c r="C22" s="86" t="s">
        <v>168</v>
      </c>
      <c r="D22" s="86" t="s">
        <v>35</v>
      </c>
      <c r="E22" s="113">
        <v>8</v>
      </c>
      <c r="F22" s="133"/>
      <c r="G22" s="87">
        <f t="shared" si="0"/>
        <v>0</v>
      </c>
      <c r="H22" s="88">
        <v>0</v>
      </c>
      <c r="I22" s="89">
        <f t="shared" si="1"/>
        <v>0</v>
      </c>
      <c r="J22" s="106"/>
      <c r="M22" s="66"/>
    </row>
    <row r="23" spans="1:13" x14ac:dyDescent="0.2">
      <c r="A23" s="17">
        <v>12</v>
      </c>
      <c r="B23" s="108" t="s">
        <v>171</v>
      </c>
      <c r="C23" s="86" t="s">
        <v>169</v>
      </c>
      <c r="D23" s="86" t="s">
        <v>35</v>
      </c>
      <c r="E23" s="113">
        <v>34</v>
      </c>
      <c r="F23" s="133"/>
      <c r="G23" s="87">
        <f t="shared" si="0"/>
        <v>0</v>
      </c>
      <c r="H23" s="88">
        <v>0</v>
      </c>
      <c r="I23" s="89">
        <f t="shared" si="1"/>
        <v>0</v>
      </c>
      <c r="J23" s="109"/>
      <c r="M23" s="66"/>
    </row>
    <row r="24" spans="1:13" x14ac:dyDescent="0.2">
      <c r="A24" s="17">
        <v>13</v>
      </c>
      <c r="B24" s="108" t="s">
        <v>52</v>
      </c>
      <c r="C24" s="86" t="s">
        <v>172</v>
      </c>
      <c r="D24" s="86" t="s">
        <v>35</v>
      </c>
      <c r="E24" s="113">
        <v>34</v>
      </c>
      <c r="F24" s="133"/>
      <c r="G24" s="87">
        <f t="shared" si="0"/>
        <v>0</v>
      </c>
      <c r="H24" s="88">
        <v>0</v>
      </c>
      <c r="I24" s="89">
        <f t="shared" si="1"/>
        <v>0</v>
      </c>
      <c r="J24" s="106" t="s">
        <v>36</v>
      </c>
      <c r="K24" s="4" t="s">
        <v>37</v>
      </c>
      <c r="M24" s="66" t="s">
        <v>42</v>
      </c>
    </row>
    <row r="25" spans="1:13" x14ac:dyDescent="0.2">
      <c r="A25" s="17">
        <v>14</v>
      </c>
      <c r="B25" s="85">
        <v>311216</v>
      </c>
      <c r="C25" s="86" t="s">
        <v>170</v>
      </c>
      <c r="D25" s="86" t="s">
        <v>35</v>
      </c>
      <c r="E25" s="113">
        <v>34</v>
      </c>
      <c r="F25" s="133"/>
      <c r="G25" s="87">
        <f t="shared" si="0"/>
        <v>0</v>
      </c>
      <c r="H25" s="88">
        <v>0</v>
      </c>
      <c r="I25" s="89">
        <f t="shared" si="1"/>
        <v>0</v>
      </c>
      <c r="J25" s="106"/>
      <c r="M25" s="66"/>
    </row>
    <row r="26" spans="1:13" x14ac:dyDescent="0.2">
      <c r="A26" s="17">
        <v>15</v>
      </c>
      <c r="B26" s="108">
        <v>900900109</v>
      </c>
      <c r="C26" s="86" t="s">
        <v>173</v>
      </c>
      <c r="D26" s="86" t="s">
        <v>41</v>
      </c>
      <c r="E26" s="113">
        <v>50</v>
      </c>
      <c r="F26" s="133"/>
      <c r="G26" s="87">
        <f>E26*F26</f>
        <v>0</v>
      </c>
      <c r="H26" s="88">
        <v>0</v>
      </c>
      <c r="I26" s="89">
        <f>E26*H26</f>
        <v>0</v>
      </c>
      <c r="J26" s="109"/>
      <c r="M26" s="66"/>
    </row>
    <row r="27" spans="1:13" x14ac:dyDescent="0.2">
      <c r="A27" s="17">
        <v>16</v>
      </c>
      <c r="B27" s="108">
        <v>900900110</v>
      </c>
      <c r="C27" s="86" t="s">
        <v>174</v>
      </c>
      <c r="D27" s="86" t="s">
        <v>41</v>
      </c>
      <c r="E27" s="113">
        <v>2050</v>
      </c>
      <c r="F27" s="133"/>
      <c r="G27" s="87">
        <f>E27*F27</f>
        <v>0</v>
      </c>
      <c r="H27" s="88">
        <v>0</v>
      </c>
      <c r="I27" s="89">
        <f>E27*H27</f>
        <v>0</v>
      </c>
      <c r="J27" s="109"/>
      <c r="M27" s="66"/>
    </row>
    <row r="28" spans="1:13" x14ac:dyDescent="0.2">
      <c r="A28" s="17">
        <v>17</v>
      </c>
      <c r="B28" s="85">
        <v>328117</v>
      </c>
      <c r="C28" s="86" t="s">
        <v>89</v>
      </c>
      <c r="D28" s="86" t="s">
        <v>41</v>
      </c>
      <c r="E28" s="113">
        <v>440</v>
      </c>
      <c r="F28" s="133"/>
      <c r="G28" s="87">
        <f t="shared" si="0"/>
        <v>0</v>
      </c>
      <c r="H28" s="88">
        <v>0</v>
      </c>
      <c r="I28" s="89">
        <f t="shared" si="1"/>
        <v>0</v>
      </c>
      <c r="J28" s="106"/>
      <c r="M28" s="66"/>
    </row>
    <row r="29" spans="1:13" x14ac:dyDescent="0.2">
      <c r="A29" s="17">
        <v>18</v>
      </c>
      <c r="B29" s="85">
        <v>171109</v>
      </c>
      <c r="C29" s="86" t="s">
        <v>54</v>
      </c>
      <c r="D29" s="86" t="s">
        <v>41</v>
      </c>
      <c r="E29" s="113">
        <v>50</v>
      </c>
      <c r="F29" s="133"/>
      <c r="G29" s="87">
        <f t="shared" si="0"/>
        <v>0</v>
      </c>
      <c r="H29" s="88">
        <v>0</v>
      </c>
      <c r="I29" s="89">
        <f t="shared" si="1"/>
        <v>0</v>
      </c>
      <c r="J29" s="106"/>
      <c r="M29" s="66"/>
    </row>
    <row r="30" spans="1:13" ht="13.5" thickBot="1" x14ac:dyDescent="0.25">
      <c r="A30" s="59">
        <v>19</v>
      </c>
      <c r="B30" s="60">
        <v>900900901</v>
      </c>
      <c r="C30" s="61" t="s">
        <v>56</v>
      </c>
      <c r="D30" s="61" t="s">
        <v>50</v>
      </c>
      <c r="E30" s="114">
        <v>1</v>
      </c>
      <c r="F30" s="135"/>
      <c r="G30" s="63">
        <f>E30*F30</f>
        <v>0</v>
      </c>
      <c r="H30" s="64">
        <v>0</v>
      </c>
      <c r="I30" s="65">
        <f>E30*H30</f>
        <v>0</v>
      </c>
      <c r="J30" s="105" t="s">
        <v>36</v>
      </c>
      <c r="M30" s="66"/>
    </row>
    <row r="31" spans="1:13" s="41" customFormat="1" x14ac:dyDescent="0.2">
      <c r="A31" s="115"/>
      <c r="B31" s="116"/>
      <c r="C31" s="117" t="s">
        <v>39</v>
      </c>
      <c r="D31" s="117"/>
      <c r="E31" s="118"/>
      <c r="F31" s="118"/>
      <c r="G31" s="119">
        <f>SUM(G15:G30)</f>
        <v>0</v>
      </c>
      <c r="H31" s="120"/>
      <c r="I31" s="121">
        <f>SUM(I15:I30)</f>
        <v>0</v>
      </c>
      <c r="J31" s="74"/>
      <c r="M31" s="75"/>
    </row>
    <row r="32" spans="1:13" s="58" customFormat="1" ht="20.100000000000001" customHeight="1" x14ac:dyDescent="0.25">
      <c r="A32" s="76" t="s">
        <v>43</v>
      </c>
      <c r="B32" s="77"/>
      <c r="C32" s="78"/>
      <c r="D32" s="78"/>
      <c r="E32" s="79"/>
      <c r="F32" s="79"/>
      <c r="G32" s="80"/>
      <c r="H32" s="81"/>
      <c r="I32" s="82"/>
      <c r="J32" s="83"/>
      <c r="M32" s="84"/>
    </row>
    <row r="33" spans="1:15" x14ac:dyDescent="0.2">
      <c r="A33" s="17">
        <v>20</v>
      </c>
      <c r="B33" s="85">
        <v>210190002</v>
      </c>
      <c r="C33" s="86" t="s">
        <v>153</v>
      </c>
      <c r="D33" s="86" t="s">
        <v>35</v>
      </c>
      <c r="E33" s="6">
        <v>1</v>
      </c>
      <c r="F33" s="133"/>
      <c r="G33" s="87">
        <f t="shared" ref="G33:G40" si="2">E33*F33</f>
        <v>0</v>
      </c>
      <c r="H33" s="88"/>
      <c r="I33" s="89"/>
      <c r="J33" s="106"/>
      <c r="M33" s="66"/>
    </row>
    <row r="34" spans="1:15" x14ac:dyDescent="0.2">
      <c r="A34" s="17">
        <v>21</v>
      </c>
      <c r="B34" s="85">
        <v>210010301</v>
      </c>
      <c r="C34" s="86" t="s">
        <v>45</v>
      </c>
      <c r="D34" s="86" t="s">
        <v>35</v>
      </c>
      <c r="E34" s="6">
        <v>34</v>
      </c>
      <c r="F34" s="133"/>
      <c r="G34" s="87">
        <f t="shared" si="2"/>
        <v>0</v>
      </c>
      <c r="H34" s="88"/>
      <c r="I34" s="89"/>
      <c r="J34" s="106" t="s">
        <v>36</v>
      </c>
      <c r="M34" s="66" t="s">
        <v>44</v>
      </c>
    </row>
    <row r="35" spans="1:15" x14ac:dyDescent="0.2">
      <c r="A35" s="17">
        <v>22</v>
      </c>
      <c r="B35" s="85">
        <v>910111012</v>
      </c>
      <c r="C35" s="86" t="s">
        <v>175</v>
      </c>
      <c r="D35" s="86" t="s">
        <v>35</v>
      </c>
      <c r="E35" s="6">
        <v>34</v>
      </c>
      <c r="F35" s="133"/>
      <c r="G35" s="87">
        <f t="shared" si="2"/>
        <v>0</v>
      </c>
      <c r="H35" s="88"/>
      <c r="I35" s="89"/>
      <c r="J35" s="106" t="s">
        <v>36</v>
      </c>
      <c r="M35" s="66" t="s">
        <v>44</v>
      </c>
    </row>
    <row r="36" spans="1:15" x14ac:dyDescent="0.2">
      <c r="A36" s="17">
        <v>23</v>
      </c>
      <c r="B36" s="85">
        <v>910802235</v>
      </c>
      <c r="C36" s="86" t="s">
        <v>176</v>
      </c>
      <c r="D36" s="86" t="s">
        <v>41</v>
      </c>
      <c r="E36" s="6">
        <v>2100</v>
      </c>
      <c r="F36" s="133"/>
      <c r="G36" s="87">
        <f t="shared" si="2"/>
        <v>0</v>
      </c>
      <c r="H36" s="88"/>
      <c r="I36" s="89">
        <f>E36*H36</f>
        <v>0</v>
      </c>
      <c r="J36" s="106" t="s">
        <v>36</v>
      </c>
      <c r="M36" s="66" t="s">
        <v>44</v>
      </c>
    </row>
    <row r="37" spans="1:15" x14ac:dyDescent="0.2">
      <c r="A37" s="17">
        <v>24</v>
      </c>
      <c r="B37" s="85">
        <v>210800006</v>
      </c>
      <c r="C37" s="86" t="s">
        <v>55</v>
      </c>
      <c r="D37" s="86" t="s">
        <v>41</v>
      </c>
      <c r="E37" s="6">
        <v>50</v>
      </c>
      <c r="F37" s="133"/>
      <c r="G37" s="87">
        <f t="shared" si="2"/>
        <v>0</v>
      </c>
      <c r="H37" s="88"/>
      <c r="I37" s="89"/>
      <c r="J37" s="106" t="s">
        <v>36</v>
      </c>
      <c r="M37" s="66" t="s">
        <v>44</v>
      </c>
    </row>
    <row r="38" spans="1:15" x14ac:dyDescent="0.2">
      <c r="A38" s="17">
        <v>25</v>
      </c>
      <c r="B38" s="85">
        <v>910190108</v>
      </c>
      <c r="C38" s="86" t="s">
        <v>93</v>
      </c>
      <c r="D38" s="86" t="s">
        <v>41</v>
      </c>
      <c r="E38" s="6">
        <v>440</v>
      </c>
      <c r="F38" s="133"/>
      <c r="G38" s="87">
        <f t="shared" si="2"/>
        <v>0</v>
      </c>
      <c r="H38" s="88"/>
      <c r="I38" s="89">
        <f>E38*H38</f>
        <v>0</v>
      </c>
      <c r="J38" s="106" t="s">
        <v>36</v>
      </c>
      <c r="M38" s="66" t="s">
        <v>44</v>
      </c>
    </row>
    <row r="39" spans="1:15" x14ac:dyDescent="0.2">
      <c r="A39" s="17">
        <v>26</v>
      </c>
      <c r="B39" s="85">
        <v>910190121</v>
      </c>
      <c r="C39" s="86" t="s">
        <v>177</v>
      </c>
      <c r="D39" s="86" t="s">
        <v>50</v>
      </c>
      <c r="E39" s="6">
        <v>1</v>
      </c>
      <c r="F39" s="133"/>
      <c r="G39" s="87">
        <f t="shared" si="2"/>
        <v>0</v>
      </c>
      <c r="H39" s="88"/>
      <c r="I39" s="89">
        <f>E39*H39</f>
        <v>0</v>
      </c>
      <c r="J39" s="106" t="s">
        <v>36</v>
      </c>
      <c r="M39" s="66" t="s">
        <v>44</v>
      </c>
    </row>
    <row r="40" spans="1:15" ht="13.5" thickBot="1" x14ac:dyDescent="0.25">
      <c r="A40" s="17">
        <v>27</v>
      </c>
      <c r="B40" s="85">
        <v>910190122</v>
      </c>
      <c r="C40" s="86" t="s">
        <v>178</v>
      </c>
      <c r="D40" s="86" t="s">
        <v>50</v>
      </c>
      <c r="E40" s="6">
        <v>1</v>
      </c>
      <c r="F40" s="133"/>
      <c r="G40" s="87">
        <f t="shared" si="2"/>
        <v>0</v>
      </c>
      <c r="H40" s="88"/>
      <c r="I40" s="89">
        <f>E40*H40</f>
        <v>0</v>
      </c>
      <c r="J40" s="106" t="s">
        <v>36</v>
      </c>
      <c r="M40" s="66" t="s">
        <v>44</v>
      </c>
    </row>
    <row r="41" spans="1:15" s="41" customFormat="1" x14ac:dyDescent="0.2">
      <c r="A41" s="115"/>
      <c r="B41" s="116"/>
      <c r="C41" s="117" t="s">
        <v>39</v>
      </c>
      <c r="D41" s="117"/>
      <c r="E41" s="118"/>
      <c r="F41" s="118"/>
      <c r="G41" s="119">
        <f>SUM(G33:G40)</f>
        <v>0</v>
      </c>
      <c r="H41" s="120"/>
      <c r="I41" s="121"/>
      <c r="J41" s="74"/>
      <c r="M41" s="75"/>
      <c r="O41" s="4"/>
    </row>
    <row r="42" spans="1:15" s="58" customFormat="1" ht="20.100000000000001" customHeight="1" x14ac:dyDescent="0.25">
      <c r="A42" s="76" t="s">
        <v>46</v>
      </c>
      <c r="B42" s="77"/>
      <c r="C42" s="78"/>
      <c r="D42" s="78"/>
      <c r="E42" s="79"/>
      <c r="F42" s="79"/>
      <c r="G42" s="80"/>
      <c r="H42" s="81"/>
      <c r="I42" s="82"/>
      <c r="J42" s="83"/>
      <c r="M42" s="84"/>
      <c r="O42" s="4"/>
    </row>
    <row r="43" spans="1:15" x14ac:dyDescent="0.2">
      <c r="A43" s="17">
        <v>28</v>
      </c>
      <c r="B43" s="85">
        <v>219005001</v>
      </c>
      <c r="C43" s="86" t="s">
        <v>59</v>
      </c>
      <c r="D43" s="86" t="s">
        <v>35</v>
      </c>
      <c r="E43" s="6">
        <v>34</v>
      </c>
      <c r="F43" s="133"/>
      <c r="G43" s="87">
        <f>E43*F43</f>
        <v>0</v>
      </c>
      <c r="H43" s="88"/>
      <c r="I43" s="89"/>
      <c r="J43" s="106" t="s">
        <v>36</v>
      </c>
      <c r="M43" s="66"/>
    </row>
    <row r="44" spans="1:15" x14ac:dyDescent="0.2">
      <c r="A44" s="17">
        <v>29</v>
      </c>
      <c r="B44" s="85">
        <v>900200401</v>
      </c>
      <c r="C44" s="86" t="s">
        <v>58</v>
      </c>
      <c r="D44" s="86" t="s">
        <v>50</v>
      </c>
      <c r="E44" s="6">
        <v>0</v>
      </c>
      <c r="F44" s="133"/>
      <c r="G44" s="87">
        <f>E44*F44</f>
        <v>0</v>
      </c>
      <c r="H44" s="88"/>
      <c r="I44" s="89">
        <f>E44*H44</f>
        <v>0</v>
      </c>
      <c r="J44" s="106"/>
      <c r="M44" s="66"/>
    </row>
    <row r="45" spans="1:15" ht="13.5" thickBot="1" x14ac:dyDescent="0.25">
      <c r="A45" s="59">
        <v>30</v>
      </c>
      <c r="B45" s="60">
        <v>219000106</v>
      </c>
      <c r="C45" s="61" t="s">
        <v>61</v>
      </c>
      <c r="D45" s="61" t="s">
        <v>60</v>
      </c>
      <c r="E45" s="114">
        <v>5</v>
      </c>
      <c r="F45" s="135"/>
      <c r="G45" s="63">
        <f>E45*F45</f>
        <v>0</v>
      </c>
      <c r="H45" s="64"/>
      <c r="I45" s="65"/>
      <c r="J45" s="105" t="s">
        <v>36</v>
      </c>
      <c r="M45" s="66"/>
    </row>
    <row r="46" spans="1:15" s="41" customFormat="1" ht="13.5" thickBot="1" x14ac:dyDescent="0.25">
      <c r="A46" s="91"/>
      <c r="B46" s="92"/>
      <c r="C46" s="123" t="s">
        <v>39</v>
      </c>
      <c r="D46" s="123"/>
      <c r="E46" s="93"/>
      <c r="F46" s="93"/>
      <c r="G46" s="124">
        <f>SUM(G43:G45)</f>
        <v>0</v>
      </c>
      <c r="H46" s="94"/>
      <c r="I46" s="95"/>
      <c r="J46" s="74"/>
      <c r="M46" s="75"/>
    </row>
    <row r="47" spans="1:15" x14ac:dyDescent="0.2">
      <c r="B47" s="96"/>
      <c r="E47" s="1"/>
      <c r="F47" s="1"/>
      <c r="G47" s="97"/>
      <c r="H47" s="98"/>
      <c r="I47" s="99"/>
    </row>
    <row r="48" spans="1:15" x14ac:dyDescent="0.2">
      <c r="A48" s="4" t="s">
        <v>47</v>
      </c>
      <c r="D48" s="3"/>
      <c r="E48" s="97"/>
      <c r="F48" s="101"/>
      <c r="J48" s="4"/>
    </row>
    <row r="49" spans="1:15" x14ac:dyDescent="0.2">
      <c r="D49" s="3"/>
      <c r="E49" s="97"/>
      <c r="F49" s="101"/>
      <c r="J49" s="4"/>
    </row>
    <row r="50" spans="1:15" x14ac:dyDescent="0.2">
      <c r="B50" s="96"/>
      <c r="E50" s="1"/>
      <c r="F50" s="1"/>
      <c r="G50" s="97"/>
      <c r="H50" s="98"/>
      <c r="I50" s="99"/>
    </row>
    <row r="51" spans="1:15" x14ac:dyDescent="0.2">
      <c r="B51" s="96"/>
      <c r="E51" s="1"/>
      <c r="F51" s="1"/>
      <c r="G51" s="97"/>
      <c r="H51" s="98"/>
      <c r="I51" s="99"/>
    </row>
    <row r="52" spans="1:15" x14ac:dyDescent="0.2">
      <c r="B52" s="96"/>
      <c r="E52" s="1"/>
      <c r="F52" s="1"/>
      <c r="G52" s="97"/>
      <c r="H52" s="98"/>
      <c r="I52" s="99"/>
    </row>
    <row r="53" spans="1:15" x14ac:dyDescent="0.2">
      <c r="B53" s="96"/>
      <c r="E53" s="1"/>
      <c r="F53" s="1"/>
      <c r="G53" s="97"/>
      <c r="H53" s="98"/>
      <c r="I53" s="99"/>
    </row>
    <row r="54" spans="1:15" x14ac:dyDescent="0.2">
      <c r="B54" s="96"/>
      <c r="E54" s="1"/>
      <c r="F54" s="1"/>
      <c r="G54" s="97"/>
      <c r="H54" s="98"/>
      <c r="I54" s="99"/>
    </row>
    <row r="55" spans="1:15" x14ac:dyDescent="0.2">
      <c r="B55" s="96"/>
      <c r="E55" s="1"/>
      <c r="F55" s="1"/>
      <c r="G55" s="97"/>
      <c r="H55" s="98"/>
      <c r="I55" s="99"/>
    </row>
    <row r="56" spans="1:15" s="100" customFormat="1" x14ac:dyDescent="0.2">
      <c r="A56" s="4"/>
      <c r="B56" s="96"/>
      <c r="C56" s="4"/>
      <c r="D56" s="4"/>
      <c r="E56" s="1"/>
      <c r="F56" s="1"/>
      <c r="G56" s="97"/>
      <c r="H56" s="98"/>
      <c r="I56" s="99"/>
      <c r="K56" s="4"/>
      <c r="L56" s="4"/>
      <c r="M56" s="4"/>
      <c r="N56" s="4"/>
      <c r="O56" s="4"/>
    </row>
    <row r="57" spans="1:15" s="100" customFormat="1" x14ac:dyDescent="0.2">
      <c r="A57" s="4"/>
      <c r="B57" s="96"/>
      <c r="C57" s="4"/>
      <c r="D57" s="4"/>
      <c r="E57" s="1"/>
      <c r="F57" s="1"/>
      <c r="G57" s="97"/>
      <c r="H57" s="98"/>
      <c r="I57" s="99"/>
      <c r="K57" s="4"/>
      <c r="L57" s="4"/>
      <c r="M57" s="4"/>
      <c r="N57" s="4"/>
      <c r="O57" s="4"/>
    </row>
    <row r="58" spans="1:15" s="100" customFormat="1" x14ac:dyDescent="0.2">
      <c r="A58" s="4"/>
      <c r="B58" s="96"/>
      <c r="C58" s="4"/>
      <c r="D58" s="4"/>
      <c r="E58" s="1"/>
      <c r="F58" s="1"/>
      <c r="G58" s="97"/>
      <c r="H58" s="98"/>
      <c r="I58" s="99"/>
      <c r="K58" s="4"/>
      <c r="L58" s="4"/>
      <c r="M58" s="4"/>
      <c r="N58" s="4"/>
      <c r="O58" s="4"/>
    </row>
    <row r="59" spans="1:15" s="100" customFormat="1" x14ac:dyDescent="0.2">
      <c r="A59" s="4"/>
      <c r="B59" s="96"/>
      <c r="C59" s="4"/>
      <c r="D59" s="4"/>
      <c r="E59" s="1"/>
      <c r="F59" s="1"/>
      <c r="G59" s="97"/>
      <c r="H59" s="98"/>
      <c r="I59" s="99"/>
      <c r="K59" s="4"/>
      <c r="L59" s="4"/>
      <c r="M59" s="4"/>
      <c r="N59" s="4"/>
      <c r="O59" s="4"/>
    </row>
    <row r="60" spans="1:15" s="100" customFormat="1" x14ac:dyDescent="0.2">
      <c r="A60" s="4"/>
      <c r="B60" s="96"/>
      <c r="C60" s="4"/>
      <c r="D60" s="4"/>
      <c r="E60" s="1"/>
      <c r="F60" s="1"/>
      <c r="G60" s="97"/>
      <c r="H60" s="98"/>
      <c r="I60" s="99"/>
      <c r="K60" s="4"/>
      <c r="L60" s="4"/>
      <c r="M60" s="4"/>
      <c r="N60" s="4"/>
      <c r="O60" s="4"/>
    </row>
    <row r="61" spans="1:15" s="100" customFormat="1" x14ac:dyDescent="0.2">
      <c r="A61" s="4"/>
      <c r="B61" s="96"/>
      <c r="C61" s="4"/>
      <c r="D61" s="4"/>
      <c r="E61" s="1"/>
      <c r="F61" s="1"/>
      <c r="G61" s="97"/>
      <c r="H61" s="98"/>
      <c r="I61" s="99"/>
      <c r="K61" s="4"/>
      <c r="L61" s="4"/>
      <c r="M61" s="4"/>
      <c r="N61" s="4"/>
      <c r="O61" s="4"/>
    </row>
    <row r="62" spans="1:15" s="100" customFormat="1" x14ac:dyDescent="0.2">
      <c r="A62" s="4"/>
      <c r="B62" s="96"/>
      <c r="C62" s="4"/>
      <c r="D62" s="4"/>
      <c r="E62" s="1"/>
      <c r="F62" s="1"/>
      <c r="G62" s="97"/>
      <c r="H62" s="98"/>
      <c r="I62" s="99"/>
      <c r="K62" s="4"/>
      <c r="L62" s="4"/>
      <c r="M62" s="4"/>
      <c r="N62" s="4"/>
      <c r="O62" s="4"/>
    </row>
  </sheetData>
  <sheetProtection algorithmName="SHA-512" hashValue="KZERZ39TKQXQfMJSRKz7DpJ1ufQcq9bNxqRRC///bSUf3qdQcuyRYJ35xJgGJDqtzfusOKgMcEt+MeLVPcPaRA==" saltValue="sFxke5XV2b//3GxsL5qEsQ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2"/>
  <sheetViews>
    <sheetView zoomScale="110" workbookViewId="0">
      <selection activeCell="M17" sqref="M17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230</v>
      </c>
      <c r="C2" s="41"/>
      <c r="D2" s="3"/>
      <c r="E2" s="97"/>
      <c r="F2" s="101"/>
    </row>
    <row r="3" spans="1:6" x14ac:dyDescent="0.2">
      <c r="B3" s="41" t="s">
        <v>231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 t="s">
        <v>229</v>
      </c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118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0</v>
      </c>
      <c r="C9" s="5"/>
      <c r="D9" s="6"/>
      <c r="E9" s="7">
        <v>0</v>
      </c>
      <c r="F9" s="122">
        <f>'Kamerový systém CCTV'!G19</f>
        <v>0</v>
      </c>
    </row>
    <row r="10" spans="1:6" x14ac:dyDescent="0.2">
      <c r="A10" s="17">
        <v>2</v>
      </c>
      <c r="B10" s="5" t="s">
        <v>1</v>
      </c>
      <c r="C10" s="5"/>
      <c r="D10" s="6">
        <v>3.6</v>
      </c>
      <c r="E10" s="7">
        <f>F9</f>
        <v>0</v>
      </c>
      <c r="F10" s="18">
        <f>(E10*D10)/100</f>
        <v>0</v>
      </c>
    </row>
    <row r="11" spans="1:6" x14ac:dyDescent="0.2">
      <c r="A11" s="17">
        <v>3</v>
      </c>
      <c r="B11" s="5" t="s">
        <v>2</v>
      </c>
      <c r="C11" s="5"/>
      <c r="D11" s="6">
        <v>1</v>
      </c>
      <c r="E11" s="7">
        <f>F9</f>
        <v>0</v>
      </c>
      <c r="F11" s="18">
        <f>(E11*D11)/100</f>
        <v>0</v>
      </c>
    </row>
    <row r="12" spans="1:6" x14ac:dyDescent="0.2">
      <c r="A12" s="17">
        <v>4</v>
      </c>
      <c r="B12" s="5" t="s">
        <v>3</v>
      </c>
      <c r="C12" s="5"/>
      <c r="D12" s="6"/>
      <c r="E12" s="7">
        <v>0</v>
      </c>
      <c r="F12" s="122">
        <f>'Kamerový systém CCTV'!G34</f>
        <v>0</v>
      </c>
    </row>
    <row r="13" spans="1:6" x14ac:dyDescent="0.2">
      <c r="A13" s="17">
        <v>5</v>
      </c>
      <c r="B13" s="5" t="s">
        <v>4</v>
      </c>
      <c r="C13" s="5"/>
      <c r="D13" s="6">
        <v>5</v>
      </c>
      <c r="E13" s="7">
        <f>'Kamerový systém CCTV'!G29+'Kamerový systém CCTV'!G31</f>
        <v>0</v>
      </c>
      <c r="F13" s="18">
        <f>(E13*D13)/100</f>
        <v>0</v>
      </c>
    </row>
    <row r="14" spans="1:6" x14ac:dyDescent="0.2">
      <c r="A14" s="17">
        <v>6</v>
      </c>
      <c r="B14" s="5" t="s">
        <v>5</v>
      </c>
      <c r="C14" s="5"/>
      <c r="D14" s="6">
        <v>3</v>
      </c>
      <c r="E14" s="7">
        <f>F9</f>
        <v>0</v>
      </c>
      <c r="F14" s="18">
        <f>(E14*D14)/100</f>
        <v>0</v>
      </c>
    </row>
    <row r="15" spans="1:6" x14ac:dyDescent="0.2">
      <c r="A15" s="17">
        <v>7</v>
      </c>
      <c r="B15" s="5" t="s">
        <v>6</v>
      </c>
      <c r="C15" s="5"/>
      <c r="D15" s="6"/>
      <c r="E15" s="7">
        <v>0</v>
      </c>
      <c r="F15" s="122">
        <f>'Kamerový systém CCTV'!G48</f>
        <v>0</v>
      </c>
    </row>
    <row r="16" spans="1:6" ht="13.5" thickBot="1" x14ac:dyDescent="0.25">
      <c r="A16" s="17">
        <v>8</v>
      </c>
      <c r="B16" s="5" t="s">
        <v>7</v>
      </c>
      <c r="C16" s="5"/>
      <c r="D16" s="6">
        <v>6</v>
      </c>
      <c r="E16" s="7">
        <f>F15</f>
        <v>0</v>
      </c>
      <c r="F16" s="18">
        <f>(E16*D16)/100</f>
        <v>0</v>
      </c>
    </row>
    <row r="17" spans="1:6" x14ac:dyDescent="0.2">
      <c r="A17" s="19">
        <v>9</v>
      </c>
      <c r="B17" s="8" t="s">
        <v>8</v>
      </c>
      <c r="C17" s="8"/>
      <c r="D17" s="9"/>
      <c r="E17" s="10">
        <v>0</v>
      </c>
      <c r="F17" s="20">
        <f>F9+F10+F11</f>
        <v>0</v>
      </c>
    </row>
    <row r="18" spans="1:6" x14ac:dyDescent="0.2">
      <c r="A18" s="17">
        <v>10</v>
      </c>
      <c r="B18" s="5" t="s">
        <v>9</v>
      </c>
      <c r="C18" s="5"/>
      <c r="D18" s="6"/>
      <c r="E18" s="7">
        <v>0</v>
      </c>
      <c r="F18" s="18">
        <f>SUM(F12:F16)</f>
        <v>0</v>
      </c>
    </row>
    <row r="19" spans="1:6" ht="13.5" thickBot="1" x14ac:dyDescent="0.25">
      <c r="A19" s="17">
        <v>11</v>
      </c>
      <c r="B19" s="5" t="s">
        <v>10</v>
      </c>
      <c r="C19" s="5"/>
      <c r="D19" s="6"/>
      <c r="E19" s="7">
        <v>0</v>
      </c>
      <c r="F19" s="122">
        <f>'Kamerový systém CCTV'!G54</f>
        <v>0</v>
      </c>
    </row>
    <row r="20" spans="1:6" x14ac:dyDescent="0.2">
      <c r="A20" s="21">
        <v>12</v>
      </c>
      <c r="B20" s="14" t="s">
        <v>11</v>
      </c>
      <c r="C20" s="14"/>
      <c r="D20" s="15"/>
      <c r="E20" s="16">
        <v>0</v>
      </c>
      <c r="F20" s="22">
        <f>SUM(F17:F19)</f>
        <v>0</v>
      </c>
    </row>
    <row r="21" spans="1:6" x14ac:dyDescent="0.2">
      <c r="A21" s="23"/>
      <c r="B21" s="11"/>
      <c r="C21" s="11"/>
      <c r="D21" s="12"/>
      <c r="E21" s="13"/>
      <c r="F21" s="24"/>
    </row>
    <row r="22" spans="1:6" x14ac:dyDescent="0.2">
      <c r="A22" s="17">
        <v>13</v>
      </c>
      <c r="B22" s="5"/>
      <c r="C22" s="5"/>
      <c r="D22" s="6"/>
      <c r="E22" s="7"/>
      <c r="F22" s="18"/>
    </row>
    <row r="23" spans="1:6" x14ac:dyDescent="0.2">
      <c r="A23" s="17">
        <v>14</v>
      </c>
      <c r="B23" s="5" t="s">
        <v>12</v>
      </c>
      <c r="C23" s="5"/>
      <c r="D23" s="6"/>
      <c r="E23" s="7">
        <v>0</v>
      </c>
      <c r="F23" s="137"/>
    </row>
    <row r="24" spans="1:6" ht="13.5" thickBot="1" x14ac:dyDescent="0.25">
      <c r="A24" s="17">
        <v>15</v>
      </c>
      <c r="B24" s="5"/>
      <c r="C24" s="5"/>
      <c r="D24" s="6"/>
      <c r="E24" s="7"/>
      <c r="F24" s="18"/>
    </row>
    <row r="25" spans="1:6" x14ac:dyDescent="0.2">
      <c r="A25" s="21">
        <v>16</v>
      </c>
      <c r="B25" s="14" t="s">
        <v>13</v>
      </c>
      <c r="C25" s="14"/>
      <c r="D25" s="15"/>
      <c r="E25" s="16">
        <v>0</v>
      </c>
      <c r="F25" s="22">
        <f>SUM(F22:F24)</f>
        <v>0</v>
      </c>
    </row>
    <row r="26" spans="1:6" x14ac:dyDescent="0.2">
      <c r="A26" s="23"/>
      <c r="B26" s="11"/>
      <c r="C26" s="11"/>
      <c r="D26" s="12"/>
      <c r="E26" s="13"/>
      <c r="F26" s="24"/>
    </row>
    <row r="27" spans="1:6" x14ac:dyDescent="0.2">
      <c r="A27" s="17">
        <v>17</v>
      </c>
      <c r="B27" s="5" t="s">
        <v>14</v>
      </c>
      <c r="C27" s="5"/>
      <c r="D27" s="6"/>
      <c r="E27" s="7">
        <v>0</v>
      </c>
      <c r="F27" s="18">
        <f>F20+F25</f>
        <v>0</v>
      </c>
    </row>
    <row r="28" spans="1:6" ht="13.5" thickBot="1" x14ac:dyDescent="0.25">
      <c r="A28" s="17">
        <v>18</v>
      </c>
      <c r="B28" s="5" t="s">
        <v>15</v>
      </c>
      <c r="C28" s="5"/>
      <c r="D28" s="6">
        <v>15</v>
      </c>
      <c r="E28" s="7">
        <f>F27</f>
        <v>0</v>
      </c>
      <c r="F28" s="18">
        <f>(E28*D28)/100</f>
        <v>0</v>
      </c>
    </row>
    <row r="29" spans="1:6" ht="14.25" thickTop="1" thickBot="1" x14ac:dyDescent="0.25">
      <c r="A29" s="25">
        <v>19</v>
      </c>
      <c r="B29" s="26" t="s">
        <v>16</v>
      </c>
      <c r="C29" s="26"/>
      <c r="D29" s="27"/>
      <c r="E29" s="28">
        <v>0</v>
      </c>
      <c r="F29" s="29">
        <f>SUM(F27:F28)</f>
        <v>0</v>
      </c>
    </row>
    <row r="31" spans="1:6" x14ac:dyDescent="0.2">
      <c r="A31" s="4" t="s">
        <v>47</v>
      </c>
      <c r="D31" s="3"/>
      <c r="E31" s="97"/>
      <c r="F31" s="101"/>
    </row>
    <row r="32" spans="1:6" x14ac:dyDescent="0.2">
      <c r="D32" s="3"/>
      <c r="E32" s="97"/>
      <c r="F32" s="101"/>
    </row>
  </sheetData>
  <sheetProtection algorithmName="SHA-512" hashValue="7Gbw2u3zEzhX/B554ffgKthtw45a33XZK5MdBj2mnTOR0Bz/SvVtFWfyjuhyxGQ7/vDEUlu2Scww1+lty/Agfw==" saltValue="Mql25/gld9uaLGEopozKrA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70"/>
  <sheetViews>
    <sheetView topLeftCell="A22" zoomScale="110" workbookViewId="0">
      <selection activeCell="O29" sqref="O29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3" x14ac:dyDescent="0.2">
      <c r="D1" s="3"/>
      <c r="E1" s="97"/>
      <c r="F1" s="101"/>
      <c r="J1" s="4"/>
    </row>
    <row r="2" spans="1:13" x14ac:dyDescent="0.2">
      <c r="B2" s="41" t="s">
        <v>230</v>
      </c>
      <c r="C2" s="41"/>
      <c r="D2" s="3"/>
      <c r="E2" s="97"/>
      <c r="F2" s="101"/>
      <c r="J2" s="4"/>
    </row>
    <row r="3" spans="1:13" x14ac:dyDescent="0.2">
      <c r="B3" s="41" t="s">
        <v>231</v>
      </c>
      <c r="C3" s="41"/>
      <c r="D3" s="3"/>
      <c r="E3" s="97"/>
      <c r="F3" s="101"/>
      <c r="J3" s="4"/>
    </row>
    <row r="4" spans="1:13" x14ac:dyDescent="0.2">
      <c r="B4" s="41" t="s">
        <v>48</v>
      </c>
      <c r="C4" s="41"/>
      <c r="D4" s="3"/>
      <c r="E4" s="97"/>
      <c r="F4" s="101"/>
      <c r="J4" s="4"/>
    </row>
    <row r="5" spans="1:13" x14ac:dyDescent="0.2">
      <c r="B5" s="41" t="s">
        <v>229</v>
      </c>
      <c r="C5" s="41"/>
      <c r="D5" s="3"/>
      <c r="E5" s="97"/>
      <c r="F5" s="101"/>
      <c r="J5" s="4"/>
    </row>
    <row r="6" spans="1:13" ht="13.5" thickBot="1" x14ac:dyDescent="0.25">
      <c r="B6" s="41"/>
      <c r="C6" s="41"/>
      <c r="D6" s="3"/>
      <c r="E6" s="97"/>
      <c r="F6" s="101"/>
      <c r="J6" s="4"/>
    </row>
    <row r="7" spans="1:13" s="30" customFormat="1" ht="33.950000000000003" customHeight="1" thickBot="1" x14ac:dyDescent="0.25">
      <c r="A7" s="31" t="s">
        <v>119</v>
      </c>
      <c r="B7" s="32"/>
      <c r="C7" s="32"/>
      <c r="D7" s="32"/>
      <c r="E7" s="32"/>
      <c r="F7" s="32"/>
      <c r="G7" s="32"/>
      <c r="H7" s="32"/>
      <c r="I7" s="103"/>
      <c r="J7" s="42"/>
    </row>
    <row r="8" spans="1:13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3" s="58" customFormat="1" ht="20.100000000000001" customHeight="1" x14ac:dyDescent="0.25">
      <c r="A9" s="50" t="s">
        <v>34</v>
      </c>
      <c r="B9" s="51"/>
      <c r="C9" s="52"/>
      <c r="D9" s="52"/>
      <c r="E9" s="53"/>
      <c r="F9" s="53"/>
      <c r="G9" s="54"/>
      <c r="H9" s="55"/>
      <c r="I9" s="56"/>
      <c r="J9" s="57"/>
    </row>
    <row r="10" spans="1:13" x14ac:dyDescent="0.2">
      <c r="A10" s="17">
        <v>1</v>
      </c>
      <c r="B10" s="108" t="s">
        <v>137</v>
      </c>
      <c r="C10" s="86" t="s">
        <v>154</v>
      </c>
      <c r="D10" s="86" t="s">
        <v>50</v>
      </c>
      <c r="E10" s="6">
        <v>1</v>
      </c>
      <c r="F10" s="133"/>
      <c r="G10" s="87">
        <f>E10*F10</f>
        <v>0</v>
      </c>
      <c r="H10" s="88">
        <v>0</v>
      </c>
      <c r="I10" s="89">
        <f>E10*H10</f>
        <v>0</v>
      </c>
      <c r="J10" s="106" t="s">
        <v>36</v>
      </c>
      <c r="K10" s="4" t="s">
        <v>37</v>
      </c>
      <c r="M10" s="66" t="s">
        <v>38</v>
      </c>
    </row>
    <row r="11" spans="1:13" x14ac:dyDescent="0.2">
      <c r="A11" s="17">
        <v>2</v>
      </c>
      <c r="B11" s="108" t="s">
        <v>141</v>
      </c>
      <c r="C11" s="86" t="s">
        <v>140</v>
      </c>
      <c r="D11" s="86" t="s">
        <v>50</v>
      </c>
      <c r="E11" s="6">
        <v>1</v>
      </c>
      <c r="F11" s="133"/>
      <c r="G11" s="87">
        <f t="shared" ref="G11:G17" si="0">E11*F11</f>
        <v>0</v>
      </c>
      <c r="H11" s="88">
        <v>0</v>
      </c>
      <c r="I11" s="89">
        <f>E11*H11</f>
        <v>0</v>
      </c>
      <c r="J11" s="106" t="s">
        <v>36</v>
      </c>
      <c r="K11" s="4" t="s">
        <v>37</v>
      </c>
      <c r="M11" s="66" t="s">
        <v>38</v>
      </c>
    </row>
    <row r="12" spans="1:13" x14ac:dyDescent="0.2">
      <c r="A12" s="17">
        <v>3</v>
      </c>
      <c r="B12" s="108" t="s">
        <v>142</v>
      </c>
      <c r="C12" s="86" t="s">
        <v>143</v>
      </c>
      <c r="D12" s="86" t="s">
        <v>35</v>
      </c>
      <c r="E12" s="6">
        <v>2</v>
      </c>
      <c r="F12" s="133"/>
      <c r="G12" s="87">
        <f t="shared" si="0"/>
        <v>0</v>
      </c>
      <c r="H12" s="88">
        <v>0</v>
      </c>
      <c r="I12" s="89">
        <f>E12*H12</f>
        <v>0</v>
      </c>
      <c r="J12" s="106" t="s">
        <v>36</v>
      </c>
      <c r="K12" s="4" t="s">
        <v>37</v>
      </c>
      <c r="M12" s="66" t="s">
        <v>38</v>
      </c>
    </row>
    <row r="13" spans="1:13" x14ac:dyDescent="0.2">
      <c r="A13" s="17">
        <v>4</v>
      </c>
      <c r="B13" s="108" t="s">
        <v>144</v>
      </c>
      <c r="C13" s="86" t="s">
        <v>145</v>
      </c>
      <c r="D13" s="86" t="s">
        <v>35</v>
      </c>
      <c r="E13" s="6">
        <v>4</v>
      </c>
      <c r="F13" s="133"/>
      <c r="G13" s="87">
        <f t="shared" si="0"/>
        <v>0</v>
      </c>
      <c r="H13" s="88">
        <v>0</v>
      </c>
      <c r="I13" s="89">
        <f>E13*H13</f>
        <v>0</v>
      </c>
      <c r="J13" s="106" t="s">
        <v>36</v>
      </c>
      <c r="K13" s="4" t="s">
        <v>37</v>
      </c>
      <c r="M13" s="66" t="s">
        <v>38</v>
      </c>
    </row>
    <row r="14" spans="1:13" x14ac:dyDescent="0.2">
      <c r="A14" s="17">
        <v>5</v>
      </c>
      <c r="B14" s="108" t="s">
        <v>191</v>
      </c>
      <c r="C14" s="86" t="s">
        <v>146</v>
      </c>
      <c r="D14" s="86" t="s">
        <v>35</v>
      </c>
      <c r="E14" s="6">
        <v>1</v>
      </c>
      <c r="F14" s="133"/>
      <c r="G14" s="87">
        <f t="shared" si="0"/>
        <v>0</v>
      </c>
      <c r="H14" s="88">
        <v>0</v>
      </c>
      <c r="I14" s="89">
        <f>E14*H14</f>
        <v>0</v>
      </c>
      <c r="J14" s="106" t="s">
        <v>36</v>
      </c>
      <c r="K14" s="4" t="s">
        <v>37</v>
      </c>
      <c r="M14" s="66" t="s">
        <v>38</v>
      </c>
    </row>
    <row r="15" spans="1:13" x14ac:dyDescent="0.2">
      <c r="A15" s="17">
        <v>6</v>
      </c>
      <c r="B15" s="108" t="s">
        <v>147</v>
      </c>
      <c r="C15" s="86" t="s">
        <v>148</v>
      </c>
      <c r="D15" s="86" t="s">
        <v>35</v>
      </c>
      <c r="E15" s="6">
        <v>4</v>
      </c>
      <c r="F15" s="133"/>
      <c r="G15" s="87">
        <f t="shared" si="0"/>
        <v>0</v>
      </c>
      <c r="H15" s="112"/>
      <c r="I15" s="110"/>
      <c r="J15" s="106"/>
      <c r="M15" s="66"/>
    </row>
    <row r="16" spans="1:13" x14ac:dyDescent="0.2">
      <c r="A16" s="17">
        <v>7</v>
      </c>
      <c r="B16" s="108" t="s">
        <v>149</v>
      </c>
      <c r="C16" s="86" t="s">
        <v>150</v>
      </c>
      <c r="D16" s="86" t="s">
        <v>35</v>
      </c>
      <c r="E16" s="6">
        <v>100</v>
      </c>
      <c r="F16" s="133"/>
      <c r="G16" s="87">
        <f t="shared" si="0"/>
        <v>0</v>
      </c>
      <c r="H16" s="112"/>
      <c r="I16" s="110"/>
      <c r="J16" s="106"/>
      <c r="M16" s="66"/>
    </row>
    <row r="17" spans="1:15" x14ac:dyDescent="0.2">
      <c r="A17" s="17">
        <v>8</v>
      </c>
      <c r="B17" s="108" t="s">
        <v>151</v>
      </c>
      <c r="C17" s="86" t="s">
        <v>152</v>
      </c>
      <c r="D17" s="86" t="s">
        <v>35</v>
      </c>
      <c r="E17" s="113">
        <v>50</v>
      </c>
      <c r="F17" s="133"/>
      <c r="G17" s="87">
        <f t="shared" si="0"/>
        <v>0</v>
      </c>
      <c r="H17" s="88"/>
      <c r="I17" s="89"/>
      <c r="J17" s="109"/>
      <c r="M17" s="66"/>
    </row>
    <row r="18" spans="1:15" ht="13.5" thickBot="1" x14ac:dyDescent="0.25">
      <c r="A18" s="59">
        <v>9</v>
      </c>
      <c r="B18" s="60">
        <v>900900901</v>
      </c>
      <c r="C18" s="61" t="s">
        <v>56</v>
      </c>
      <c r="D18" s="61" t="s">
        <v>50</v>
      </c>
      <c r="E18" s="114">
        <v>1</v>
      </c>
      <c r="F18" s="135"/>
      <c r="G18" s="63">
        <f>E18*F18</f>
        <v>0</v>
      </c>
      <c r="H18" s="64">
        <v>0</v>
      </c>
      <c r="I18" s="65">
        <f>E18*H18</f>
        <v>0</v>
      </c>
      <c r="J18" s="105" t="s">
        <v>36</v>
      </c>
      <c r="M18" s="66"/>
    </row>
    <row r="19" spans="1:15" s="41" customFormat="1" x14ac:dyDescent="0.2">
      <c r="A19" s="67"/>
      <c r="B19" s="68"/>
      <c r="C19" s="69" t="s">
        <v>39</v>
      </c>
      <c r="D19" s="69"/>
      <c r="E19" s="70"/>
      <c r="F19" s="70"/>
      <c r="G19" s="71">
        <f>SUM(G10:G18)</f>
        <v>0</v>
      </c>
      <c r="H19" s="72"/>
      <c r="I19" s="73">
        <f>SUM(I10:I17)</f>
        <v>0</v>
      </c>
      <c r="J19" s="74"/>
      <c r="M19" s="75"/>
      <c r="O19" s="4"/>
    </row>
    <row r="20" spans="1:15" s="58" customFormat="1" ht="20.100000000000001" customHeight="1" x14ac:dyDescent="0.25">
      <c r="A20" s="76" t="s">
        <v>40</v>
      </c>
      <c r="B20" s="77"/>
      <c r="C20" s="78"/>
      <c r="D20" s="78"/>
      <c r="E20" s="79"/>
      <c r="F20" s="79"/>
      <c r="G20" s="80"/>
      <c r="H20" s="81"/>
      <c r="I20" s="82"/>
      <c r="J20" s="83"/>
      <c r="M20" s="84"/>
      <c r="O20" s="4"/>
    </row>
    <row r="21" spans="1:15" x14ac:dyDescent="0.2">
      <c r="A21" s="17">
        <v>10</v>
      </c>
      <c r="B21" s="108">
        <v>900900101</v>
      </c>
      <c r="C21" s="86" t="s">
        <v>122</v>
      </c>
      <c r="D21" s="86" t="s">
        <v>50</v>
      </c>
      <c r="E21" s="113">
        <v>25</v>
      </c>
      <c r="F21" s="133"/>
      <c r="G21" s="87">
        <f>E21*F21</f>
        <v>0</v>
      </c>
      <c r="H21" s="88">
        <v>0</v>
      </c>
      <c r="I21" s="89">
        <f>E21*H21</f>
        <v>0</v>
      </c>
      <c r="J21" s="106"/>
      <c r="M21" s="66"/>
    </row>
    <row r="22" spans="1:15" x14ac:dyDescent="0.2">
      <c r="A22" s="17">
        <v>11</v>
      </c>
      <c r="B22" s="108">
        <v>900900102</v>
      </c>
      <c r="C22" s="86" t="s">
        <v>120</v>
      </c>
      <c r="D22" s="86" t="s">
        <v>50</v>
      </c>
      <c r="E22" s="113">
        <v>2</v>
      </c>
      <c r="F22" s="133"/>
      <c r="G22" s="87">
        <f t="shared" ref="G22:G31" si="1">E22*F22</f>
        <v>0</v>
      </c>
      <c r="H22" s="88">
        <v>0</v>
      </c>
      <c r="I22" s="89">
        <f t="shared" ref="I22:I31" si="2">E22*H22</f>
        <v>0</v>
      </c>
      <c r="J22" s="106"/>
      <c r="M22" s="66"/>
    </row>
    <row r="23" spans="1:15" x14ac:dyDescent="0.2">
      <c r="A23" s="17">
        <v>12</v>
      </c>
      <c r="B23" s="108">
        <v>900900103</v>
      </c>
      <c r="C23" s="86" t="s">
        <v>138</v>
      </c>
      <c r="D23" s="86" t="s">
        <v>50</v>
      </c>
      <c r="E23" s="113">
        <v>2</v>
      </c>
      <c r="F23" s="133"/>
      <c r="G23" s="87">
        <f t="shared" si="1"/>
        <v>0</v>
      </c>
      <c r="H23" s="88">
        <v>0</v>
      </c>
      <c r="I23" s="89">
        <f t="shared" si="2"/>
        <v>0</v>
      </c>
      <c r="J23" s="106"/>
      <c r="M23" s="66"/>
    </row>
    <row r="24" spans="1:15" x14ac:dyDescent="0.2">
      <c r="A24" s="17">
        <v>13</v>
      </c>
      <c r="B24" s="108">
        <v>900900104</v>
      </c>
      <c r="C24" s="86" t="s">
        <v>139</v>
      </c>
      <c r="D24" s="86" t="s">
        <v>50</v>
      </c>
      <c r="E24" s="113">
        <v>2</v>
      </c>
      <c r="F24" s="133"/>
      <c r="G24" s="87">
        <f t="shared" si="1"/>
        <v>0</v>
      </c>
      <c r="H24" s="88">
        <v>0</v>
      </c>
      <c r="I24" s="89">
        <f t="shared" si="2"/>
        <v>0</v>
      </c>
      <c r="J24" s="106"/>
      <c r="M24" s="66"/>
    </row>
    <row r="25" spans="1:15" x14ac:dyDescent="0.2">
      <c r="A25" s="17">
        <v>14</v>
      </c>
      <c r="B25" s="108">
        <v>900900105</v>
      </c>
      <c r="C25" s="86" t="s">
        <v>129</v>
      </c>
      <c r="D25" s="86" t="s">
        <v>35</v>
      </c>
      <c r="E25" s="113">
        <v>4</v>
      </c>
      <c r="F25" s="133"/>
      <c r="G25" s="87">
        <f t="shared" si="1"/>
        <v>0</v>
      </c>
      <c r="H25" s="88">
        <v>0</v>
      </c>
      <c r="I25" s="89">
        <f t="shared" si="2"/>
        <v>0</v>
      </c>
      <c r="J25" s="125"/>
      <c r="M25" s="66"/>
    </row>
    <row r="26" spans="1:15" x14ac:dyDescent="0.2">
      <c r="A26" s="17">
        <v>15</v>
      </c>
      <c r="B26" s="108">
        <v>900900106</v>
      </c>
      <c r="C26" s="86" t="s">
        <v>121</v>
      </c>
      <c r="D26" s="86" t="s">
        <v>50</v>
      </c>
      <c r="E26" s="113">
        <v>1</v>
      </c>
      <c r="F26" s="133"/>
      <c r="G26" s="102">
        <f t="shared" si="1"/>
        <v>0</v>
      </c>
      <c r="H26" s="88">
        <v>0</v>
      </c>
      <c r="I26" s="89"/>
      <c r="J26" s="4" t="s">
        <v>36</v>
      </c>
      <c r="K26" s="4" t="s">
        <v>37</v>
      </c>
      <c r="M26" s="4" t="s">
        <v>42</v>
      </c>
    </row>
    <row r="27" spans="1:15" x14ac:dyDescent="0.2">
      <c r="A27" s="17">
        <v>16</v>
      </c>
      <c r="B27" s="108" t="s">
        <v>124</v>
      </c>
      <c r="C27" s="86" t="s">
        <v>123</v>
      </c>
      <c r="D27" s="90" t="s">
        <v>50</v>
      </c>
      <c r="E27" s="113">
        <v>1</v>
      </c>
      <c r="F27" s="133"/>
      <c r="G27" s="87">
        <f t="shared" si="1"/>
        <v>0</v>
      </c>
      <c r="H27" s="88">
        <v>0</v>
      </c>
      <c r="I27" s="89">
        <f t="shared" si="2"/>
        <v>0</v>
      </c>
      <c r="J27" s="107"/>
      <c r="M27" s="66"/>
    </row>
    <row r="28" spans="1:15" x14ac:dyDescent="0.2">
      <c r="A28" s="17">
        <v>17</v>
      </c>
      <c r="B28" s="85">
        <v>302</v>
      </c>
      <c r="C28" s="86" t="s">
        <v>53</v>
      </c>
      <c r="D28" s="86" t="s">
        <v>35</v>
      </c>
      <c r="E28" s="113">
        <v>100</v>
      </c>
      <c r="F28" s="133"/>
      <c r="G28" s="87">
        <f t="shared" si="1"/>
        <v>0</v>
      </c>
      <c r="H28" s="88">
        <v>0</v>
      </c>
      <c r="I28" s="89">
        <f t="shared" si="2"/>
        <v>0</v>
      </c>
      <c r="J28" s="106"/>
      <c r="M28" s="66"/>
    </row>
    <row r="29" spans="1:15" x14ac:dyDescent="0.2">
      <c r="A29" s="17">
        <v>18</v>
      </c>
      <c r="B29" s="85">
        <v>900156252</v>
      </c>
      <c r="C29" s="86" t="s">
        <v>87</v>
      </c>
      <c r="D29" s="86" t="s">
        <v>41</v>
      </c>
      <c r="E29" s="113">
        <v>795</v>
      </c>
      <c r="F29" s="133"/>
      <c r="G29" s="87">
        <f t="shared" si="1"/>
        <v>0</v>
      </c>
      <c r="H29" s="88">
        <v>0</v>
      </c>
      <c r="I29" s="89">
        <f t="shared" si="2"/>
        <v>0</v>
      </c>
      <c r="J29" s="109"/>
      <c r="M29" s="66"/>
    </row>
    <row r="30" spans="1:15" x14ac:dyDescent="0.2">
      <c r="A30" s="17">
        <v>19</v>
      </c>
      <c r="B30" s="108" t="s">
        <v>156</v>
      </c>
      <c r="C30" s="86" t="s">
        <v>155</v>
      </c>
      <c r="D30" s="86" t="s">
        <v>35</v>
      </c>
      <c r="E30" s="113">
        <v>2</v>
      </c>
      <c r="F30" s="133"/>
      <c r="G30" s="87">
        <f>E30*F30</f>
        <v>0</v>
      </c>
      <c r="H30" s="88">
        <v>0</v>
      </c>
      <c r="I30" s="89">
        <f>E30*H30</f>
        <v>0</v>
      </c>
      <c r="J30" s="109"/>
      <c r="M30" s="66"/>
    </row>
    <row r="31" spans="1:15" x14ac:dyDescent="0.2">
      <c r="A31" s="17">
        <v>20</v>
      </c>
      <c r="B31" s="85">
        <v>328117</v>
      </c>
      <c r="C31" s="86" t="s">
        <v>89</v>
      </c>
      <c r="D31" s="86" t="s">
        <v>41</v>
      </c>
      <c r="E31" s="113">
        <v>460</v>
      </c>
      <c r="F31" s="133"/>
      <c r="G31" s="87">
        <f t="shared" si="1"/>
        <v>0</v>
      </c>
      <c r="H31" s="88">
        <v>0</v>
      </c>
      <c r="I31" s="89">
        <f t="shared" si="2"/>
        <v>0</v>
      </c>
      <c r="J31" s="106"/>
      <c r="M31" s="66"/>
    </row>
    <row r="32" spans="1:15" x14ac:dyDescent="0.2">
      <c r="A32" s="17">
        <v>21</v>
      </c>
      <c r="B32" s="108">
        <v>900900108</v>
      </c>
      <c r="C32" s="86" t="s">
        <v>125</v>
      </c>
      <c r="D32" s="86" t="s">
        <v>35</v>
      </c>
      <c r="E32" s="113">
        <v>25</v>
      </c>
      <c r="F32" s="133"/>
      <c r="G32" s="87">
        <f>E32*F32</f>
        <v>0</v>
      </c>
      <c r="H32" s="88">
        <v>0</v>
      </c>
      <c r="I32" s="89">
        <f>E32*H32</f>
        <v>0</v>
      </c>
      <c r="J32" s="109"/>
      <c r="M32" s="66"/>
    </row>
    <row r="33" spans="1:15" ht="13.5" thickBot="1" x14ac:dyDescent="0.25">
      <c r="A33" s="59">
        <v>22</v>
      </c>
      <c r="B33" s="60">
        <v>900900901</v>
      </c>
      <c r="C33" s="61" t="s">
        <v>56</v>
      </c>
      <c r="D33" s="61" t="s">
        <v>50</v>
      </c>
      <c r="E33" s="114">
        <v>1</v>
      </c>
      <c r="F33" s="135"/>
      <c r="G33" s="63">
        <f>E33*F33</f>
        <v>0</v>
      </c>
      <c r="H33" s="64">
        <v>0</v>
      </c>
      <c r="I33" s="65">
        <f>E33*H33</f>
        <v>0</v>
      </c>
      <c r="J33" s="105" t="s">
        <v>36</v>
      </c>
      <c r="M33" s="66"/>
    </row>
    <row r="34" spans="1:15" s="41" customFormat="1" x14ac:dyDescent="0.2">
      <c r="A34" s="115"/>
      <c r="B34" s="116"/>
      <c r="C34" s="117" t="s">
        <v>39</v>
      </c>
      <c r="D34" s="117"/>
      <c r="E34" s="118"/>
      <c r="F34" s="118"/>
      <c r="G34" s="119">
        <f>SUM(G21:G33)</f>
        <v>0</v>
      </c>
      <c r="H34" s="120"/>
      <c r="I34" s="121">
        <f>SUM(I21:I33)</f>
        <v>0</v>
      </c>
      <c r="J34" s="74"/>
      <c r="M34" s="75"/>
      <c r="O34" s="4"/>
    </row>
    <row r="35" spans="1:15" s="58" customFormat="1" ht="20.100000000000001" customHeight="1" x14ac:dyDescent="0.25">
      <c r="A35" s="76" t="s">
        <v>43</v>
      </c>
      <c r="B35" s="77"/>
      <c r="C35" s="78"/>
      <c r="D35" s="78"/>
      <c r="E35" s="79"/>
      <c r="F35" s="79"/>
      <c r="G35" s="80"/>
      <c r="H35" s="81"/>
      <c r="I35" s="82"/>
      <c r="J35" s="83"/>
      <c r="M35" s="84"/>
      <c r="O35" s="4"/>
    </row>
    <row r="36" spans="1:15" x14ac:dyDescent="0.2">
      <c r="A36" s="17">
        <v>23</v>
      </c>
      <c r="B36" s="85">
        <v>210190002</v>
      </c>
      <c r="C36" s="86" t="s">
        <v>153</v>
      </c>
      <c r="D36" s="86" t="s">
        <v>35</v>
      </c>
      <c r="E36" s="6">
        <v>1</v>
      </c>
      <c r="F36" s="133"/>
      <c r="G36" s="87">
        <f>E36*F36</f>
        <v>0</v>
      </c>
      <c r="H36" s="88"/>
      <c r="I36" s="89"/>
      <c r="J36" s="106"/>
      <c r="M36" s="66"/>
    </row>
    <row r="37" spans="1:15" x14ac:dyDescent="0.2">
      <c r="A37" s="17">
        <v>24</v>
      </c>
      <c r="B37" s="85">
        <v>910190101</v>
      </c>
      <c r="C37" s="86" t="s">
        <v>130</v>
      </c>
      <c r="D37" s="86" t="s">
        <v>35</v>
      </c>
      <c r="E37" s="6">
        <v>25</v>
      </c>
      <c r="F37" s="133"/>
      <c r="G37" s="87">
        <f>E37*F37</f>
        <v>0</v>
      </c>
      <c r="H37" s="88"/>
      <c r="I37" s="89"/>
      <c r="J37" s="106"/>
      <c r="M37" s="66"/>
    </row>
    <row r="38" spans="1:15" x14ac:dyDescent="0.2">
      <c r="A38" s="17">
        <v>25</v>
      </c>
      <c r="B38" s="85">
        <v>910190102</v>
      </c>
      <c r="C38" s="86" t="s">
        <v>132</v>
      </c>
      <c r="D38" s="86" t="s">
        <v>35</v>
      </c>
      <c r="E38" s="6">
        <v>2</v>
      </c>
      <c r="F38" s="133"/>
      <c r="G38" s="87">
        <f>E38*F38</f>
        <v>0</v>
      </c>
      <c r="H38" s="88"/>
      <c r="I38" s="89"/>
      <c r="J38" s="106"/>
      <c r="M38" s="66"/>
    </row>
    <row r="39" spans="1:15" x14ac:dyDescent="0.2">
      <c r="A39" s="17">
        <v>26</v>
      </c>
      <c r="B39" s="85">
        <v>910190103</v>
      </c>
      <c r="C39" s="86" t="s">
        <v>133</v>
      </c>
      <c r="D39" s="86" t="s">
        <v>35</v>
      </c>
      <c r="E39" s="6">
        <v>2</v>
      </c>
      <c r="F39" s="133"/>
      <c r="G39" s="87">
        <f>E39*F39</f>
        <v>0</v>
      </c>
      <c r="H39" s="88"/>
      <c r="I39" s="89"/>
      <c r="J39" s="106"/>
      <c r="M39" s="66"/>
    </row>
    <row r="40" spans="1:15" x14ac:dyDescent="0.2">
      <c r="A40" s="17">
        <v>27</v>
      </c>
      <c r="B40" s="85">
        <v>910190104</v>
      </c>
      <c r="C40" s="86" t="s">
        <v>134</v>
      </c>
      <c r="D40" s="86" t="s">
        <v>35</v>
      </c>
      <c r="E40" s="6">
        <v>2</v>
      </c>
      <c r="F40" s="133"/>
      <c r="G40" s="87">
        <f t="shared" ref="G40:G47" si="3">E40*F40</f>
        <v>0</v>
      </c>
      <c r="H40" s="88"/>
      <c r="I40" s="89"/>
      <c r="J40" s="106" t="s">
        <v>36</v>
      </c>
      <c r="M40" s="66" t="s">
        <v>44</v>
      </c>
    </row>
    <row r="41" spans="1:15" x14ac:dyDescent="0.2">
      <c r="A41" s="17">
        <v>28</v>
      </c>
      <c r="B41" s="85">
        <v>910190105</v>
      </c>
      <c r="C41" s="86" t="s">
        <v>135</v>
      </c>
      <c r="D41" s="86" t="s">
        <v>50</v>
      </c>
      <c r="E41" s="6">
        <v>4</v>
      </c>
      <c r="F41" s="133"/>
      <c r="G41" s="87">
        <f t="shared" si="3"/>
        <v>0</v>
      </c>
      <c r="H41" s="88"/>
      <c r="I41" s="89"/>
      <c r="J41" s="106" t="s">
        <v>36</v>
      </c>
      <c r="M41" s="66" t="s">
        <v>44</v>
      </c>
    </row>
    <row r="42" spans="1:15" x14ac:dyDescent="0.2">
      <c r="A42" s="17">
        <v>29</v>
      </c>
      <c r="B42" s="85">
        <v>910190107</v>
      </c>
      <c r="C42" s="86" t="s">
        <v>136</v>
      </c>
      <c r="D42" s="86" t="s">
        <v>50</v>
      </c>
      <c r="E42" s="6">
        <v>25</v>
      </c>
      <c r="F42" s="133"/>
      <c r="G42" s="87">
        <f t="shared" si="3"/>
        <v>0</v>
      </c>
      <c r="H42" s="88"/>
      <c r="I42" s="89"/>
      <c r="J42" s="106" t="s">
        <v>36</v>
      </c>
      <c r="M42" s="66" t="s">
        <v>44</v>
      </c>
    </row>
    <row r="43" spans="1:15" x14ac:dyDescent="0.2">
      <c r="A43" s="17">
        <v>30</v>
      </c>
      <c r="B43" s="85">
        <v>910802224</v>
      </c>
      <c r="C43" s="86" t="s">
        <v>96</v>
      </c>
      <c r="D43" s="86" t="s">
        <v>41</v>
      </c>
      <c r="E43" s="6">
        <v>795</v>
      </c>
      <c r="F43" s="133"/>
      <c r="G43" s="87">
        <f t="shared" si="3"/>
        <v>0</v>
      </c>
      <c r="H43" s="88"/>
      <c r="I43" s="89">
        <f>E43*H43</f>
        <v>0</v>
      </c>
      <c r="J43" s="106" t="s">
        <v>36</v>
      </c>
      <c r="M43" s="66" t="s">
        <v>44</v>
      </c>
    </row>
    <row r="44" spans="1:15" x14ac:dyDescent="0.2">
      <c r="A44" s="17">
        <v>31</v>
      </c>
      <c r="B44" s="85">
        <v>910802225</v>
      </c>
      <c r="C44" s="86" t="s">
        <v>157</v>
      </c>
      <c r="D44" s="86" t="s">
        <v>41</v>
      </c>
      <c r="E44" s="6">
        <v>40</v>
      </c>
      <c r="F44" s="133"/>
      <c r="G44" s="87">
        <f>E44*F44</f>
        <v>0</v>
      </c>
      <c r="H44" s="88"/>
      <c r="I44" s="89">
        <f>E44*H44</f>
        <v>0</v>
      </c>
      <c r="J44" s="106"/>
      <c r="M44" s="66"/>
    </row>
    <row r="45" spans="1:15" x14ac:dyDescent="0.2">
      <c r="A45" s="17">
        <v>32</v>
      </c>
      <c r="B45" s="85">
        <v>910190108</v>
      </c>
      <c r="C45" s="86" t="s">
        <v>93</v>
      </c>
      <c r="D45" s="86" t="s">
        <v>41</v>
      </c>
      <c r="E45" s="6">
        <v>460</v>
      </c>
      <c r="F45" s="133"/>
      <c r="G45" s="87">
        <f t="shared" si="3"/>
        <v>0</v>
      </c>
      <c r="H45" s="88"/>
      <c r="I45" s="89">
        <f>E45*H45</f>
        <v>0</v>
      </c>
      <c r="J45" s="106" t="s">
        <v>36</v>
      </c>
      <c r="M45" s="66" t="s">
        <v>44</v>
      </c>
    </row>
    <row r="46" spans="1:15" x14ac:dyDescent="0.2">
      <c r="A46" s="17">
        <v>33</v>
      </c>
      <c r="B46" s="85">
        <v>910190109</v>
      </c>
      <c r="C46" s="86" t="s">
        <v>131</v>
      </c>
      <c r="D46" s="86" t="s">
        <v>50</v>
      </c>
      <c r="E46" s="6">
        <v>1</v>
      </c>
      <c r="F46" s="133"/>
      <c r="G46" s="87">
        <f t="shared" si="3"/>
        <v>0</v>
      </c>
      <c r="H46" s="88"/>
      <c r="I46" s="89"/>
      <c r="J46" s="106" t="s">
        <v>36</v>
      </c>
      <c r="M46" s="66" t="s">
        <v>44</v>
      </c>
    </row>
    <row r="47" spans="1:15" ht="13.5" thickBot="1" x14ac:dyDescent="0.25">
      <c r="A47" s="59">
        <v>34</v>
      </c>
      <c r="B47" s="60">
        <v>910190110</v>
      </c>
      <c r="C47" s="61" t="s">
        <v>57</v>
      </c>
      <c r="D47" s="61" t="s">
        <v>35</v>
      </c>
      <c r="E47" s="114">
        <v>100</v>
      </c>
      <c r="F47" s="135"/>
      <c r="G47" s="63">
        <f t="shared" si="3"/>
        <v>0</v>
      </c>
      <c r="H47" s="64"/>
      <c r="I47" s="65"/>
      <c r="J47" s="105" t="s">
        <v>36</v>
      </c>
      <c r="M47" s="66"/>
    </row>
    <row r="48" spans="1:15" s="41" customFormat="1" x14ac:dyDescent="0.2">
      <c r="A48" s="115"/>
      <c r="B48" s="116"/>
      <c r="C48" s="117" t="s">
        <v>39</v>
      </c>
      <c r="D48" s="117"/>
      <c r="E48" s="118"/>
      <c r="F48" s="118"/>
      <c r="G48" s="119">
        <f>SUM(G36:G47)</f>
        <v>0</v>
      </c>
      <c r="H48" s="120"/>
      <c r="I48" s="121"/>
      <c r="J48" s="74"/>
      <c r="M48" s="75"/>
      <c r="O48" s="4"/>
    </row>
    <row r="49" spans="1:15" s="58" customFormat="1" ht="20.100000000000001" customHeight="1" x14ac:dyDescent="0.25">
      <c r="A49" s="76" t="s">
        <v>46</v>
      </c>
      <c r="B49" s="77"/>
      <c r="C49" s="78"/>
      <c r="D49" s="78"/>
      <c r="E49" s="79"/>
      <c r="F49" s="79"/>
      <c r="G49" s="80"/>
      <c r="H49" s="81"/>
      <c r="I49" s="82"/>
      <c r="J49" s="83"/>
      <c r="M49" s="84"/>
      <c r="O49" s="4"/>
    </row>
    <row r="50" spans="1:15" x14ac:dyDescent="0.2">
      <c r="A50" s="17">
        <v>35</v>
      </c>
      <c r="B50" s="85">
        <v>910800101</v>
      </c>
      <c r="C50" s="86" t="s">
        <v>126</v>
      </c>
      <c r="D50" s="86" t="s">
        <v>35</v>
      </c>
      <c r="E50" s="6">
        <v>25</v>
      </c>
      <c r="F50" s="133"/>
      <c r="G50" s="87">
        <f>E50*F50</f>
        <v>0</v>
      </c>
      <c r="H50" s="88"/>
      <c r="I50" s="89"/>
      <c r="J50" s="106" t="s">
        <v>36</v>
      </c>
      <c r="M50" s="66" t="s">
        <v>44</v>
      </c>
    </row>
    <row r="51" spans="1:15" x14ac:dyDescent="0.2">
      <c r="A51" s="17">
        <v>36</v>
      </c>
      <c r="B51" s="85">
        <v>910800102</v>
      </c>
      <c r="C51" s="86" t="s">
        <v>128</v>
      </c>
      <c r="D51" s="86" t="s">
        <v>35</v>
      </c>
      <c r="E51" s="6">
        <v>2</v>
      </c>
      <c r="F51" s="133"/>
      <c r="G51" s="87">
        <f>E51*F51</f>
        <v>0</v>
      </c>
      <c r="H51" s="88"/>
      <c r="I51" s="89"/>
      <c r="J51" s="106"/>
      <c r="M51" s="66"/>
    </row>
    <row r="52" spans="1:15" x14ac:dyDescent="0.2">
      <c r="A52" s="17">
        <v>37</v>
      </c>
      <c r="B52" s="85">
        <v>910800103</v>
      </c>
      <c r="C52" s="86" t="s">
        <v>127</v>
      </c>
      <c r="D52" s="86" t="s">
        <v>35</v>
      </c>
      <c r="E52" s="6">
        <v>4</v>
      </c>
      <c r="F52" s="133"/>
      <c r="G52" s="87">
        <f>E52*F52</f>
        <v>0</v>
      </c>
      <c r="H52" s="88"/>
      <c r="I52" s="89"/>
      <c r="J52" s="106"/>
      <c r="M52" s="66"/>
    </row>
    <row r="53" spans="1:15" x14ac:dyDescent="0.2">
      <c r="A53" s="17">
        <v>38</v>
      </c>
      <c r="B53" s="85">
        <v>900200401</v>
      </c>
      <c r="C53" s="86" t="s">
        <v>58</v>
      </c>
      <c r="D53" s="86" t="s">
        <v>50</v>
      </c>
      <c r="E53" s="6">
        <v>0</v>
      </c>
      <c r="F53" s="133"/>
      <c r="G53" s="87">
        <f>E53*F53</f>
        <v>0</v>
      </c>
      <c r="H53" s="88"/>
      <c r="I53" s="89">
        <f>E53*H53</f>
        <v>0</v>
      </c>
      <c r="J53" s="106"/>
      <c r="M53" s="66"/>
    </row>
    <row r="54" spans="1:15" s="41" customFormat="1" ht="13.5" thickBot="1" x14ac:dyDescent="0.25">
      <c r="A54" s="91"/>
      <c r="B54" s="92"/>
      <c r="C54" s="123" t="s">
        <v>39</v>
      </c>
      <c r="D54" s="123"/>
      <c r="E54" s="93"/>
      <c r="F54" s="93"/>
      <c r="G54" s="124">
        <f>SUM(G50:G53)</f>
        <v>0</v>
      </c>
      <c r="H54" s="94"/>
      <c r="I54" s="95"/>
      <c r="J54" s="74"/>
      <c r="M54" s="75"/>
    </row>
    <row r="55" spans="1:15" x14ac:dyDescent="0.2">
      <c r="B55" s="96"/>
      <c r="E55" s="1"/>
      <c r="F55" s="1"/>
      <c r="G55" s="97"/>
      <c r="H55" s="98"/>
      <c r="I55" s="99"/>
    </row>
    <row r="56" spans="1:15" x14ac:dyDescent="0.2">
      <c r="A56" s="4" t="s">
        <v>47</v>
      </c>
      <c r="D56" s="3"/>
      <c r="E56" s="97"/>
      <c r="F56" s="101"/>
      <c r="J56" s="4"/>
    </row>
    <row r="57" spans="1:15" x14ac:dyDescent="0.2">
      <c r="D57" s="3"/>
      <c r="E57" s="97"/>
      <c r="F57" s="101"/>
      <c r="J57" s="4"/>
    </row>
    <row r="58" spans="1:15" x14ac:dyDescent="0.2">
      <c r="B58" s="96"/>
      <c r="E58" s="1"/>
      <c r="F58" s="1"/>
      <c r="G58" s="97"/>
      <c r="H58" s="98"/>
      <c r="I58" s="99"/>
    </row>
    <row r="59" spans="1:15" x14ac:dyDescent="0.2">
      <c r="B59" s="96"/>
      <c r="E59" s="1"/>
      <c r="F59" s="1"/>
      <c r="G59" s="97"/>
      <c r="H59" s="98"/>
      <c r="I59" s="99"/>
    </row>
    <row r="60" spans="1:15" x14ac:dyDescent="0.2">
      <c r="B60" s="96"/>
      <c r="E60" s="1"/>
      <c r="F60" s="1"/>
      <c r="G60" s="97"/>
      <c r="H60" s="98"/>
      <c r="I60" s="99"/>
    </row>
    <row r="61" spans="1:15" x14ac:dyDescent="0.2">
      <c r="B61" s="96"/>
      <c r="E61" s="1"/>
      <c r="F61" s="1"/>
      <c r="G61" s="97"/>
      <c r="H61" s="98"/>
      <c r="I61" s="99"/>
    </row>
    <row r="62" spans="1:15" x14ac:dyDescent="0.2">
      <c r="B62" s="96"/>
      <c r="E62" s="1"/>
      <c r="F62" s="1"/>
      <c r="G62" s="97"/>
      <c r="H62" s="98"/>
      <c r="I62" s="99"/>
    </row>
    <row r="63" spans="1:15" x14ac:dyDescent="0.2">
      <c r="B63" s="96"/>
      <c r="E63" s="1"/>
      <c r="F63" s="1"/>
      <c r="G63" s="97"/>
      <c r="H63" s="98"/>
      <c r="I63" s="99"/>
    </row>
    <row r="64" spans="1:15" s="100" customFormat="1" x14ac:dyDescent="0.2">
      <c r="A64" s="4"/>
      <c r="B64" s="96"/>
      <c r="C64" s="4"/>
      <c r="D64" s="4"/>
      <c r="E64" s="1"/>
      <c r="F64" s="1"/>
      <c r="G64" s="97"/>
      <c r="H64" s="98"/>
      <c r="I64" s="99"/>
      <c r="K64" s="4"/>
      <c r="L64" s="4"/>
      <c r="M64" s="4"/>
      <c r="N64" s="4"/>
      <c r="O64" s="4"/>
    </row>
    <row r="65" spans="1:15" s="100" customFormat="1" x14ac:dyDescent="0.2">
      <c r="A65" s="4"/>
      <c r="B65" s="96"/>
      <c r="C65" s="4"/>
      <c r="D65" s="4"/>
      <c r="E65" s="1"/>
      <c r="F65" s="1"/>
      <c r="G65" s="97"/>
      <c r="H65" s="98"/>
      <c r="I65" s="99"/>
      <c r="K65" s="4"/>
      <c r="L65" s="4"/>
      <c r="M65" s="4"/>
      <c r="N65" s="4"/>
      <c r="O65" s="4"/>
    </row>
    <row r="66" spans="1:15" s="100" customFormat="1" x14ac:dyDescent="0.2">
      <c r="A66" s="4"/>
      <c r="B66" s="96"/>
      <c r="C66" s="4"/>
      <c r="D66" s="4"/>
      <c r="E66" s="1"/>
      <c r="F66" s="1"/>
      <c r="G66" s="97"/>
      <c r="H66" s="98"/>
      <c r="I66" s="99"/>
      <c r="K66" s="4"/>
      <c r="L66" s="4"/>
      <c r="M66" s="4"/>
      <c r="N66" s="4"/>
      <c r="O66" s="4"/>
    </row>
    <row r="67" spans="1:15" s="100" customFormat="1" x14ac:dyDescent="0.2">
      <c r="A67" s="4"/>
      <c r="B67" s="96"/>
      <c r="C67" s="4"/>
      <c r="D67" s="4"/>
      <c r="E67" s="1"/>
      <c r="F67" s="1"/>
      <c r="G67" s="97"/>
      <c r="H67" s="98"/>
      <c r="I67" s="99"/>
      <c r="K67" s="4"/>
      <c r="L67" s="4"/>
      <c r="M67" s="4"/>
      <c r="N67" s="4"/>
      <c r="O67" s="4"/>
    </row>
    <row r="68" spans="1:15" s="100" customFormat="1" x14ac:dyDescent="0.2">
      <c r="A68" s="4"/>
      <c r="B68" s="96"/>
      <c r="C68" s="4"/>
      <c r="D68" s="4"/>
      <c r="E68" s="1"/>
      <c r="F68" s="1"/>
      <c r="G68" s="97"/>
      <c r="H68" s="98"/>
      <c r="I68" s="99"/>
      <c r="K68" s="4"/>
      <c r="L68" s="4"/>
      <c r="M68" s="4"/>
      <c r="N68" s="4"/>
      <c r="O68" s="4"/>
    </row>
    <row r="69" spans="1:15" s="100" customFormat="1" x14ac:dyDescent="0.2">
      <c r="A69" s="4"/>
      <c r="B69" s="96"/>
      <c r="C69" s="4"/>
      <c r="D69" s="4"/>
      <c r="E69" s="1"/>
      <c r="F69" s="1"/>
      <c r="G69" s="97"/>
      <c r="H69" s="98"/>
      <c r="I69" s="99"/>
      <c r="K69" s="4"/>
      <c r="L69" s="4"/>
      <c r="M69" s="4"/>
      <c r="N69" s="4"/>
      <c r="O69" s="4"/>
    </row>
    <row r="70" spans="1:15" s="100" customFormat="1" x14ac:dyDescent="0.2">
      <c r="A70" s="4"/>
      <c r="B70" s="96"/>
      <c r="C70" s="4"/>
      <c r="D70" s="4"/>
      <c r="E70" s="1"/>
      <c r="F70" s="1"/>
      <c r="G70" s="97"/>
      <c r="H70" s="98"/>
      <c r="I70" s="99"/>
      <c r="K70" s="4"/>
      <c r="L70" s="4"/>
      <c r="M70" s="4"/>
      <c r="N70" s="4"/>
      <c r="O70" s="4"/>
    </row>
  </sheetData>
  <sheetProtection algorithmName="SHA-512" hashValue="C3rF4iJpJcCk1xJJ1iLvvLgAcaYI0I+uy9LC2lqz+gpJrKVZsM1WEIVMcXIE5+FTjfC7qWOC45mKlygM1U96Tg==" saltValue="VViNlJ/1wlxBdKIuaFP/CA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25"/>
  <sheetViews>
    <sheetView tabSelected="1" zoomScale="110" workbookViewId="0">
      <selection activeCell="I15" sqref="I15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97"/>
      <c r="F1" s="101"/>
    </row>
    <row r="2" spans="1:6" x14ac:dyDescent="0.2">
      <c r="B2" s="41" t="s">
        <v>230</v>
      </c>
      <c r="C2" s="41"/>
      <c r="D2" s="3"/>
      <c r="E2" s="97"/>
      <c r="F2" s="101"/>
    </row>
    <row r="3" spans="1:6" x14ac:dyDescent="0.2">
      <c r="B3" s="41" t="s">
        <v>62</v>
      </c>
      <c r="C3" s="41"/>
      <c r="D3" s="3"/>
      <c r="E3" s="97"/>
      <c r="F3" s="101"/>
    </row>
    <row r="4" spans="1:6" x14ac:dyDescent="0.2">
      <c r="B4" s="41" t="s">
        <v>48</v>
      </c>
      <c r="C4" s="41"/>
      <c r="D4" s="3"/>
      <c r="E4" s="97"/>
      <c r="F4" s="101"/>
    </row>
    <row r="5" spans="1:6" x14ac:dyDescent="0.2">
      <c r="B5" s="41" t="s">
        <v>229</v>
      </c>
      <c r="C5" s="41"/>
      <c r="D5" s="3"/>
      <c r="E5" s="97"/>
      <c r="F5" s="101"/>
    </row>
    <row r="6" spans="1:6" ht="13.5" thickBot="1" x14ac:dyDescent="0.25">
      <c r="B6" s="41"/>
      <c r="C6" s="41"/>
      <c r="D6" s="3"/>
      <c r="E6" s="97"/>
      <c r="F6" s="101"/>
    </row>
    <row r="7" spans="1:6" s="30" customFormat="1" ht="33.950000000000003" customHeight="1" thickBot="1" x14ac:dyDescent="0.25">
      <c r="A7" s="31" t="s">
        <v>98</v>
      </c>
      <c r="B7" s="32"/>
      <c r="C7" s="32"/>
      <c r="D7" s="33"/>
      <c r="E7" s="34"/>
      <c r="F7" s="35"/>
    </row>
    <row r="8" spans="1:6" ht="13.5" thickBot="1" x14ac:dyDescent="0.25">
      <c r="A8" s="36" t="s">
        <v>18</v>
      </c>
      <c r="B8" s="37"/>
      <c r="C8" s="37"/>
      <c r="D8" s="38" t="s">
        <v>19</v>
      </c>
      <c r="E8" s="39" t="s">
        <v>20</v>
      </c>
      <c r="F8" s="40" t="s">
        <v>21</v>
      </c>
    </row>
    <row r="9" spans="1:6" x14ac:dyDescent="0.2">
      <c r="A9" s="17">
        <v>1</v>
      </c>
      <c r="B9" s="5" t="s">
        <v>3</v>
      </c>
      <c r="C9" s="5"/>
      <c r="D9" s="6"/>
      <c r="E9" s="7">
        <v>0</v>
      </c>
      <c r="F9" s="122">
        <f>'Domácí telefon DT'!G23</f>
        <v>0</v>
      </c>
    </row>
    <row r="10" spans="1:6" x14ac:dyDescent="0.2">
      <c r="A10" s="17">
        <v>2</v>
      </c>
      <c r="B10" s="5" t="s">
        <v>4</v>
      </c>
      <c r="C10" s="5"/>
      <c r="D10" s="6">
        <v>5</v>
      </c>
      <c r="E10" s="7">
        <f>'Domácí telefon DT'!G19+'Domácí telefon DT'!G20</f>
        <v>0</v>
      </c>
      <c r="F10" s="18">
        <f>(E10*D10)/100</f>
        <v>0</v>
      </c>
    </row>
    <row r="11" spans="1:6" x14ac:dyDescent="0.2">
      <c r="A11" s="17">
        <v>3</v>
      </c>
      <c r="B11" s="5" t="s">
        <v>5</v>
      </c>
      <c r="C11" s="5"/>
      <c r="D11" s="6">
        <v>3</v>
      </c>
      <c r="E11" s="7">
        <f>F9</f>
        <v>0</v>
      </c>
      <c r="F11" s="18">
        <f>(E11*D11)/100</f>
        <v>0</v>
      </c>
    </row>
    <row r="12" spans="1:6" x14ac:dyDescent="0.2">
      <c r="A12" s="17">
        <v>4</v>
      </c>
      <c r="B12" s="5" t="s">
        <v>6</v>
      </c>
      <c r="C12" s="5"/>
      <c r="D12" s="6"/>
      <c r="E12" s="7">
        <v>0</v>
      </c>
      <c r="F12" s="122">
        <f>'Domácí telefon DT'!G34</f>
        <v>0</v>
      </c>
    </row>
    <row r="13" spans="1:6" ht="13.5" thickBot="1" x14ac:dyDescent="0.25">
      <c r="A13" s="59">
        <v>5</v>
      </c>
      <c r="B13" s="126" t="s">
        <v>7</v>
      </c>
      <c r="C13" s="126"/>
      <c r="D13" s="62">
        <v>6</v>
      </c>
      <c r="E13" s="127">
        <f>F12</f>
        <v>0</v>
      </c>
      <c r="F13" s="128">
        <f>(E13*D13)/100</f>
        <v>0</v>
      </c>
    </row>
    <row r="14" spans="1:6" ht="13.5" thickBot="1" x14ac:dyDescent="0.25">
      <c r="A14" s="23">
        <v>6</v>
      </c>
      <c r="B14" s="11" t="s">
        <v>9</v>
      </c>
      <c r="C14" s="11"/>
      <c r="D14" s="12"/>
      <c r="E14" s="13">
        <v>0</v>
      </c>
      <c r="F14" s="24">
        <f>SUM(F9:F13)</f>
        <v>0</v>
      </c>
    </row>
    <row r="15" spans="1:6" x14ac:dyDescent="0.2">
      <c r="A15" s="21">
        <v>7</v>
      </c>
      <c r="B15" s="14" t="s">
        <v>11</v>
      </c>
      <c r="C15" s="14"/>
      <c r="D15" s="15"/>
      <c r="E15" s="16">
        <v>0</v>
      </c>
      <c r="F15" s="22">
        <f>SUM(F14:F14)</f>
        <v>0</v>
      </c>
    </row>
    <row r="16" spans="1:6" x14ac:dyDescent="0.2">
      <c r="A16" s="23">
        <v>8</v>
      </c>
      <c r="B16" s="11" t="s">
        <v>10</v>
      </c>
      <c r="C16" s="11"/>
      <c r="D16" s="12"/>
      <c r="E16" s="13"/>
      <c r="F16" s="24">
        <f>'Domácí telefon DT'!G37</f>
        <v>0</v>
      </c>
    </row>
    <row r="17" spans="1:6" ht="13.5" thickBot="1" x14ac:dyDescent="0.25">
      <c r="A17" s="17">
        <v>9</v>
      </c>
      <c r="B17" s="5" t="s">
        <v>12</v>
      </c>
      <c r="C17" s="5"/>
      <c r="D17" s="6"/>
      <c r="E17" s="7">
        <v>0</v>
      </c>
      <c r="F17" s="137"/>
    </row>
    <row r="18" spans="1:6" x14ac:dyDescent="0.2">
      <c r="A18" s="21">
        <v>11</v>
      </c>
      <c r="B18" s="14" t="s">
        <v>13</v>
      </c>
      <c r="C18" s="14"/>
      <c r="D18" s="15"/>
      <c r="E18" s="16">
        <v>0</v>
      </c>
      <c r="F18" s="22">
        <f>SUM(F16:F17)</f>
        <v>0</v>
      </c>
    </row>
    <row r="19" spans="1:6" x14ac:dyDescent="0.2">
      <c r="A19" s="23"/>
      <c r="B19" s="11"/>
      <c r="C19" s="11"/>
      <c r="D19" s="12"/>
      <c r="E19" s="13"/>
      <c r="F19" s="24"/>
    </row>
    <row r="20" spans="1:6" x14ac:dyDescent="0.2">
      <c r="A20" s="17">
        <v>12</v>
      </c>
      <c r="B20" s="5" t="s">
        <v>14</v>
      </c>
      <c r="C20" s="5"/>
      <c r="D20" s="6"/>
      <c r="E20" s="7">
        <v>0</v>
      </c>
      <c r="F20" s="18">
        <f>F15+F18</f>
        <v>0</v>
      </c>
    </row>
    <row r="21" spans="1:6" ht="13.5" thickBot="1" x14ac:dyDescent="0.25">
      <c r="A21" s="17">
        <v>13</v>
      </c>
      <c r="B21" s="5" t="s">
        <v>15</v>
      </c>
      <c r="C21" s="5"/>
      <c r="D21" s="6">
        <v>15</v>
      </c>
      <c r="E21" s="7">
        <f>F20</f>
        <v>0</v>
      </c>
      <c r="F21" s="18">
        <f>(E21*D21)/100</f>
        <v>0</v>
      </c>
    </row>
    <row r="22" spans="1:6" ht="14.25" thickTop="1" thickBot="1" x14ac:dyDescent="0.25">
      <c r="A22" s="25">
        <v>14</v>
      </c>
      <c r="B22" s="26" t="s">
        <v>16</v>
      </c>
      <c r="C22" s="26"/>
      <c r="D22" s="27"/>
      <c r="E22" s="28">
        <v>0</v>
      </c>
      <c r="F22" s="29">
        <f>SUM(F20:F21)</f>
        <v>0</v>
      </c>
    </row>
    <row r="24" spans="1:6" x14ac:dyDescent="0.2">
      <c r="A24" s="4" t="s">
        <v>47</v>
      </c>
      <c r="D24" s="3"/>
      <c r="E24" s="97"/>
      <c r="F24" s="101"/>
    </row>
    <row r="25" spans="1:6" x14ac:dyDescent="0.2">
      <c r="D25" s="3"/>
      <c r="E25" s="97"/>
      <c r="F25" s="101"/>
    </row>
  </sheetData>
  <sheetProtection algorithmName="SHA-512" hashValue="/0gH5TjwgZu5Lk2b+bV0NPD7AVKsB5uU4ekmbg9cjI1j4Im56xzW8s3heK52xWmarJY9Jru/38uPkoJ+Pnp0zw==" saltValue="lKoki/3FtqMqWT1cgwyDKg==" spinCount="100000" sheet="1" objects="1" scenarios="1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53"/>
  <sheetViews>
    <sheetView topLeftCell="A19" zoomScale="110" workbookViewId="0">
      <selection activeCell="S36" sqref="S36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0" width="4.5703125" style="100" hidden="1" customWidth="1"/>
    <col min="11" max="11" width="4.42578125" style="4" hidden="1" customWidth="1"/>
    <col min="12" max="12" width="0" style="4" hidden="1" customWidth="1"/>
    <col min="13" max="13" width="4.140625" style="4" hidden="1" customWidth="1"/>
    <col min="14" max="14" width="9.140625" style="4"/>
    <col min="15" max="15" width="9.42578125" style="4" bestFit="1" customWidth="1"/>
    <col min="16" max="16384" width="9.140625" style="4"/>
  </cols>
  <sheetData>
    <row r="1" spans="1:13" x14ac:dyDescent="0.2">
      <c r="D1" s="3"/>
      <c r="E1" s="97"/>
      <c r="F1" s="101"/>
      <c r="J1" s="4"/>
    </row>
    <row r="2" spans="1:13" x14ac:dyDescent="0.2">
      <c r="B2" s="41" t="s">
        <v>230</v>
      </c>
      <c r="C2" s="41"/>
      <c r="D2" s="3"/>
      <c r="E2" s="97"/>
      <c r="F2" s="101"/>
      <c r="J2" s="4"/>
    </row>
    <row r="3" spans="1:13" x14ac:dyDescent="0.2">
      <c r="B3" s="41" t="s">
        <v>62</v>
      </c>
      <c r="C3" s="41"/>
      <c r="D3" s="3"/>
      <c r="E3" s="97"/>
      <c r="F3" s="101"/>
      <c r="J3" s="4"/>
    </row>
    <row r="4" spans="1:13" x14ac:dyDescent="0.2">
      <c r="B4" s="41" t="s">
        <v>48</v>
      </c>
      <c r="C4" s="41"/>
      <c r="D4" s="3"/>
      <c r="E4" s="97"/>
      <c r="F4" s="101"/>
      <c r="J4" s="4"/>
    </row>
    <row r="5" spans="1:13" x14ac:dyDescent="0.2">
      <c r="B5" s="41" t="s">
        <v>229</v>
      </c>
      <c r="C5" s="41"/>
      <c r="D5" s="3"/>
      <c r="E5" s="97"/>
      <c r="F5" s="101"/>
      <c r="J5" s="4"/>
    </row>
    <row r="6" spans="1:13" ht="13.5" thickBot="1" x14ac:dyDescent="0.25">
      <c r="B6" s="41"/>
      <c r="C6" s="41"/>
      <c r="D6" s="3"/>
      <c r="E6" s="97"/>
      <c r="F6" s="101"/>
      <c r="J6" s="4"/>
    </row>
    <row r="7" spans="1:13" s="30" customFormat="1" ht="33.950000000000003" customHeight="1" thickBot="1" x14ac:dyDescent="0.25">
      <c r="A7" s="31" t="s">
        <v>97</v>
      </c>
      <c r="B7" s="32"/>
      <c r="C7" s="32"/>
      <c r="D7" s="32"/>
      <c r="E7" s="32"/>
      <c r="F7" s="32"/>
      <c r="G7" s="32"/>
      <c r="H7" s="32"/>
      <c r="I7" s="103"/>
      <c r="J7" s="42"/>
    </row>
    <row r="8" spans="1:13" ht="13.5" thickBot="1" x14ac:dyDescent="0.25">
      <c r="A8" s="43" t="s">
        <v>18</v>
      </c>
      <c r="B8" s="44" t="s">
        <v>22</v>
      </c>
      <c r="C8" s="45" t="s">
        <v>23</v>
      </c>
      <c r="D8" s="45" t="s">
        <v>24</v>
      </c>
      <c r="E8" s="46" t="s">
        <v>25</v>
      </c>
      <c r="F8" s="46" t="s">
        <v>26</v>
      </c>
      <c r="G8" s="47" t="s">
        <v>27</v>
      </c>
      <c r="H8" s="48" t="s">
        <v>28</v>
      </c>
      <c r="I8" s="49" t="s">
        <v>29</v>
      </c>
      <c r="J8" s="104" t="s">
        <v>30</v>
      </c>
      <c r="K8" s="4" t="s">
        <v>31</v>
      </c>
      <c r="L8" s="4" t="s">
        <v>32</v>
      </c>
      <c r="M8" s="4" t="s">
        <v>33</v>
      </c>
    </row>
    <row r="9" spans="1:13" s="58" customFormat="1" ht="20.100000000000001" customHeight="1" x14ac:dyDescent="0.25">
      <c r="A9" s="76" t="s">
        <v>40</v>
      </c>
      <c r="B9" s="77"/>
      <c r="C9" s="78"/>
      <c r="D9" s="78"/>
      <c r="E9" s="79"/>
      <c r="F9" s="79"/>
      <c r="G9" s="80"/>
      <c r="H9" s="81"/>
      <c r="I9" s="82"/>
      <c r="J9" s="83"/>
      <c r="M9" s="84"/>
    </row>
    <row r="10" spans="1:13" x14ac:dyDescent="0.2">
      <c r="A10" s="17">
        <v>1</v>
      </c>
      <c r="B10" s="108" t="s">
        <v>99</v>
      </c>
      <c r="C10" s="86" t="s">
        <v>110</v>
      </c>
      <c r="D10" s="86" t="s">
        <v>35</v>
      </c>
      <c r="E10" s="113">
        <v>1</v>
      </c>
      <c r="F10" s="133"/>
      <c r="G10" s="87">
        <f t="shared" ref="G10:G20" si="0">E10*F10</f>
        <v>0</v>
      </c>
      <c r="H10" s="88">
        <v>0</v>
      </c>
      <c r="I10" s="89">
        <f t="shared" ref="I10:I20" si="1">E10*H10</f>
        <v>0</v>
      </c>
      <c r="J10" s="106" t="s">
        <v>36</v>
      </c>
      <c r="K10" s="4" t="s">
        <v>37</v>
      </c>
      <c r="M10" s="66" t="s">
        <v>42</v>
      </c>
    </row>
    <row r="11" spans="1:13" x14ac:dyDescent="0.2">
      <c r="A11" s="17">
        <v>2</v>
      </c>
      <c r="B11" s="108" t="s">
        <v>100</v>
      </c>
      <c r="C11" s="86" t="s">
        <v>111</v>
      </c>
      <c r="D11" s="86" t="s">
        <v>35</v>
      </c>
      <c r="E11" s="113">
        <v>4</v>
      </c>
      <c r="F11" s="133"/>
      <c r="G11" s="87">
        <f t="shared" si="0"/>
        <v>0</v>
      </c>
      <c r="H11" s="88">
        <v>0</v>
      </c>
      <c r="I11" s="89">
        <f t="shared" si="1"/>
        <v>0</v>
      </c>
      <c r="J11" s="106"/>
      <c r="M11" s="66"/>
    </row>
    <row r="12" spans="1:13" x14ac:dyDescent="0.2">
      <c r="A12" s="17">
        <v>3</v>
      </c>
      <c r="B12" s="108" t="s">
        <v>101</v>
      </c>
      <c r="C12" s="86" t="s">
        <v>102</v>
      </c>
      <c r="D12" s="86" t="s">
        <v>35</v>
      </c>
      <c r="E12" s="113">
        <v>1</v>
      </c>
      <c r="F12" s="133"/>
      <c r="G12" s="87">
        <f t="shared" si="0"/>
        <v>0</v>
      </c>
      <c r="H12" s="88">
        <v>0</v>
      </c>
      <c r="I12" s="89">
        <f t="shared" si="1"/>
        <v>0</v>
      </c>
      <c r="J12" s="106"/>
      <c r="M12" s="66"/>
    </row>
    <row r="13" spans="1:13" x14ac:dyDescent="0.2">
      <c r="A13" s="17">
        <v>4</v>
      </c>
      <c r="B13" s="108" t="s">
        <v>103</v>
      </c>
      <c r="C13" s="86" t="s">
        <v>104</v>
      </c>
      <c r="D13" s="86" t="s">
        <v>35</v>
      </c>
      <c r="E13" s="113">
        <v>1</v>
      </c>
      <c r="F13" s="133"/>
      <c r="G13" s="87">
        <f t="shared" si="0"/>
        <v>0</v>
      </c>
      <c r="H13" s="88">
        <v>0</v>
      </c>
      <c r="I13" s="89">
        <f t="shared" si="1"/>
        <v>0</v>
      </c>
      <c r="J13" s="106"/>
      <c r="M13" s="66"/>
    </row>
    <row r="14" spans="1:13" x14ac:dyDescent="0.2">
      <c r="A14" s="17">
        <v>5</v>
      </c>
      <c r="B14" s="108" t="s">
        <v>109</v>
      </c>
      <c r="C14" s="86" t="s">
        <v>108</v>
      </c>
      <c r="D14" s="86" t="s">
        <v>35</v>
      </c>
      <c r="E14" s="113">
        <v>34</v>
      </c>
      <c r="F14" s="133"/>
      <c r="G14" s="87">
        <f>E14*F14</f>
        <v>0</v>
      </c>
      <c r="H14" s="88">
        <v>0</v>
      </c>
      <c r="I14" s="89">
        <f>E14*H14</f>
        <v>0</v>
      </c>
      <c r="J14" s="125"/>
      <c r="M14" s="66"/>
    </row>
    <row r="15" spans="1:13" x14ac:dyDescent="0.2">
      <c r="A15" s="17">
        <v>6</v>
      </c>
      <c r="B15" s="108">
        <v>311216</v>
      </c>
      <c r="C15" s="86" t="s">
        <v>105</v>
      </c>
      <c r="D15" s="86" t="s">
        <v>35</v>
      </c>
      <c r="E15" s="113">
        <v>35</v>
      </c>
      <c r="F15" s="133"/>
      <c r="G15" s="102">
        <f t="shared" si="0"/>
        <v>0</v>
      </c>
      <c r="H15" s="88">
        <v>0</v>
      </c>
      <c r="I15" s="89">
        <f t="shared" si="1"/>
        <v>0</v>
      </c>
      <c r="J15" s="4" t="s">
        <v>36</v>
      </c>
      <c r="K15" s="4" t="s">
        <v>37</v>
      </c>
      <c r="M15" s="4" t="s">
        <v>42</v>
      </c>
    </row>
    <row r="16" spans="1:13" x14ac:dyDescent="0.2">
      <c r="A16" s="17">
        <v>7</v>
      </c>
      <c r="B16" s="108" t="s">
        <v>107</v>
      </c>
      <c r="C16" s="86" t="s">
        <v>51</v>
      </c>
      <c r="D16" s="90" t="s">
        <v>35</v>
      </c>
      <c r="E16" s="113">
        <v>35</v>
      </c>
      <c r="F16" s="133"/>
      <c r="G16" s="87">
        <f t="shared" si="0"/>
        <v>0</v>
      </c>
      <c r="H16" s="88">
        <v>0</v>
      </c>
      <c r="I16" s="89">
        <f t="shared" si="1"/>
        <v>0</v>
      </c>
      <c r="J16" s="107"/>
      <c r="M16" s="66"/>
    </row>
    <row r="17" spans="1:15" x14ac:dyDescent="0.2">
      <c r="A17" s="17">
        <v>8</v>
      </c>
      <c r="B17" s="108" t="s">
        <v>52</v>
      </c>
      <c r="C17" s="86" t="s">
        <v>106</v>
      </c>
      <c r="D17" s="86" t="s">
        <v>35</v>
      </c>
      <c r="E17" s="113">
        <v>35</v>
      </c>
      <c r="F17" s="133"/>
      <c r="G17" s="87">
        <f t="shared" si="0"/>
        <v>0</v>
      </c>
      <c r="H17" s="88">
        <v>0</v>
      </c>
      <c r="I17" s="89">
        <f t="shared" si="1"/>
        <v>0</v>
      </c>
      <c r="J17" s="106" t="s">
        <v>36</v>
      </c>
      <c r="K17" s="4" t="s">
        <v>37</v>
      </c>
      <c r="M17" s="66" t="s">
        <v>42</v>
      </c>
    </row>
    <row r="18" spans="1:15" x14ac:dyDescent="0.2">
      <c r="A18" s="17">
        <v>9</v>
      </c>
      <c r="B18" s="85">
        <v>302</v>
      </c>
      <c r="C18" s="86" t="s">
        <v>53</v>
      </c>
      <c r="D18" s="86" t="s">
        <v>35</v>
      </c>
      <c r="E18" s="113">
        <v>150</v>
      </c>
      <c r="F18" s="133"/>
      <c r="G18" s="87">
        <f t="shared" si="0"/>
        <v>0</v>
      </c>
      <c r="H18" s="88">
        <v>0</v>
      </c>
      <c r="I18" s="89">
        <f t="shared" si="1"/>
        <v>0</v>
      </c>
      <c r="J18" s="106"/>
      <c r="M18" s="66"/>
    </row>
    <row r="19" spans="1:15" x14ac:dyDescent="0.2">
      <c r="A19" s="17">
        <v>10</v>
      </c>
      <c r="B19" s="85">
        <v>900156251</v>
      </c>
      <c r="C19" s="86" t="s">
        <v>95</v>
      </c>
      <c r="D19" s="86" t="s">
        <v>41</v>
      </c>
      <c r="E19" s="113">
        <v>1250</v>
      </c>
      <c r="F19" s="133"/>
      <c r="G19" s="87">
        <f t="shared" si="0"/>
        <v>0</v>
      </c>
      <c r="H19" s="88">
        <v>0</v>
      </c>
      <c r="I19" s="89">
        <f t="shared" si="1"/>
        <v>0</v>
      </c>
      <c r="J19" s="109"/>
      <c r="M19" s="66"/>
    </row>
    <row r="20" spans="1:15" x14ac:dyDescent="0.2">
      <c r="A20" s="17">
        <v>11</v>
      </c>
      <c r="B20" s="85">
        <v>328117</v>
      </c>
      <c r="C20" s="86" t="s">
        <v>89</v>
      </c>
      <c r="D20" s="86" t="s">
        <v>41</v>
      </c>
      <c r="E20" s="113">
        <v>380</v>
      </c>
      <c r="F20" s="133"/>
      <c r="G20" s="87">
        <f t="shared" si="0"/>
        <v>0</v>
      </c>
      <c r="H20" s="88">
        <v>0</v>
      </c>
      <c r="I20" s="89">
        <f t="shared" si="1"/>
        <v>0</v>
      </c>
      <c r="J20" s="106"/>
      <c r="M20" s="66"/>
    </row>
    <row r="21" spans="1:15" x14ac:dyDescent="0.2">
      <c r="A21" s="17">
        <v>12</v>
      </c>
      <c r="B21" s="85">
        <v>900328117</v>
      </c>
      <c r="C21" s="86" t="s">
        <v>113</v>
      </c>
      <c r="D21" s="86" t="s">
        <v>35</v>
      </c>
      <c r="E21" s="113">
        <v>1</v>
      </c>
      <c r="F21" s="133"/>
      <c r="G21" s="87">
        <f>E21*F21</f>
        <v>0</v>
      </c>
      <c r="H21" s="88">
        <v>0</v>
      </c>
      <c r="I21" s="89">
        <f>E21*H21</f>
        <v>0</v>
      </c>
      <c r="J21" s="109"/>
      <c r="M21" s="66"/>
    </row>
    <row r="22" spans="1:15" ht="13.5" thickBot="1" x14ac:dyDescent="0.25">
      <c r="A22" s="59">
        <v>13</v>
      </c>
      <c r="B22" s="60">
        <v>900900901</v>
      </c>
      <c r="C22" s="61" t="s">
        <v>56</v>
      </c>
      <c r="D22" s="61" t="s">
        <v>50</v>
      </c>
      <c r="E22" s="114">
        <v>1</v>
      </c>
      <c r="F22" s="133"/>
      <c r="G22" s="63">
        <f>E22*F22</f>
        <v>0</v>
      </c>
      <c r="H22" s="64">
        <v>0</v>
      </c>
      <c r="I22" s="65">
        <f>E22*H22</f>
        <v>0</v>
      </c>
      <c r="J22" s="105" t="s">
        <v>36</v>
      </c>
      <c r="M22" s="66"/>
    </row>
    <row r="23" spans="1:15" s="41" customFormat="1" x14ac:dyDescent="0.2">
      <c r="A23" s="115"/>
      <c r="B23" s="116"/>
      <c r="C23" s="117" t="s">
        <v>39</v>
      </c>
      <c r="D23" s="117"/>
      <c r="E23" s="118"/>
      <c r="F23" s="118"/>
      <c r="G23" s="119">
        <f>SUM(G10:G22)</f>
        <v>0</v>
      </c>
      <c r="H23" s="120"/>
      <c r="I23" s="121">
        <f>SUM(I10:I22)</f>
        <v>0</v>
      </c>
      <c r="J23" s="74"/>
      <c r="M23" s="75"/>
      <c r="O23" s="4"/>
    </row>
    <row r="24" spans="1:15" s="58" customFormat="1" ht="20.100000000000001" customHeight="1" x14ac:dyDescent="0.25">
      <c r="A24" s="76" t="s">
        <v>43</v>
      </c>
      <c r="B24" s="77"/>
      <c r="C24" s="78"/>
      <c r="D24" s="78"/>
      <c r="E24" s="79"/>
      <c r="F24" s="79"/>
      <c r="G24" s="80"/>
      <c r="H24" s="81"/>
      <c r="I24" s="82"/>
      <c r="J24" s="83"/>
      <c r="M24" s="84"/>
      <c r="O24" s="4"/>
    </row>
    <row r="25" spans="1:15" x14ac:dyDescent="0.2">
      <c r="A25" s="17">
        <v>14</v>
      </c>
      <c r="B25" s="85">
        <v>910190001</v>
      </c>
      <c r="C25" s="86" t="s">
        <v>112</v>
      </c>
      <c r="D25" s="86" t="s">
        <v>50</v>
      </c>
      <c r="E25" s="6">
        <v>1</v>
      </c>
      <c r="F25" s="133"/>
      <c r="G25" s="87">
        <f>E25*F25</f>
        <v>0</v>
      </c>
      <c r="H25" s="88"/>
      <c r="I25" s="89"/>
      <c r="J25" s="106" t="s">
        <v>36</v>
      </c>
      <c r="M25" s="66" t="s">
        <v>44</v>
      </c>
    </row>
    <row r="26" spans="1:15" x14ac:dyDescent="0.2">
      <c r="A26" s="17">
        <v>15</v>
      </c>
      <c r="B26" s="85">
        <v>910190002</v>
      </c>
      <c r="C26" s="86" t="s">
        <v>114</v>
      </c>
      <c r="D26" s="86" t="s">
        <v>35</v>
      </c>
      <c r="E26" s="6">
        <v>35</v>
      </c>
      <c r="F26" s="133"/>
      <c r="G26" s="87">
        <f>E26*F26</f>
        <v>0</v>
      </c>
      <c r="H26" s="88"/>
      <c r="I26" s="89"/>
      <c r="J26" s="106"/>
      <c r="M26" s="66"/>
    </row>
    <row r="27" spans="1:15" x14ac:dyDescent="0.2">
      <c r="A27" s="17">
        <v>16</v>
      </c>
      <c r="B27" s="85">
        <v>910190003</v>
      </c>
      <c r="C27" s="86" t="s">
        <v>115</v>
      </c>
      <c r="D27" s="86" t="s">
        <v>50</v>
      </c>
      <c r="E27" s="6">
        <v>2</v>
      </c>
      <c r="F27" s="133"/>
      <c r="G27" s="87">
        <f>E27*F27</f>
        <v>0</v>
      </c>
      <c r="H27" s="88"/>
      <c r="I27" s="89"/>
      <c r="J27" s="106"/>
      <c r="M27" s="66"/>
    </row>
    <row r="28" spans="1:15" x14ac:dyDescent="0.2">
      <c r="A28" s="17">
        <v>17</v>
      </c>
      <c r="B28" s="85">
        <v>210010301</v>
      </c>
      <c r="C28" s="86" t="s">
        <v>45</v>
      </c>
      <c r="D28" s="86" t="s">
        <v>35</v>
      </c>
      <c r="E28" s="6">
        <v>35</v>
      </c>
      <c r="F28" s="133"/>
      <c r="G28" s="87">
        <f t="shared" ref="G28:G33" si="2">E28*F28</f>
        <v>0</v>
      </c>
      <c r="H28" s="88"/>
      <c r="I28" s="89"/>
      <c r="J28" s="106" t="s">
        <v>36</v>
      </c>
      <c r="M28" s="66" t="s">
        <v>44</v>
      </c>
    </row>
    <row r="29" spans="1:15" x14ac:dyDescent="0.2">
      <c r="A29" s="17">
        <v>18</v>
      </c>
      <c r="B29" s="85">
        <v>210110041</v>
      </c>
      <c r="C29" s="86" t="s">
        <v>117</v>
      </c>
      <c r="D29" s="86" t="s">
        <v>35</v>
      </c>
      <c r="E29" s="6">
        <v>35</v>
      </c>
      <c r="F29" s="133"/>
      <c r="G29" s="87">
        <f t="shared" si="2"/>
        <v>0</v>
      </c>
      <c r="H29" s="88"/>
      <c r="I29" s="89"/>
      <c r="J29" s="106" t="s">
        <v>36</v>
      </c>
      <c r="M29" s="66" t="s">
        <v>44</v>
      </c>
    </row>
    <row r="30" spans="1:15" x14ac:dyDescent="0.2">
      <c r="A30" s="17">
        <v>19</v>
      </c>
      <c r="B30" s="85">
        <v>910802224</v>
      </c>
      <c r="C30" s="86" t="s">
        <v>96</v>
      </c>
      <c r="D30" s="86" t="s">
        <v>41</v>
      </c>
      <c r="E30" s="6">
        <v>1250</v>
      </c>
      <c r="F30" s="133"/>
      <c r="G30" s="87">
        <f t="shared" si="2"/>
        <v>0</v>
      </c>
      <c r="H30" s="88"/>
      <c r="I30" s="89">
        <f>E30*H30</f>
        <v>0</v>
      </c>
      <c r="J30" s="106" t="s">
        <v>36</v>
      </c>
      <c r="M30" s="66" t="s">
        <v>44</v>
      </c>
    </row>
    <row r="31" spans="1:15" x14ac:dyDescent="0.2">
      <c r="A31" s="17">
        <v>20</v>
      </c>
      <c r="B31" s="85">
        <v>210010006</v>
      </c>
      <c r="C31" s="86" t="s">
        <v>93</v>
      </c>
      <c r="D31" s="86" t="s">
        <v>41</v>
      </c>
      <c r="E31" s="6">
        <v>380</v>
      </c>
      <c r="F31" s="133"/>
      <c r="G31" s="87">
        <f t="shared" si="2"/>
        <v>0</v>
      </c>
      <c r="H31" s="88"/>
      <c r="I31" s="89">
        <f>E31*H31</f>
        <v>0</v>
      </c>
      <c r="J31" s="106" t="s">
        <v>36</v>
      </c>
      <c r="M31" s="66" t="s">
        <v>44</v>
      </c>
    </row>
    <row r="32" spans="1:15" x14ac:dyDescent="0.2">
      <c r="A32" s="17">
        <v>21</v>
      </c>
      <c r="B32" s="85">
        <v>910110041</v>
      </c>
      <c r="C32" s="86" t="s">
        <v>116</v>
      </c>
      <c r="D32" s="86" t="s">
        <v>35</v>
      </c>
      <c r="E32" s="6">
        <v>1</v>
      </c>
      <c r="F32" s="133"/>
      <c r="G32" s="87">
        <f>E32*F32</f>
        <v>0</v>
      </c>
      <c r="H32" s="88"/>
      <c r="I32" s="89"/>
      <c r="J32" s="106" t="s">
        <v>36</v>
      </c>
      <c r="M32" s="66" t="s">
        <v>44</v>
      </c>
    </row>
    <row r="33" spans="1:15" ht="13.5" thickBot="1" x14ac:dyDescent="0.25">
      <c r="A33" s="59">
        <v>22</v>
      </c>
      <c r="B33" s="60">
        <v>210010712</v>
      </c>
      <c r="C33" s="61" t="s">
        <v>57</v>
      </c>
      <c r="D33" s="61" t="s">
        <v>35</v>
      </c>
      <c r="E33" s="114">
        <v>150</v>
      </c>
      <c r="F33" s="133"/>
      <c r="G33" s="63">
        <f t="shared" si="2"/>
        <v>0</v>
      </c>
      <c r="H33" s="64"/>
      <c r="I33" s="65"/>
      <c r="J33" s="105" t="s">
        <v>36</v>
      </c>
      <c r="M33" s="66"/>
    </row>
    <row r="34" spans="1:15" s="41" customFormat="1" x14ac:dyDescent="0.2">
      <c r="A34" s="115"/>
      <c r="B34" s="116"/>
      <c r="C34" s="117" t="s">
        <v>39</v>
      </c>
      <c r="D34" s="117"/>
      <c r="E34" s="118"/>
      <c r="F34" s="118"/>
      <c r="G34" s="119">
        <f>SUM(G25:G33)</f>
        <v>0</v>
      </c>
      <c r="H34" s="120"/>
      <c r="I34" s="121"/>
      <c r="J34" s="74"/>
      <c r="M34" s="75"/>
      <c r="O34" s="4"/>
    </row>
    <row r="35" spans="1:15" s="58" customFormat="1" ht="20.100000000000001" customHeight="1" x14ac:dyDescent="0.25">
      <c r="A35" s="76" t="s">
        <v>46</v>
      </c>
      <c r="B35" s="77"/>
      <c r="C35" s="78"/>
      <c r="D35" s="78"/>
      <c r="E35" s="79"/>
      <c r="F35" s="79"/>
      <c r="G35" s="80"/>
      <c r="H35" s="81"/>
      <c r="I35" s="82"/>
      <c r="J35" s="83"/>
      <c r="M35" s="84"/>
      <c r="O35" s="4"/>
    </row>
    <row r="36" spans="1:15" x14ac:dyDescent="0.2">
      <c r="A36" s="17">
        <v>23</v>
      </c>
      <c r="B36" s="85">
        <v>900200401</v>
      </c>
      <c r="C36" s="86" t="s">
        <v>58</v>
      </c>
      <c r="D36" s="86" t="s">
        <v>50</v>
      </c>
      <c r="E36" s="6">
        <v>1</v>
      </c>
      <c r="F36" s="133"/>
      <c r="G36" s="87">
        <f>E36*F36</f>
        <v>0</v>
      </c>
      <c r="H36" s="88"/>
      <c r="I36" s="89">
        <f>E36*H36</f>
        <v>0</v>
      </c>
      <c r="J36" s="106"/>
      <c r="M36" s="66"/>
    </row>
    <row r="37" spans="1:15" s="41" customFormat="1" ht="13.5" thickBot="1" x14ac:dyDescent="0.25">
      <c r="A37" s="91"/>
      <c r="B37" s="92"/>
      <c r="C37" s="123" t="s">
        <v>39</v>
      </c>
      <c r="D37" s="123"/>
      <c r="E37" s="93"/>
      <c r="F37" s="93"/>
      <c r="G37" s="124">
        <f>SUM(G36:G36)</f>
        <v>0</v>
      </c>
      <c r="H37" s="94"/>
      <c r="I37" s="95"/>
      <c r="J37" s="74"/>
      <c r="M37" s="75"/>
    </row>
    <row r="38" spans="1:15" x14ac:dyDescent="0.2">
      <c r="B38" s="96"/>
      <c r="E38" s="1"/>
      <c r="F38" s="1"/>
      <c r="G38" s="97"/>
      <c r="H38" s="98"/>
      <c r="I38" s="99"/>
    </row>
    <row r="39" spans="1:15" x14ac:dyDescent="0.2">
      <c r="A39" s="4" t="s">
        <v>47</v>
      </c>
      <c r="D39" s="3"/>
      <c r="E39" s="97"/>
      <c r="F39" s="101"/>
      <c r="J39" s="4"/>
    </row>
    <row r="40" spans="1:15" x14ac:dyDescent="0.2">
      <c r="D40" s="3"/>
      <c r="E40" s="97"/>
      <c r="F40" s="101"/>
      <c r="J40" s="4"/>
    </row>
    <row r="41" spans="1:15" x14ac:dyDescent="0.2">
      <c r="B41" s="96"/>
      <c r="E41" s="1"/>
      <c r="F41" s="1"/>
      <c r="G41" s="97"/>
      <c r="H41" s="98"/>
      <c r="I41" s="99"/>
    </row>
    <row r="42" spans="1:15" x14ac:dyDescent="0.2">
      <c r="B42" s="96"/>
      <c r="E42" s="1"/>
      <c r="F42" s="1"/>
      <c r="G42" s="97"/>
      <c r="H42" s="98"/>
      <c r="I42" s="99"/>
    </row>
    <row r="43" spans="1:15" x14ac:dyDescent="0.2">
      <c r="B43" s="96"/>
      <c r="E43" s="1"/>
      <c r="F43" s="1"/>
      <c r="G43" s="97"/>
      <c r="H43" s="98"/>
      <c r="I43" s="99"/>
    </row>
    <row r="44" spans="1:15" x14ac:dyDescent="0.2">
      <c r="B44" s="96"/>
      <c r="E44" s="1"/>
      <c r="F44" s="1"/>
      <c r="G44" s="97"/>
      <c r="H44" s="98"/>
      <c r="I44" s="99"/>
    </row>
    <row r="45" spans="1:15" x14ac:dyDescent="0.2">
      <c r="B45" s="96"/>
      <c r="E45" s="1"/>
      <c r="F45" s="1"/>
      <c r="G45" s="97"/>
      <c r="H45" s="98"/>
      <c r="I45" s="99"/>
    </row>
    <row r="46" spans="1:15" x14ac:dyDescent="0.2">
      <c r="B46" s="96"/>
      <c r="E46" s="1"/>
      <c r="F46" s="1"/>
      <c r="G46" s="97"/>
      <c r="H46" s="98"/>
      <c r="I46" s="99"/>
    </row>
    <row r="47" spans="1:15" s="100" customFormat="1" x14ac:dyDescent="0.2">
      <c r="A47" s="4"/>
      <c r="B47" s="96"/>
      <c r="C47" s="4"/>
      <c r="D47" s="4"/>
      <c r="E47" s="1"/>
      <c r="F47" s="1"/>
      <c r="G47" s="97"/>
      <c r="H47" s="98"/>
      <c r="I47" s="99"/>
      <c r="K47" s="4"/>
      <c r="L47" s="4"/>
      <c r="M47" s="4"/>
      <c r="N47" s="4"/>
      <c r="O47" s="4"/>
    </row>
    <row r="48" spans="1:15" s="100" customFormat="1" x14ac:dyDescent="0.2">
      <c r="A48" s="4"/>
      <c r="B48" s="96"/>
      <c r="C48" s="4"/>
      <c r="D48" s="4"/>
      <c r="E48" s="1"/>
      <c r="F48" s="1"/>
      <c r="G48" s="97"/>
      <c r="H48" s="98"/>
      <c r="I48" s="99"/>
      <c r="K48" s="4"/>
      <c r="L48" s="4"/>
      <c r="M48" s="4"/>
      <c r="N48" s="4"/>
      <c r="O48" s="4"/>
    </row>
    <row r="49" spans="1:15" s="100" customFormat="1" x14ac:dyDescent="0.2">
      <c r="A49" s="4"/>
      <c r="B49" s="96"/>
      <c r="C49" s="4"/>
      <c r="D49" s="4"/>
      <c r="E49" s="1"/>
      <c r="F49" s="1"/>
      <c r="G49" s="97"/>
      <c r="H49" s="98"/>
      <c r="I49" s="99"/>
      <c r="K49" s="4"/>
      <c r="L49" s="4"/>
      <c r="M49" s="4"/>
      <c r="N49" s="4"/>
      <c r="O49" s="4"/>
    </row>
    <row r="50" spans="1:15" s="100" customFormat="1" x14ac:dyDescent="0.2">
      <c r="A50" s="4"/>
      <c r="B50" s="96"/>
      <c r="C50" s="4"/>
      <c r="D50" s="4"/>
      <c r="E50" s="1"/>
      <c r="F50" s="1"/>
      <c r="G50" s="97"/>
      <c r="H50" s="98"/>
      <c r="I50" s="99"/>
      <c r="K50" s="4"/>
      <c r="L50" s="4"/>
      <c r="M50" s="4"/>
      <c r="N50" s="4"/>
      <c r="O50" s="4"/>
    </row>
    <row r="51" spans="1:15" s="100" customFormat="1" x14ac:dyDescent="0.2">
      <c r="A51" s="4"/>
      <c r="B51" s="96"/>
      <c r="C51" s="4"/>
      <c r="D51" s="4"/>
      <c r="E51" s="1"/>
      <c r="F51" s="1"/>
      <c r="G51" s="97"/>
      <c r="H51" s="98"/>
      <c r="I51" s="99"/>
      <c r="K51" s="4"/>
      <c r="L51" s="4"/>
      <c r="M51" s="4"/>
      <c r="N51" s="4"/>
      <c r="O51" s="4"/>
    </row>
    <row r="52" spans="1:15" s="100" customFormat="1" x14ac:dyDescent="0.2">
      <c r="A52" s="4"/>
      <c r="B52" s="96"/>
      <c r="C52" s="4"/>
      <c r="D52" s="4"/>
      <c r="E52" s="1"/>
      <c r="F52" s="1"/>
      <c r="G52" s="97"/>
      <c r="H52" s="98"/>
      <c r="I52" s="99"/>
      <c r="K52" s="4"/>
      <c r="L52" s="4"/>
      <c r="M52" s="4"/>
      <c r="N52" s="4"/>
      <c r="O52" s="4"/>
    </row>
    <row r="53" spans="1:15" s="100" customFormat="1" x14ac:dyDescent="0.2">
      <c r="A53" s="4"/>
      <c r="B53" s="96"/>
      <c r="C53" s="4"/>
      <c r="D53" s="4"/>
      <c r="E53" s="1"/>
      <c r="F53" s="1"/>
      <c r="G53" s="97"/>
      <c r="H53" s="98"/>
      <c r="I53" s="99"/>
      <c r="K53" s="4"/>
      <c r="L53" s="4"/>
      <c r="M53" s="4"/>
      <c r="N53" s="4"/>
      <c r="O53" s="4"/>
    </row>
  </sheetData>
  <sheetProtection algorithmName="SHA-512" hashValue="XSWGJmqcyW54K97Py9L9bYmnxqWHgl+NYqY0AZgEyPuDrWn64mwfWF5p8TmhbHK+pN/vuFaYyUso5NXFPkCyOw==" saltValue="GjFY+vKn3V4LIjxnuSEk0g==" spinCount="100000" sheet="1" objects="1" scenarios="1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</vt:i4>
      </vt:variant>
    </vt:vector>
  </HeadingPairs>
  <TitlesOfParts>
    <vt:vector size="14" baseType="lpstr">
      <vt:lpstr>Rekapitulace I.etapa</vt:lpstr>
      <vt:lpstr>Rekapitulace STC</vt:lpstr>
      <vt:lpstr>Datové rozvody STC</vt:lpstr>
      <vt:lpstr>Rekapitulace STA</vt:lpstr>
      <vt:lpstr>Televizní rozvody STA</vt:lpstr>
      <vt:lpstr>Rekapitulace CCTV</vt:lpstr>
      <vt:lpstr>Kamerový systém CCTV</vt:lpstr>
      <vt:lpstr>Rekapitulace DT</vt:lpstr>
      <vt:lpstr>Domácí telefon DT</vt:lpstr>
      <vt:lpstr>Rekapitulace PS</vt:lpstr>
      <vt:lpstr>Přivolávací systém PS</vt:lpstr>
      <vt:lpstr>Rekapitulace SH</vt:lpstr>
      <vt:lpstr>Požární snímače SH</vt:lpstr>
      <vt:lpstr>'Rekapitulace I.etapa'!Oblast_tisku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Tomáš Saidl</cp:lastModifiedBy>
  <cp:lastPrinted>2015-04-07T12:29:41Z</cp:lastPrinted>
  <dcterms:created xsi:type="dcterms:W3CDTF">2012-04-25T14:55:24Z</dcterms:created>
  <dcterms:modified xsi:type="dcterms:W3CDTF">2021-08-02T16:26:41Z</dcterms:modified>
</cp:coreProperties>
</file>