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anace skalního s...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01 - Sanace skalního s...'!$C$82:$K$159</definedName>
    <definedName name="_xlnm.Print_Area" localSheetId="1">'SO 01 - Sanace skalního s...'!$C$4:$J$39,'SO 01 - Sanace skalního s...'!$C$45:$J$64,'SO 01 - Sanace skalního s...'!$C$70:$K$159</definedName>
    <definedName name="_xlnm._FilterDatabase" localSheetId="2" hidden="1">'VON - Vedlejší a ostatní ...'!$C$83:$K$107</definedName>
    <definedName name="_xlnm.Print_Area" localSheetId="2">'VON - Vedlejší a ostatní ...'!$C$4:$J$39,'VON - Vedlejší a ostatní ...'!$C$45:$J$65,'VON - Vedlejší a ostatní ...'!$C$71:$K$107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Sanace skalního s...'!$82:$82</definedName>
    <definedName name="_xlnm.Print_Titles" localSheetId="2">'VON - Vedlejší a ostatní ...'!$83:$83</definedName>
  </definedNames>
  <calcPr fullCalcOnLoad="1"/>
</workbook>
</file>

<file path=xl/sharedStrings.xml><?xml version="1.0" encoding="utf-8"?>
<sst xmlns="http://schemas.openxmlformats.org/spreadsheetml/2006/main" count="1773" uniqueCount="484">
  <si>
    <t>Export Komplet</t>
  </si>
  <si>
    <t>VZ</t>
  </si>
  <si>
    <t>2.0</t>
  </si>
  <si>
    <t>ZAMOK</t>
  </si>
  <si>
    <t>False</t>
  </si>
  <si>
    <t>{038334ce-6652-4596-83f6-97608ba32cc6}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</si>
  <si>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</si>
  <si>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</si>
  <si>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</si>
  <si>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</si>
  <si>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</si>
  <si>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</si>
  <si>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</si>
  <si>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</si>
  <si>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19_303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</si>
  <si>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</si>
  <si>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</si>
  <si>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 skalního svahu Větruše (severní svah)</t>
  </si>
  <si>
    <t>KSO:</t>
  </si>
  <si>
    <t/>
  </si>
  <si>
    <t>CC-CZ:</t>
  </si>
  <si>
    <t>Místo:</t>
  </si>
  <si>
    <t>Ústí nad Labem</t>
  </si>
  <si>
    <t>Datum:</t>
  </si>
  <si>
    <t>23. 11. 2020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</si>
  <si>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</si>
  <si>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</si>
  <si>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</si>
  <si>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</si>
  <si>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</si>
  <si>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</si>
  <si>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</si>
  <si>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AZ Consult spol. s r.o.</t>
  </si>
  <si>
    <t>True</t>
  </si>
  <si>
    <t>Zpracovatel:</t>
  </si>
  <si>
    <t>Dagmar Sedláčková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</si>
  <si>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</si>
  <si>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</si>
  <si>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</si>
  <si>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</si>
  <si>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</si>
  <si>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</si>
  <si>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</si>
  <si>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</si>
  <si>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</si>
  <si>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</si>
  <si>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</si>
  <si>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</si>
  <si>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</si>
  <si>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</si>
  <si>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</si>
  <si>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</si>
  <si>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</si>
  <si>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</si>
  <si>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</si>
  <si>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</si>
  <si>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</si>
  <si>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</si>
  <si>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</si>
  <si>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</si>
  <si>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</si>
  <si>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</si>
  <si>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</si>
  <si>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</si>
  <si>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</si>
  <si>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</si>
  <si>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</si>
  <si>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</si>
  <si>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</si>
  <si>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</si>
  <si>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</si>
  <si>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</si>
  <si>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</si>
  <si>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</si>
  <si>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</si>
  <si>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</si>
  <si>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</si>
  <si>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</si>
  <si>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Sanace skalního svahu Větruše</t>
  </si>
  <si>
    <t>STA</t>
  </si>
  <si>
    <t>1</t>
  </si>
  <si>
    <t>{c16f8181-d3d0-4718-8fc0-b7c0b781b14c}</t>
  </si>
  <si>
    <t>2</t>
  </si>
  <si>
    <t>VON</t>
  </si>
  <si>
    <t>Vedlejší a ostatní náklady</t>
  </si>
  <si>
    <t>{6944aa3f-396d-420a-bf7f-a0e12bd218b4}</t>
  </si>
  <si>
    <t>KRYCÍ LIST SOUPISU PRACÍ</t>
  </si>
  <si>
    <t>Objekt:</t>
  </si>
  <si>
    <t>SO 01 - Sanace skalního svahu Větruše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</si>
  <si>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</si>
  <si>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</si>
  <si>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</si>
  <si>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</si>
  <si>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</si>
  <si>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</si>
  <si>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</si>
  <si>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</si>
  <si>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</si>
  <si>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</si>
  <si>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</si>
  <si>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</si>
  <si>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</si>
  <si>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</si>
  <si>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</si>
  <si>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</si>
  <si>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</si>
  <si>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</si>
  <si>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</si>
  <si>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</si>
  <si>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</si>
  <si>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</si>
  <si>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</si>
  <si>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</si>
  <si>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</si>
  <si>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</si>
  <si>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112151111</t>
  </si>
  <si>
    <t>Pokácení stromu směrové v celku s odřezáním kmene a s odvětvením průměru kmene přes 100 do 200 mm</t>
  </si>
  <si>
    <t>kus</t>
  </si>
  <si>
    <t>CS ÚRS 2020 02</t>
  </si>
  <si>
    <t>4</t>
  </si>
  <si>
    <t>-654797697</t>
  </si>
  <si>
    <t>PSC</t>
  </si>
  <si>
    <t xml:space="preserve">Poznámka k souboru cen:
1. V cenách jsou započteny i náklady na odklizení částí kmene a větví na vzdálenost do 20 m se složením na hromady nebo naložením na dopravní prostředek.
2. V cenách nejsou započteny náklady na:
a) odkornění kmenů, tyto práce se oceňují individuálně,
b) odvoz ani uložení na skládku,
c) odstranění pařezu.
3. Ceny jsou určeny pouze pro pěstební zásahy a rekonstrukce v sadovnických a krajinářských úpravách.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
5. Stromy o průměru kmene na řezné ploše větší než 1500 mm se oceňují individuálně.
</t>
  </si>
  <si>
    <t>155211112</t>
  </si>
  <si>
    <t>Očištění skalních ploch horolezeckou technikou odstranění vegetace včetně stažení k zemi, odklizení na hromady na vzdálenost do 50 m nebo na naložení na dopravní prostředek keřů a stromů do průměru 10 cm</t>
  </si>
  <si>
    <t>m2</t>
  </si>
  <si>
    <t>-1806789165</t>
  </si>
  <si>
    <t xml:space="preserve">Poznámka k souboru cen:
1. Množství měrných jednotek u ceny -1122 Očištění ručními nástroji se určuje v m3 materiálu odstraněného ze skalní stěny.
2. V cenách nejsou započteny náklady na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
3. Štěpkování se oceňuje cenou 111 25-1111 Drcení ořezaných větví strojně (štěpkování) části A02 katalogu 823-1 Plochy a úprava území.
4. Přesun odstraněné vegetace na vzdálenost větší než 50 m se oceňuje cenou 162 30-1501 Vodorovné přemístění smýcených křovin části A01 katalogu 800-1 Zemní práce.
</t>
  </si>
  <si>
    <t>VV</t>
  </si>
  <si>
    <t>(84+313)*0,4</t>
  </si>
  <si>
    <t>3</t>
  </si>
  <si>
    <t>155211122</t>
  </si>
  <si>
    <t>Očištění skalních ploch horolezeckou technikou očištění ručními nástroji motykami, páčidly</t>
  </si>
  <si>
    <t>m3</t>
  </si>
  <si>
    <t>-2129574514</t>
  </si>
  <si>
    <t>313,0*0,1</t>
  </si>
  <si>
    <t>155211311</t>
  </si>
  <si>
    <t>Odtěžení nestabilních hornin ze skalních stěn horolezeckou technikou s přehozením na vzdálenost do 3 m nebo s naložením na dopravní prostředek s použitím pneumatického nářadí</t>
  </si>
  <si>
    <t>838048123</t>
  </si>
  <si>
    <t xml:space="preserve">Poznámka k souboru cen:
1. V cenách nejsou započteny náklady na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
2. V ceně -1313 Odtěžení hornin hydraulickými klíny jsou započteny i náklady na provedení vrtů.
3. Odvoz odtěžených hornin se oceňuje cenami souboru cen 162 .1-11 Vodorovné přemístění výkopku nebo sypaniny po suchu části A01 katalogu 800-1 Zemní práce.
</t>
  </si>
  <si>
    <t>84,0*0,1 "očištění skalního masivu pod stávající sítí</t>
  </si>
  <si>
    <t>5</t>
  </si>
  <si>
    <t>155213212</t>
  </si>
  <si>
    <t>Trny z oceli prováděné horolezeckou technikou bez oka z celozávitové oceli pro uchycení sítí upnuté lepicími ampulemi délky do 1,5 m, průměru přes 20 do 26 mm</t>
  </si>
  <si>
    <t>1707698096</t>
  </si>
  <si>
    <t xml:space="preserve">Poznámka k souboru cen:
1. V cenách jsou započteny i náklady na dodávku trnů a injektážní malty nebo lepicích ampulí.
2. V cenách -3111 až -3213 Trny bez oka jsou započteny i náklady na dodávku podložek a matic.
3. V cenách nejsou započteny náklady na:
a) vrty pro trny; tyto se oceňují cenami souboru cen 155 21-2 Vrty do skalních stěn prováděné horolezeckou technikou,
b) provedení antikorozní úpravy; tyto náklady se oceňují cenami katalogu 800-789 Povrchové úpravy ocelových konstrukcí a technologických zařízení.
</t>
  </si>
  <si>
    <t>79 "4ks/m2 - nová síť v ploše</t>
  </si>
  <si>
    <t>21 "dokotvení původní sítě</t>
  </si>
  <si>
    <t>Součet</t>
  </si>
  <si>
    <t>6</t>
  </si>
  <si>
    <t>155213312</t>
  </si>
  <si>
    <t>Trny z oceli prováděné horolezeckou technikou s okem z betonářské oceli pro uchycení lana při montáži sítí a sloupků záchytného plotu zainjektované cementovou maltou délky do 3 m, průměru přes 20 do 26 mm</t>
  </si>
  <si>
    <t>900060799</t>
  </si>
  <si>
    <t>77 "nová síť na obvodu</t>
  </si>
  <si>
    <t>30 "dokotvení původní sítě</t>
  </si>
  <si>
    <t>7</t>
  </si>
  <si>
    <t>155214111</t>
  </si>
  <si>
    <t>Síťování skalních stěn prováděné horolezeckou technikou montáž pásů ocelové sítě</t>
  </si>
  <si>
    <t>-1432479613</t>
  </si>
  <si>
    <t xml:space="preserve">Poznámka k souboru cen:
1. V cenách -4111 a -4112 Montáž pásů sítě a geomříže jsou započteny i náklady na rozvinutí a vytažení pásů na skalní stěnu, jejich spojení předepsaným spojovacím materiálem včetně jeho dodávky a přitažení podložek a matic na ocelové trny.
2. V cenách -4211 a -4212 jsou započteny i náklady na manipulaci s lanem, montáž a dodávku spojovacího materiálu (svorky).
3. V cenách nejsou započteny náklady na:
a) dodání sítě nebo lana; tyto náklady se oceňují ve specifikaci. Ztratné lze stanovit ve výši 20 %,
b) vrty; tyto náklady se oceňují cenami souboru cen 155 21-2 Vrty do skalních stěn prováděné horolezeckou technikou,
c) trny; tyto náklady se oceňují cenami souboru cen 155 21-3 Trny z oceli nebo 155 21-36 Trny z injekčních zavrtávacích tyčí prováděné horolezeckou technikou,
d) dočasné ochranné sítě pro zajištění bezpečnosti horolezců a provozu na pozemních komunikacích a železnici; tyto náklady se oceňují cenami souborů cen 944 51-1111, -1211 a -1811 Montáž, příplatek za každý den použití a demontáž ochranné sítě katalogu 800-3 Lešení.
</t>
  </si>
  <si>
    <t>8</t>
  </si>
  <si>
    <t>M</t>
  </si>
  <si>
    <t>31319118</t>
  </si>
  <si>
    <t>síť na skálu s oky 80x100mm povrch galfan s poplastováním 50x3m</t>
  </si>
  <si>
    <t>2058161341</t>
  </si>
  <si>
    <t>313*1,2 'Přepočtené koeficientem množství</t>
  </si>
  <si>
    <t>9</t>
  </si>
  <si>
    <t>31319130</t>
  </si>
  <si>
    <t>kroužky spojovací na sítě pro ochranu skal</t>
  </si>
  <si>
    <t>982732169</t>
  </si>
  <si>
    <t>2765*1,2 'Přepočtené koeficientem množství</t>
  </si>
  <si>
    <t>10</t>
  </si>
  <si>
    <t>31319133</t>
  </si>
  <si>
    <t>drát vázací na ochranné sítě na skálu  D 2,4mm</t>
  </si>
  <si>
    <t>kg</t>
  </si>
  <si>
    <t>284705597</t>
  </si>
  <si>
    <t>11,06*1,2 'Přepočtené koeficientem množství</t>
  </si>
  <si>
    <t>11</t>
  </si>
  <si>
    <t>155214212</t>
  </si>
  <si>
    <t>Síťování skalních stěn prováděné horolezeckou technikou montáž ocelového lana pro uchycení sítě průměru přes 10 mm</t>
  </si>
  <si>
    <t>m</t>
  </si>
  <si>
    <t>101224920</t>
  </si>
  <si>
    <t>151,3 "nová síť</t>
  </si>
  <si>
    <t>56,8 "dokotvení původní sítě</t>
  </si>
  <si>
    <t>12</t>
  </si>
  <si>
    <t>31452113</t>
  </si>
  <si>
    <t>lano ocelové šestipramenné Pz+PVC 6x19 drátů D 12,5/14,5mm</t>
  </si>
  <si>
    <t>-1395772744</t>
  </si>
  <si>
    <t>208,1*1,2 'Přepočtené koeficientem množství</t>
  </si>
  <si>
    <t>13</t>
  </si>
  <si>
    <t>162201401</t>
  </si>
  <si>
    <t>Vodorovné přemístění větví, kmenů nebo pařezů s naložením, složením a dopravou do 1000 m větví stromů listnatých, průměru kmene přes 100 do 300 mm</t>
  </si>
  <si>
    <t>1543171256</t>
  </si>
  <si>
    <t xml:space="preserve">Poznámka k souboru cen:
1. Průměr kmene i pařezu se měří v místě řezu.
2. Měrná jednotka kus je 1 strom.
</t>
  </si>
  <si>
    <t>14</t>
  </si>
  <si>
    <t>162201411</t>
  </si>
  <si>
    <t>Vodorovné přemístění větví, kmenů nebo pařezů s naložením, složením a dopravou do 1000 m kmenů stromů listnatých, průměru přes 100 do 300 mm</t>
  </si>
  <si>
    <t>-438382885</t>
  </si>
  <si>
    <t>162201421</t>
  </si>
  <si>
    <t>Vodorovné přemístění větví, kmenů nebo pařezů s naložením, složením a dopravou do 1000 m pařezů kmenů, průměru přes 100 do 300 mm</t>
  </si>
  <si>
    <t>827596647</t>
  </si>
  <si>
    <t>16</t>
  </si>
  <si>
    <t>162301501</t>
  </si>
  <si>
    <t>Vodorovné přemístění smýcených křovin do průměru kmene 100 mm na vzdálenost do 5 000 m</t>
  </si>
  <si>
    <t>1212939676</t>
  </si>
  <si>
    <t xml:space="preserve">Poznámka k souboru cen:
1. Ceny nelze použít pro přemístění křovin do 50 m; toto přemístění je započteno v cenách souborů cen Odstranění křovin a stromů části A 01.
2. V cenách jsou započteny i náklady na složení křovin z dopravního prostředku do hromad na stanoveném místě.
</t>
  </si>
  <si>
    <t>17</t>
  </si>
  <si>
    <t>162301931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</si>
  <si>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</si>
  <si>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382742360</t>
  </si>
  <si>
    <t>9*13 'Přepočtené koeficientem množství</t>
  </si>
  <si>
    <t>18</t>
  </si>
  <si>
    <t>162301951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</si>
  <si>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</si>
  <si>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-1366712061</t>
  </si>
  <si>
    <t>19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</si>
  <si>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</si>
  <si>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</si>
  <si>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-452994201</t>
  </si>
  <si>
    <t>20</t>
  </si>
  <si>
    <t>162301981</t>
  </si>
  <si>
    <t>Vodorovné přemístění smýcených křovin Příplatek k ceně za každých dalších i započatých 1 000 m</t>
  </si>
  <si>
    <t>522816909</t>
  </si>
  <si>
    <t>158,8*9 'Přepočtené koeficientem množství</t>
  </si>
  <si>
    <t>162751137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</si>
  <si>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</si>
  <si>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-43947658</t>
  </si>
  <si>
    <t xml:space="preserve">Poznámka k souboru cen:
1. Přemísťuje-li se výkopek z dočasných skládek vzdálených do 50 m, neoceňuje se nakládání výkopku, i když se provádí. Toto ustanovení neplatí, vylučuje-li projekt použití dozeru.
2. Ceny nelze použít, předepisuje-li projekt přemístit výkopek na místo nepřístupné obvyklým dopravním prostředkům; toto přemístění se oceňuje individuálně.
</t>
  </si>
  <si>
    <t>(313,0+84,0)*0,1</t>
  </si>
  <si>
    <t>21,6 "odtěžení terénu</t>
  </si>
  <si>
    <t>24,0 "odtěžení akumulace</t>
  </si>
  <si>
    <t>22</t>
  </si>
  <si>
    <t>162751139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</si>
  <si>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</si>
  <si>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-1685069771</t>
  </si>
  <si>
    <t>85,3*4 'Přepočtené koeficientem množství</t>
  </si>
  <si>
    <t>23</t>
  </si>
  <si>
    <t>171201221</t>
  </si>
  <si>
    <t>Poplatek za uložení stavebního odpadu na skládce (skládkovné) zeminy a kamení zatříděného do Katalogu odpadů pod kódem 17 05 04</t>
  </si>
  <si>
    <t>t</t>
  </si>
  <si>
    <t>550550656</t>
  </si>
  <si>
    <t xml:space="preserve">Poznámka k souboru cen:
1. Ceny uvedené v souboru cen je doporučeno upravit podle aktuálních cen místně příslušné skládky.
2. V cenách je započítán poplatek za ukládání odpadu dle zákona 185/2001 Sb.
</t>
  </si>
  <si>
    <t>85,3*2 'Přepočtené koeficientem množství</t>
  </si>
  <si>
    <t>997</t>
  </si>
  <si>
    <t>Přesun sutě</t>
  </si>
  <si>
    <t>24</t>
  </si>
  <si>
    <t>997013811</t>
  </si>
  <si>
    <t>Poplatek za uložení stavebního odpadu na skládce (skládkovné) dřevěného zatříděného do Katalogu odpadů pod kódem 17 02 01</t>
  </si>
  <si>
    <t>-439533310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</si>
  <si>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</si>
  <si>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998</t>
  </si>
  <si>
    <t>Přesun hmot</t>
  </si>
  <si>
    <t>25</t>
  </si>
  <si>
    <t>998004011</t>
  </si>
  <si>
    <t>Přesun hmot pro injektování, mikropiloty nebo kotvy</t>
  </si>
  <si>
    <t>415460133</t>
  </si>
  <si>
    <t xml:space="preserve">Poznámka k souboru cen:
1. Přesunu hmot lze použít bez omezení největší dopravní vzdálenosti.
2. Ceny přesunu hmot - 1011 jsou určeny i pro výplně z kameniva.
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</si>
  <si>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</si>
  <si>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</si>
  <si>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</si>
  <si>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</si>
  <si>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</si>
  <si>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</si>
  <si>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</si>
  <si>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</si>
  <si>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</si>
  <si>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</si>
  <si>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</si>
  <si>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</si>
  <si>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Kč</t>
  </si>
  <si>
    <t>1024</t>
  </si>
  <si>
    <t>-27273936</t>
  </si>
  <si>
    <t>012002000</t>
  </si>
  <si>
    <t>Geodetické práce</t>
  </si>
  <si>
    <t>-1201898657</t>
  </si>
  <si>
    <t>vytýčení IS</t>
  </si>
  <si>
    <t xml:space="preserve">vytýčení stavby </t>
  </si>
  <si>
    <t>geodetické zaměření po výstavbě</t>
  </si>
  <si>
    <t>013002000</t>
  </si>
  <si>
    <t>Projektové práce</t>
  </si>
  <si>
    <t>-120573879</t>
  </si>
  <si>
    <t>fotodokumentace</t>
  </si>
  <si>
    <t>dokumentace skutečného provedení stavby</t>
  </si>
  <si>
    <t>VRN3</t>
  </si>
  <si>
    <t>Zařízení staveniště</t>
  </si>
  <si>
    <t>030001000</t>
  </si>
  <si>
    <t>-1809131924</t>
  </si>
  <si>
    <t>stav. buňka, WC, kompresor, elektrický agregát</t>
  </si>
  <si>
    <t>oplocení staveniště 80 bm vč. označení zákazu vstupu na staveniště</t>
  </si>
  <si>
    <t>VRN4</t>
  </si>
  <si>
    <t>Inženýrská činnost</t>
  </si>
  <si>
    <t>041002000</t>
  </si>
  <si>
    <t>Dozory</t>
  </si>
  <si>
    <t>788986008</t>
  </si>
  <si>
    <t>1 "geotechnický dozor předpoklad 8*4,0 hod.</t>
  </si>
  <si>
    <t>VRN9</t>
  </si>
  <si>
    <t>Ostatní náklady</t>
  </si>
  <si>
    <t>090001011</t>
  </si>
  <si>
    <t>Ostatní náklady - uvedení dotčených ploch a staveb do původního stavu</t>
  </si>
  <si>
    <t>-1038282367</t>
  </si>
  <si>
    <t>1 "vč. očištění vozovky v délce 200 m po dokončení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</si>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</sst>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19_303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Sanace skalního svahu Větruše (severní svah)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Ústí nad Labem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23. 11. 2020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Statutární město Ústí nad Labem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AZ Consult spol. s r.o.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Dagmar Sedláčková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Sanace skalního s...'!J30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01 - Sanace skalního s...'!P83</f>
        <v>0</v>
      </c>
      <c r="AV55" s="121">
        <f>'SO 01 - Sanace skalního s...'!J33</f>
        <v>0</v>
      </c>
      <c r="AW55" s="121">
        <f>'SO 01 - Sanace skalního s...'!J34</f>
        <v>0</v>
      </c>
      <c r="AX55" s="121">
        <f>'SO 01 - Sanace skalního s...'!J35</f>
        <v>0</v>
      </c>
      <c r="AY55" s="121">
        <f>'SO 01 - Sanace skalního s...'!J36</f>
        <v>0</v>
      </c>
      <c r="AZ55" s="121">
        <f>'SO 01 - Sanace skalního s...'!F33</f>
        <v>0</v>
      </c>
      <c r="BA55" s="121">
        <f>'SO 01 - Sanace skalního s...'!F34</f>
        <v>0</v>
      </c>
      <c r="BB55" s="121">
        <f>'SO 01 - Sanace skalního s...'!F35</f>
        <v>0</v>
      </c>
      <c r="BC55" s="121">
        <f>'SO 01 - Sanace skalního s...'!F36</f>
        <v>0</v>
      </c>
      <c r="BD55" s="123">
        <f>'SO 01 - Sanace skalního s...'!F37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'VON - Vedlejší a ostatní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83</v>
      </c>
      <c r="AR56" s="119"/>
      <c r="AS56" s="125">
        <v>0</v>
      </c>
      <c r="AT56" s="126">
        <f>ROUND(SUM(AV56:AW56),2)</f>
        <v>0</v>
      </c>
      <c r="AU56" s="127">
        <f>'VON - Vedlejší a ostatní ...'!P84</f>
        <v>0</v>
      </c>
      <c r="AV56" s="126">
        <f>'VON - Vedlejší a ostatní ...'!J33</f>
        <v>0</v>
      </c>
      <c r="AW56" s="126">
        <f>'VON - Vedlejší a ostatní ...'!J34</f>
        <v>0</v>
      </c>
      <c r="AX56" s="126">
        <f>'VON - Vedlejší a ostatní ...'!J35</f>
        <v>0</v>
      </c>
      <c r="AY56" s="126">
        <f>'VON - Vedlejší a ostatní ...'!J36</f>
        <v>0</v>
      </c>
      <c r="AZ56" s="126">
        <f>'VON - Vedlejší a ostatní ...'!F33</f>
        <v>0</v>
      </c>
      <c r="BA56" s="126">
        <f>'VON - Vedlejší a ostatní ...'!F34</f>
        <v>0</v>
      </c>
      <c r="BB56" s="126">
        <f>'VON - Vedlejší a ostatní ...'!F35</f>
        <v>0</v>
      </c>
      <c r="BC56" s="126">
        <f>'VON - Vedlejší a ostatní ...'!F36</f>
        <v>0</v>
      </c>
      <c r="BD56" s="128">
        <f>'VON - Vedlejší a ostatní ...'!F37</f>
        <v>0</v>
      </c>
      <c r="BE56" s="7"/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01 - Sanace skalního s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Sanace skalního svahu Větruše (severní svah)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23. 11. 2020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ROUND((SUM(BE83:BE159)),2)</f>
        <v>0</v>
      </c>
      <c r="G33" s="39"/>
      <c r="H33" s="39"/>
      <c r="I33" s="149">
        <v>0.21</v>
      </c>
      <c r="J33" s="148">
        <f>ROUND(((SUM(BE83:BE159))*I33),2)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ROUND((SUM(BF83:BF159)),2)</f>
        <v>0</v>
      </c>
      <c r="G34" s="39"/>
      <c r="H34" s="39"/>
      <c r="I34" s="149">
        <v>0.15</v>
      </c>
      <c r="J34" s="148">
        <f>ROUND(((SUM(BF83:BF159))*I34),2)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ROUND((SUM(BG83:BG159)),2)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ROUND((SUM(BH83:BH159)),2)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ROUND((SUM(BI83:BI159)),2)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Sanace skalního svahu Větruše (severní svah)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01 - Sanace skalního svahu Větruše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Ústí nad Labem</v>
      </c>
      <c r="G52" s="41"/>
      <c r="H52" s="41"/>
      <c r="I52" s="33" t="s">
        <v>23</v>
      </c>
      <c r="J52" s="73" t="str">
        <f>IF(J12="","",J12)</f>
        <v>23. 11. 2020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Statutární město Ústí nad Labem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Dagmar Sedláčková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pans="1:31" s="9" customFormat="1" ht="24.95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95</v>
      </c>
      <c r="E62" s="175"/>
      <c r="F62" s="175"/>
      <c r="G62" s="175"/>
      <c r="H62" s="175"/>
      <c r="I62" s="175"/>
      <c r="J62" s="176">
        <f>J154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96</v>
      </c>
      <c r="E63" s="175"/>
      <c r="F63" s="175"/>
      <c r="G63" s="175"/>
      <c r="H63" s="175"/>
      <c r="I63" s="175"/>
      <c r="J63" s="176">
        <f>J157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97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Sanace skalního svahu Větruše (severní svah)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87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01 - Sanace skalního svahu Větruše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Ústí nad Labem</v>
      </c>
      <c r="G77" s="41"/>
      <c r="H77" s="41"/>
      <c r="I77" s="33" t="s">
        <v>23</v>
      </c>
      <c r="J77" s="73" t="str">
        <f>IF(J12="","",J12)</f>
        <v>23. 11. 2020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Statutární město Ústí nad Labem</v>
      </c>
      <c r="G79" s="41"/>
      <c r="H79" s="41"/>
      <c r="I79" s="33" t="s">
        <v>31</v>
      </c>
      <c r="J79" s="37" t="str">
        <f>E21</f>
        <v>AZ Consult spol. s r.o.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Dagmar Sedláčková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98</v>
      </c>
      <c r="D82" s="181" t="s">
        <v>57</v>
      </c>
      <c r="E82" s="181" t="s">
        <v>53</v>
      </c>
      <c r="F82" s="181" t="s">
        <v>54</v>
      </c>
      <c r="G82" s="181" t="s">
        <v>99</v>
      </c>
      <c r="H82" s="181" t="s">
        <v>100</v>
      </c>
      <c r="I82" s="181" t="s">
        <v>101</v>
      </c>
      <c r="J82" s="181" t="s">
        <v>91</v>
      </c>
      <c r="K82" s="182" t="s">
        <v>102</v>
      </c>
      <c r="L82" s="183"/>
      <c r="M82" s="93" t="s">
        <v>19</v>
      </c>
      <c r="N82" s="94" t="s">
        <v>42</v>
      </c>
      <c r="O82" s="94" t="s">
        <v>103</v>
      </c>
      <c r="P82" s="94" t="s">
        <v>104</v>
      </c>
      <c r="Q82" s="94" t="s">
        <v>105</v>
      </c>
      <c r="R82" s="94" t="s">
        <v>106</v>
      </c>
      <c r="S82" s="94" t="s">
        <v>107</v>
      </c>
      <c r="T82" s="95" t="s">
        <v>108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109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4.591182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92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110</v>
      </c>
      <c r="F84" s="192" t="s">
        <v>111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P85+P154+P157</f>
        <v>0</v>
      </c>
      <c r="Q84" s="197"/>
      <c r="R84" s="198">
        <f>R85+R154+R157</f>
        <v>4.591182</v>
      </c>
      <c r="S84" s="197"/>
      <c r="T84" s="199">
        <f>T85+T154+T157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80</v>
      </c>
      <c r="AT84" s="201" t="s">
        <v>71</v>
      </c>
      <c r="AU84" s="201" t="s">
        <v>72</v>
      </c>
      <c r="AY84" s="200" t="s">
        <v>112</v>
      </c>
      <c r="BK84" s="202">
        <f>BK85+BK154+BK157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80</v>
      </c>
      <c r="F85" s="203" t="s">
        <v>113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SUM(P86:P153)</f>
        <v>0</v>
      </c>
      <c r="Q85" s="197"/>
      <c r="R85" s="198">
        <f>SUM(R86:R153)</f>
        <v>4.591182</v>
      </c>
      <c r="S85" s="197"/>
      <c r="T85" s="199">
        <f>SUM(T86:T153)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80</v>
      </c>
      <c r="AY85" s="200" t="s">
        <v>112</v>
      </c>
      <c r="BK85" s="202">
        <f>SUM(BK86:BK153)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114</v>
      </c>
      <c r="E86" s="206" t="s">
        <v>115</v>
      </c>
      <c r="F86" s="207" t="s">
        <v>116</v>
      </c>
      <c r="G86" s="208" t="s">
        <v>117</v>
      </c>
      <c r="H86" s="209">
        <v>9</v>
      </c>
      <c r="I86" s="210"/>
      <c r="J86" s="211">
        <f>ROUND(I86*H86,2)</f>
        <v>0</v>
      </c>
      <c r="K86" s="207" t="s">
        <v>118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119</v>
      </c>
      <c r="AT86" s="216" t="s">
        <v>114</v>
      </c>
      <c r="AU86" s="216" t="s">
        <v>82</v>
      </c>
      <c r="AY86" s="18" t="s">
        <v>112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119</v>
      </c>
      <c r="BM86" s="216" t="s">
        <v>120</v>
      </c>
    </row>
    <row r="87" spans="1:47" s="2" customFormat="1" ht="12">
      <c r="A87" s="39"/>
      <c r="B87" s="40"/>
      <c r="C87" s="41"/>
      <c r="D87" s="218" t="s">
        <v>121</v>
      </c>
      <c r="E87" s="41"/>
      <c r="F87" s="219" t="s">
        <v>122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121</v>
      </c>
      <c r="AU87" s="18" t="s">
        <v>82</v>
      </c>
    </row>
    <row r="88" spans="1:65" s="2" customFormat="1" ht="24.15" customHeight="1">
      <c r="A88" s="39"/>
      <c r="B88" s="40"/>
      <c r="C88" s="205" t="s">
        <v>82</v>
      </c>
      <c r="D88" s="205" t="s">
        <v>114</v>
      </c>
      <c r="E88" s="206" t="s">
        <v>123</v>
      </c>
      <c r="F88" s="207" t="s">
        <v>124</v>
      </c>
      <c r="G88" s="208" t="s">
        <v>125</v>
      </c>
      <c r="H88" s="209">
        <v>158.8</v>
      </c>
      <c r="I88" s="210"/>
      <c r="J88" s="211">
        <f>ROUND(I88*H88,2)</f>
        <v>0</v>
      </c>
      <c r="K88" s="207" t="s">
        <v>118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119</v>
      </c>
      <c r="AT88" s="216" t="s">
        <v>114</v>
      </c>
      <c r="AU88" s="216" t="s">
        <v>82</v>
      </c>
      <c r="AY88" s="18" t="s">
        <v>112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119</v>
      </c>
      <c r="BM88" s="216" t="s">
        <v>126</v>
      </c>
    </row>
    <row r="89" spans="1:47" s="2" customFormat="1" ht="12">
      <c r="A89" s="39"/>
      <c r="B89" s="40"/>
      <c r="C89" s="41"/>
      <c r="D89" s="218" t="s">
        <v>121</v>
      </c>
      <c r="E89" s="41"/>
      <c r="F89" s="219" t="s">
        <v>127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121</v>
      </c>
      <c r="AU89" s="18" t="s">
        <v>82</v>
      </c>
    </row>
    <row r="90" spans="1:51" s="13" customFormat="1" ht="12">
      <c r="A90" s="13"/>
      <c r="B90" s="223"/>
      <c r="C90" s="224"/>
      <c r="D90" s="218" t="s">
        <v>128</v>
      </c>
      <c r="E90" s="225" t="s">
        <v>19</v>
      </c>
      <c r="F90" s="226" t="s">
        <v>129</v>
      </c>
      <c r="G90" s="224"/>
      <c r="H90" s="227">
        <v>158.8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128</v>
      </c>
      <c r="AU90" s="233" t="s">
        <v>82</v>
      </c>
      <c r="AV90" s="13" t="s">
        <v>82</v>
      </c>
      <c r="AW90" s="13" t="s">
        <v>33</v>
      </c>
      <c r="AX90" s="13" t="s">
        <v>80</v>
      </c>
      <c r="AY90" s="233" t="s">
        <v>112</v>
      </c>
    </row>
    <row r="91" spans="1:65" s="2" customFormat="1" ht="14.4" customHeight="1">
      <c r="A91" s="39"/>
      <c r="B91" s="40"/>
      <c r="C91" s="205" t="s">
        <v>130</v>
      </c>
      <c r="D91" s="205" t="s">
        <v>114</v>
      </c>
      <c r="E91" s="206" t="s">
        <v>131</v>
      </c>
      <c r="F91" s="207" t="s">
        <v>132</v>
      </c>
      <c r="G91" s="208" t="s">
        <v>133</v>
      </c>
      <c r="H91" s="209">
        <v>31.3</v>
      </c>
      <c r="I91" s="210"/>
      <c r="J91" s="211">
        <f>ROUND(I91*H91,2)</f>
        <v>0</v>
      </c>
      <c r="K91" s="207" t="s">
        <v>118</v>
      </c>
      <c r="L91" s="45"/>
      <c r="M91" s="212" t="s">
        <v>19</v>
      </c>
      <c r="N91" s="213" t="s">
        <v>43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119</v>
      </c>
      <c r="AT91" s="216" t="s">
        <v>114</v>
      </c>
      <c r="AU91" s="216" t="s">
        <v>82</v>
      </c>
      <c r="AY91" s="18" t="s">
        <v>112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80</v>
      </c>
      <c r="BK91" s="217">
        <f>ROUND(I91*H91,2)</f>
        <v>0</v>
      </c>
      <c r="BL91" s="18" t="s">
        <v>119</v>
      </c>
      <c r="BM91" s="216" t="s">
        <v>134</v>
      </c>
    </row>
    <row r="92" spans="1:47" s="2" customFormat="1" ht="12">
      <c r="A92" s="39"/>
      <c r="B92" s="40"/>
      <c r="C92" s="41"/>
      <c r="D92" s="218" t="s">
        <v>121</v>
      </c>
      <c r="E92" s="41"/>
      <c r="F92" s="219" t="s">
        <v>127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121</v>
      </c>
      <c r="AU92" s="18" t="s">
        <v>82</v>
      </c>
    </row>
    <row r="93" spans="1:51" s="13" customFormat="1" ht="12">
      <c r="A93" s="13"/>
      <c r="B93" s="223"/>
      <c r="C93" s="224"/>
      <c r="D93" s="218" t="s">
        <v>128</v>
      </c>
      <c r="E93" s="225" t="s">
        <v>19</v>
      </c>
      <c r="F93" s="226" t="s">
        <v>135</v>
      </c>
      <c r="G93" s="224"/>
      <c r="H93" s="227">
        <v>31.3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128</v>
      </c>
      <c r="AU93" s="233" t="s">
        <v>82</v>
      </c>
      <c r="AV93" s="13" t="s">
        <v>82</v>
      </c>
      <c r="AW93" s="13" t="s">
        <v>33</v>
      </c>
      <c r="AX93" s="13" t="s">
        <v>80</v>
      </c>
      <c r="AY93" s="233" t="s">
        <v>112</v>
      </c>
    </row>
    <row r="94" spans="1:65" s="2" customFormat="1" ht="24.15" customHeight="1">
      <c r="A94" s="39"/>
      <c r="B94" s="40"/>
      <c r="C94" s="205" t="s">
        <v>119</v>
      </c>
      <c r="D94" s="205" t="s">
        <v>114</v>
      </c>
      <c r="E94" s="206" t="s">
        <v>136</v>
      </c>
      <c r="F94" s="207" t="s">
        <v>137</v>
      </c>
      <c r="G94" s="208" t="s">
        <v>133</v>
      </c>
      <c r="H94" s="209">
        <v>8.4</v>
      </c>
      <c r="I94" s="210"/>
      <c r="J94" s="211">
        <f>ROUND(I94*H94,2)</f>
        <v>0</v>
      </c>
      <c r="K94" s="207" t="s">
        <v>118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119</v>
      </c>
      <c r="AT94" s="216" t="s">
        <v>114</v>
      </c>
      <c r="AU94" s="216" t="s">
        <v>82</v>
      </c>
      <c r="AY94" s="18" t="s">
        <v>112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119</v>
      </c>
      <c r="BM94" s="216" t="s">
        <v>138</v>
      </c>
    </row>
    <row r="95" spans="1:47" s="2" customFormat="1" ht="12">
      <c r="A95" s="39"/>
      <c r="B95" s="40"/>
      <c r="C95" s="41"/>
      <c r="D95" s="218" t="s">
        <v>121</v>
      </c>
      <c r="E95" s="41"/>
      <c r="F95" s="219" t="s">
        <v>139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121</v>
      </c>
      <c r="AU95" s="18" t="s">
        <v>82</v>
      </c>
    </row>
    <row r="96" spans="1:51" s="13" customFormat="1" ht="12">
      <c r="A96" s="13"/>
      <c r="B96" s="223"/>
      <c r="C96" s="224"/>
      <c r="D96" s="218" t="s">
        <v>128</v>
      </c>
      <c r="E96" s="225" t="s">
        <v>19</v>
      </c>
      <c r="F96" s="226" t="s">
        <v>140</v>
      </c>
      <c r="G96" s="224"/>
      <c r="H96" s="227">
        <v>8.4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128</v>
      </c>
      <c r="AU96" s="233" t="s">
        <v>82</v>
      </c>
      <c r="AV96" s="13" t="s">
        <v>82</v>
      </c>
      <c r="AW96" s="13" t="s">
        <v>33</v>
      </c>
      <c r="AX96" s="13" t="s">
        <v>80</v>
      </c>
      <c r="AY96" s="233" t="s">
        <v>112</v>
      </c>
    </row>
    <row r="97" spans="1:65" s="2" customFormat="1" ht="24.15" customHeight="1">
      <c r="A97" s="39"/>
      <c r="B97" s="40"/>
      <c r="C97" s="205" t="s">
        <v>141</v>
      </c>
      <c r="D97" s="205" t="s">
        <v>114</v>
      </c>
      <c r="E97" s="206" t="s">
        <v>142</v>
      </c>
      <c r="F97" s="207" t="s">
        <v>143</v>
      </c>
      <c r="G97" s="208" t="s">
        <v>117</v>
      </c>
      <c r="H97" s="209">
        <v>100</v>
      </c>
      <c r="I97" s="210"/>
      <c r="J97" s="211">
        <f>ROUND(I97*H97,2)</f>
        <v>0</v>
      </c>
      <c r="K97" s="207" t="s">
        <v>118</v>
      </c>
      <c r="L97" s="45"/>
      <c r="M97" s="212" t="s">
        <v>19</v>
      </c>
      <c r="N97" s="213" t="s">
        <v>43</v>
      </c>
      <c r="O97" s="85"/>
      <c r="P97" s="214">
        <f>O97*H97</f>
        <v>0</v>
      </c>
      <c r="Q97" s="214">
        <v>0.0108</v>
      </c>
      <c r="R97" s="214">
        <f>Q97*H97</f>
        <v>1.08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119</v>
      </c>
      <c r="AT97" s="216" t="s">
        <v>114</v>
      </c>
      <c r="AU97" s="216" t="s">
        <v>82</v>
      </c>
      <c r="AY97" s="18" t="s">
        <v>112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80</v>
      </c>
      <c r="BK97" s="217">
        <f>ROUND(I97*H97,2)</f>
        <v>0</v>
      </c>
      <c r="BL97" s="18" t="s">
        <v>119</v>
      </c>
      <c r="BM97" s="216" t="s">
        <v>144</v>
      </c>
    </row>
    <row r="98" spans="1:47" s="2" customFormat="1" ht="12">
      <c r="A98" s="39"/>
      <c r="B98" s="40"/>
      <c r="C98" s="41"/>
      <c r="D98" s="218" t="s">
        <v>121</v>
      </c>
      <c r="E98" s="41"/>
      <c r="F98" s="219" t="s">
        <v>145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121</v>
      </c>
      <c r="AU98" s="18" t="s">
        <v>82</v>
      </c>
    </row>
    <row r="99" spans="1:51" s="13" customFormat="1" ht="12">
      <c r="A99" s="13"/>
      <c r="B99" s="223"/>
      <c r="C99" s="224"/>
      <c r="D99" s="218" t="s">
        <v>128</v>
      </c>
      <c r="E99" s="225" t="s">
        <v>19</v>
      </c>
      <c r="F99" s="226" t="s">
        <v>146</v>
      </c>
      <c r="G99" s="224"/>
      <c r="H99" s="227">
        <v>79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128</v>
      </c>
      <c r="AU99" s="233" t="s">
        <v>82</v>
      </c>
      <c r="AV99" s="13" t="s">
        <v>82</v>
      </c>
      <c r="AW99" s="13" t="s">
        <v>33</v>
      </c>
      <c r="AX99" s="13" t="s">
        <v>72</v>
      </c>
      <c r="AY99" s="233" t="s">
        <v>112</v>
      </c>
    </row>
    <row r="100" spans="1:51" s="13" customFormat="1" ht="12">
      <c r="A100" s="13"/>
      <c r="B100" s="223"/>
      <c r="C100" s="224"/>
      <c r="D100" s="218" t="s">
        <v>128</v>
      </c>
      <c r="E100" s="225" t="s">
        <v>19</v>
      </c>
      <c r="F100" s="226" t="s">
        <v>147</v>
      </c>
      <c r="G100" s="224"/>
      <c r="H100" s="227">
        <v>21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128</v>
      </c>
      <c r="AU100" s="233" t="s">
        <v>82</v>
      </c>
      <c r="AV100" s="13" t="s">
        <v>82</v>
      </c>
      <c r="AW100" s="13" t="s">
        <v>33</v>
      </c>
      <c r="AX100" s="13" t="s">
        <v>72</v>
      </c>
      <c r="AY100" s="233" t="s">
        <v>112</v>
      </c>
    </row>
    <row r="101" spans="1:51" s="14" customFormat="1" ht="12">
      <c r="A101" s="14"/>
      <c r="B101" s="234"/>
      <c r="C101" s="235"/>
      <c r="D101" s="218" t="s">
        <v>128</v>
      </c>
      <c r="E101" s="236" t="s">
        <v>19</v>
      </c>
      <c r="F101" s="237" t="s">
        <v>148</v>
      </c>
      <c r="G101" s="235"/>
      <c r="H101" s="238">
        <v>100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128</v>
      </c>
      <c r="AU101" s="244" t="s">
        <v>82</v>
      </c>
      <c r="AV101" s="14" t="s">
        <v>119</v>
      </c>
      <c r="AW101" s="14" t="s">
        <v>33</v>
      </c>
      <c r="AX101" s="14" t="s">
        <v>80</v>
      </c>
      <c r="AY101" s="244" t="s">
        <v>112</v>
      </c>
    </row>
    <row r="102" spans="1:65" s="2" customFormat="1" ht="24.15" customHeight="1">
      <c r="A102" s="39"/>
      <c r="B102" s="40"/>
      <c r="C102" s="205" t="s">
        <v>149</v>
      </c>
      <c r="D102" s="205" t="s">
        <v>114</v>
      </c>
      <c r="E102" s="206" t="s">
        <v>150</v>
      </c>
      <c r="F102" s="207" t="s">
        <v>151</v>
      </c>
      <c r="G102" s="208" t="s">
        <v>117</v>
      </c>
      <c r="H102" s="209">
        <v>107</v>
      </c>
      <c r="I102" s="210"/>
      <c r="J102" s="211">
        <f>ROUND(I102*H102,2)</f>
        <v>0</v>
      </c>
      <c r="K102" s="207" t="s">
        <v>118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0.0256</v>
      </c>
      <c r="R102" s="214">
        <f>Q102*H102</f>
        <v>2.7392000000000003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119</v>
      </c>
      <c r="AT102" s="216" t="s">
        <v>114</v>
      </c>
      <c r="AU102" s="216" t="s">
        <v>82</v>
      </c>
      <c r="AY102" s="18" t="s">
        <v>112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119</v>
      </c>
      <c r="BM102" s="216" t="s">
        <v>152</v>
      </c>
    </row>
    <row r="103" spans="1:47" s="2" customFormat="1" ht="12">
      <c r="A103" s="39"/>
      <c r="B103" s="40"/>
      <c r="C103" s="41"/>
      <c r="D103" s="218" t="s">
        <v>121</v>
      </c>
      <c r="E103" s="41"/>
      <c r="F103" s="219" t="s">
        <v>145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121</v>
      </c>
      <c r="AU103" s="18" t="s">
        <v>82</v>
      </c>
    </row>
    <row r="104" spans="1:51" s="13" customFormat="1" ht="12">
      <c r="A104" s="13"/>
      <c r="B104" s="223"/>
      <c r="C104" s="224"/>
      <c r="D104" s="218" t="s">
        <v>128</v>
      </c>
      <c r="E104" s="225" t="s">
        <v>19</v>
      </c>
      <c r="F104" s="226" t="s">
        <v>153</v>
      </c>
      <c r="G104" s="224"/>
      <c r="H104" s="227">
        <v>77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128</v>
      </c>
      <c r="AU104" s="233" t="s">
        <v>82</v>
      </c>
      <c r="AV104" s="13" t="s">
        <v>82</v>
      </c>
      <c r="AW104" s="13" t="s">
        <v>33</v>
      </c>
      <c r="AX104" s="13" t="s">
        <v>72</v>
      </c>
      <c r="AY104" s="233" t="s">
        <v>112</v>
      </c>
    </row>
    <row r="105" spans="1:51" s="13" customFormat="1" ht="12">
      <c r="A105" s="13"/>
      <c r="B105" s="223"/>
      <c r="C105" s="224"/>
      <c r="D105" s="218" t="s">
        <v>128</v>
      </c>
      <c r="E105" s="225" t="s">
        <v>19</v>
      </c>
      <c r="F105" s="226" t="s">
        <v>154</v>
      </c>
      <c r="G105" s="224"/>
      <c r="H105" s="227">
        <v>30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3" t="s">
        <v>128</v>
      </c>
      <c r="AU105" s="233" t="s">
        <v>82</v>
      </c>
      <c r="AV105" s="13" t="s">
        <v>82</v>
      </c>
      <c r="AW105" s="13" t="s">
        <v>33</v>
      </c>
      <c r="AX105" s="13" t="s">
        <v>72</v>
      </c>
      <c r="AY105" s="233" t="s">
        <v>112</v>
      </c>
    </row>
    <row r="106" spans="1:51" s="14" customFormat="1" ht="12">
      <c r="A106" s="14"/>
      <c r="B106" s="234"/>
      <c r="C106" s="235"/>
      <c r="D106" s="218" t="s">
        <v>128</v>
      </c>
      <c r="E106" s="236" t="s">
        <v>19</v>
      </c>
      <c r="F106" s="237" t="s">
        <v>148</v>
      </c>
      <c r="G106" s="235"/>
      <c r="H106" s="238">
        <v>107</v>
      </c>
      <c r="I106" s="239"/>
      <c r="J106" s="235"/>
      <c r="K106" s="235"/>
      <c r="L106" s="240"/>
      <c r="M106" s="241"/>
      <c r="N106" s="242"/>
      <c r="O106" s="242"/>
      <c r="P106" s="242"/>
      <c r="Q106" s="242"/>
      <c r="R106" s="242"/>
      <c r="S106" s="242"/>
      <c r="T106" s="243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4" t="s">
        <v>128</v>
      </c>
      <c r="AU106" s="244" t="s">
        <v>82</v>
      </c>
      <c r="AV106" s="14" t="s">
        <v>119</v>
      </c>
      <c r="AW106" s="14" t="s">
        <v>33</v>
      </c>
      <c r="AX106" s="14" t="s">
        <v>80</v>
      </c>
      <c r="AY106" s="244" t="s">
        <v>112</v>
      </c>
    </row>
    <row r="107" spans="1:65" s="2" customFormat="1" ht="14.4" customHeight="1">
      <c r="A107" s="39"/>
      <c r="B107" s="40"/>
      <c r="C107" s="205" t="s">
        <v>155</v>
      </c>
      <c r="D107" s="205" t="s">
        <v>114</v>
      </c>
      <c r="E107" s="206" t="s">
        <v>156</v>
      </c>
      <c r="F107" s="207" t="s">
        <v>157</v>
      </c>
      <c r="G107" s="208" t="s">
        <v>125</v>
      </c>
      <c r="H107" s="209">
        <v>313</v>
      </c>
      <c r="I107" s="210"/>
      <c r="J107" s="211">
        <f>ROUND(I107*H107,2)</f>
        <v>0</v>
      </c>
      <c r="K107" s="207" t="s">
        <v>118</v>
      </c>
      <c r="L107" s="45"/>
      <c r="M107" s="212" t="s">
        <v>19</v>
      </c>
      <c r="N107" s="213" t="s">
        <v>43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119</v>
      </c>
      <c r="AT107" s="216" t="s">
        <v>114</v>
      </c>
      <c r="AU107" s="216" t="s">
        <v>82</v>
      </c>
      <c r="AY107" s="18" t="s">
        <v>112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80</v>
      </c>
      <c r="BK107" s="217">
        <f>ROUND(I107*H107,2)</f>
        <v>0</v>
      </c>
      <c r="BL107" s="18" t="s">
        <v>119</v>
      </c>
      <c r="BM107" s="216" t="s">
        <v>158</v>
      </c>
    </row>
    <row r="108" spans="1:47" s="2" customFormat="1" ht="12">
      <c r="A108" s="39"/>
      <c r="B108" s="40"/>
      <c r="C108" s="41"/>
      <c r="D108" s="218" t="s">
        <v>121</v>
      </c>
      <c r="E108" s="41"/>
      <c r="F108" s="219" t="s">
        <v>159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121</v>
      </c>
      <c r="AU108" s="18" t="s">
        <v>82</v>
      </c>
    </row>
    <row r="109" spans="1:65" s="2" customFormat="1" ht="14.4" customHeight="1">
      <c r="A109" s="39"/>
      <c r="B109" s="40"/>
      <c r="C109" s="245" t="s">
        <v>160</v>
      </c>
      <c r="D109" s="245" t="s">
        <v>161</v>
      </c>
      <c r="E109" s="246" t="s">
        <v>162</v>
      </c>
      <c r="F109" s="247" t="s">
        <v>163</v>
      </c>
      <c r="G109" s="248" t="s">
        <v>125</v>
      </c>
      <c r="H109" s="249">
        <v>375.6</v>
      </c>
      <c r="I109" s="250"/>
      <c r="J109" s="251">
        <f>ROUND(I109*H109,2)</f>
        <v>0</v>
      </c>
      <c r="K109" s="247" t="s">
        <v>118</v>
      </c>
      <c r="L109" s="252"/>
      <c r="M109" s="253" t="s">
        <v>19</v>
      </c>
      <c r="N109" s="254" t="s">
        <v>43</v>
      </c>
      <c r="O109" s="85"/>
      <c r="P109" s="214">
        <f>O109*H109</f>
        <v>0</v>
      </c>
      <c r="Q109" s="214">
        <v>0.00161</v>
      </c>
      <c r="R109" s="214">
        <f>Q109*H109</f>
        <v>0.604716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160</v>
      </c>
      <c r="AT109" s="216" t="s">
        <v>161</v>
      </c>
      <c r="AU109" s="216" t="s">
        <v>82</v>
      </c>
      <c r="AY109" s="18" t="s">
        <v>112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119</v>
      </c>
      <c r="BM109" s="216" t="s">
        <v>164</v>
      </c>
    </row>
    <row r="110" spans="1:51" s="13" customFormat="1" ht="12">
      <c r="A110" s="13"/>
      <c r="B110" s="223"/>
      <c r="C110" s="224"/>
      <c r="D110" s="218" t="s">
        <v>128</v>
      </c>
      <c r="E110" s="224"/>
      <c r="F110" s="226" t="s">
        <v>165</v>
      </c>
      <c r="G110" s="224"/>
      <c r="H110" s="227">
        <v>375.6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128</v>
      </c>
      <c r="AU110" s="233" t="s">
        <v>82</v>
      </c>
      <c r="AV110" s="13" t="s">
        <v>82</v>
      </c>
      <c r="AW110" s="13" t="s">
        <v>4</v>
      </c>
      <c r="AX110" s="13" t="s">
        <v>80</v>
      </c>
      <c r="AY110" s="233" t="s">
        <v>112</v>
      </c>
    </row>
    <row r="111" spans="1:65" s="2" customFormat="1" ht="14.4" customHeight="1">
      <c r="A111" s="39"/>
      <c r="B111" s="40"/>
      <c r="C111" s="245" t="s">
        <v>166</v>
      </c>
      <c r="D111" s="245" t="s">
        <v>161</v>
      </c>
      <c r="E111" s="246" t="s">
        <v>167</v>
      </c>
      <c r="F111" s="247" t="s">
        <v>168</v>
      </c>
      <c r="G111" s="248" t="s">
        <v>117</v>
      </c>
      <c r="H111" s="249">
        <v>3318</v>
      </c>
      <c r="I111" s="250"/>
      <c r="J111" s="251">
        <f>ROUND(I111*H111,2)</f>
        <v>0</v>
      </c>
      <c r="K111" s="247" t="s">
        <v>118</v>
      </c>
      <c r="L111" s="252"/>
      <c r="M111" s="253" t="s">
        <v>19</v>
      </c>
      <c r="N111" s="254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160</v>
      </c>
      <c r="AT111" s="216" t="s">
        <v>161</v>
      </c>
      <c r="AU111" s="216" t="s">
        <v>82</v>
      </c>
      <c r="AY111" s="18" t="s">
        <v>112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119</v>
      </c>
      <c r="BM111" s="216" t="s">
        <v>169</v>
      </c>
    </row>
    <row r="112" spans="1:51" s="13" customFormat="1" ht="12">
      <c r="A112" s="13"/>
      <c r="B112" s="223"/>
      <c r="C112" s="224"/>
      <c r="D112" s="218" t="s">
        <v>128</v>
      </c>
      <c r="E112" s="224"/>
      <c r="F112" s="226" t="s">
        <v>170</v>
      </c>
      <c r="G112" s="224"/>
      <c r="H112" s="227">
        <v>3318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128</v>
      </c>
      <c r="AU112" s="233" t="s">
        <v>82</v>
      </c>
      <c r="AV112" s="13" t="s">
        <v>82</v>
      </c>
      <c r="AW112" s="13" t="s">
        <v>4</v>
      </c>
      <c r="AX112" s="13" t="s">
        <v>80</v>
      </c>
      <c r="AY112" s="233" t="s">
        <v>112</v>
      </c>
    </row>
    <row r="113" spans="1:65" s="2" customFormat="1" ht="14.4" customHeight="1">
      <c r="A113" s="39"/>
      <c r="B113" s="40"/>
      <c r="C113" s="245" t="s">
        <v>171</v>
      </c>
      <c r="D113" s="245" t="s">
        <v>161</v>
      </c>
      <c r="E113" s="246" t="s">
        <v>172</v>
      </c>
      <c r="F113" s="247" t="s">
        <v>173</v>
      </c>
      <c r="G113" s="248" t="s">
        <v>174</v>
      </c>
      <c r="H113" s="249">
        <v>13.272</v>
      </c>
      <c r="I113" s="250"/>
      <c r="J113" s="251">
        <f>ROUND(I113*H113,2)</f>
        <v>0</v>
      </c>
      <c r="K113" s="247" t="s">
        <v>118</v>
      </c>
      <c r="L113" s="252"/>
      <c r="M113" s="253" t="s">
        <v>19</v>
      </c>
      <c r="N113" s="254" t="s">
        <v>43</v>
      </c>
      <c r="O113" s="85"/>
      <c r="P113" s="214">
        <f>O113*H113</f>
        <v>0</v>
      </c>
      <c r="Q113" s="214">
        <v>0.001</v>
      </c>
      <c r="R113" s="214">
        <f>Q113*H113</f>
        <v>0.013272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160</v>
      </c>
      <c r="AT113" s="216" t="s">
        <v>161</v>
      </c>
      <c r="AU113" s="216" t="s">
        <v>82</v>
      </c>
      <c r="AY113" s="18" t="s">
        <v>112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119</v>
      </c>
      <c r="BM113" s="216" t="s">
        <v>175</v>
      </c>
    </row>
    <row r="114" spans="1:51" s="13" customFormat="1" ht="12">
      <c r="A114" s="13"/>
      <c r="B114" s="223"/>
      <c r="C114" s="224"/>
      <c r="D114" s="218" t="s">
        <v>128</v>
      </c>
      <c r="E114" s="224"/>
      <c r="F114" s="226" t="s">
        <v>176</v>
      </c>
      <c r="G114" s="224"/>
      <c r="H114" s="227">
        <v>13.272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128</v>
      </c>
      <c r="AU114" s="233" t="s">
        <v>82</v>
      </c>
      <c r="AV114" s="13" t="s">
        <v>82</v>
      </c>
      <c r="AW114" s="13" t="s">
        <v>4</v>
      </c>
      <c r="AX114" s="13" t="s">
        <v>80</v>
      </c>
      <c r="AY114" s="233" t="s">
        <v>112</v>
      </c>
    </row>
    <row r="115" spans="1:65" s="2" customFormat="1" ht="24.15" customHeight="1">
      <c r="A115" s="39"/>
      <c r="B115" s="40"/>
      <c r="C115" s="205" t="s">
        <v>177</v>
      </c>
      <c r="D115" s="205" t="s">
        <v>114</v>
      </c>
      <c r="E115" s="206" t="s">
        <v>178</v>
      </c>
      <c r="F115" s="207" t="s">
        <v>179</v>
      </c>
      <c r="G115" s="208" t="s">
        <v>180</v>
      </c>
      <c r="H115" s="209">
        <v>208.1</v>
      </c>
      <c r="I115" s="210"/>
      <c r="J115" s="211">
        <f>ROUND(I115*H115,2)</f>
        <v>0</v>
      </c>
      <c r="K115" s="207" t="s">
        <v>118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2E-05</v>
      </c>
      <c r="R115" s="214">
        <f>Q115*H115</f>
        <v>0.004162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119</v>
      </c>
      <c r="AT115" s="216" t="s">
        <v>114</v>
      </c>
      <c r="AU115" s="216" t="s">
        <v>82</v>
      </c>
      <c r="AY115" s="18" t="s">
        <v>112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119</v>
      </c>
      <c r="BM115" s="216" t="s">
        <v>181</v>
      </c>
    </row>
    <row r="116" spans="1:47" s="2" customFormat="1" ht="12">
      <c r="A116" s="39"/>
      <c r="B116" s="40"/>
      <c r="C116" s="41"/>
      <c r="D116" s="218" t="s">
        <v>121</v>
      </c>
      <c r="E116" s="41"/>
      <c r="F116" s="219" t="s">
        <v>159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121</v>
      </c>
      <c r="AU116" s="18" t="s">
        <v>82</v>
      </c>
    </row>
    <row r="117" spans="1:51" s="13" customFormat="1" ht="12">
      <c r="A117" s="13"/>
      <c r="B117" s="223"/>
      <c r="C117" s="224"/>
      <c r="D117" s="218" t="s">
        <v>128</v>
      </c>
      <c r="E117" s="225" t="s">
        <v>19</v>
      </c>
      <c r="F117" s="226" t="s">
        <v>182</v>
      </c>
      <c r="G117" s="224"/>
      <c r="H117" s="227">
        <v>151.3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128</v>
      </c>
      <c r="AU117" s="233" t="s">
        <v>82</v>
      </c>
      <c r="AV117" s="13" t="s">
        <v>82</v>
      </c>
      <c r="AW117" s="13" t="s">
        <v>33</v>
      </c>
      <c r="AX117" s="13" t="s">
        <v>72</v>
      </c>
      <c r="AY117" s="233" t="s">
        <v>112</v>
      </c>
    </row>
    <row r="118" spans="1:51" s="13" customFormat="1" ht="12">
      <c r="A118" s="13"/>
      <c r="B118" s="223"/>
      <c r="C118" s="224"/>
      <c r="D118" s="218" t="s">
        <v>128</v>
      </c>
      <c r="E118" s="225" t="s">
        <v>19</v>
      </c>
      <c r="F118" s="226" t="s">
        <v>183</v>
      </c>
      <c r="G118" s="224"/>
      <c r="H118" s="227">
        <v>56.8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128</v>
      </c>
      <c r="AU118" s="233" t="s">
        <v>82</v>
      </c>
      <c r="AV118" s="13" t="s">
        <v>82</v>
      </c>
      <c r="AW118" s="13" t="s">
        <v>33</v>
      </c>
      <c r="AX118" s="13" t="s">
        <v>72</v>
      </c>
      <c r="AY118" s="233" t="s">
        <v>112</v>
      </c>
    </row>
    <row r="119" spans="1:51" s="14" customFormat="1" ht="12">
      <c r="A119" s="14"/>
      <c r="B119" s="234"/>
      <c r="C119" s="235"/>
      <c r="D119" s="218" t="s">
        <v>128</v>
      </c>
      <c r="E119" s="236" t="s">
        <v>19</v>
      </c>
      <c r="F119" s="237" t="s">
        <v>148</v>
      </c>
      <c r="G119" s="235"/>
      <c r="H119" s="238">
        <v>208.1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128</v>
      </c>
      <c r="AU119" s="244" t="s">
        <v>82</v>
      </c>
      <c r="AV119" s="14" t="s">
        <v>119</v>
      </c>
      <c r="AW119" s="14" t="s">
        <v>33</v>
      </c>
      <c r="AX119" s="14" t="s">
        <v>80</v>
      </c>
      <c r="AY119" s="244" t="s">
        <v>112</v>
      </c>
    </row>
    <row r="120" spans="1:65" s="2" customFormat="1" ht="14.4" customHeight="1">
      <c r="A120" s="39"/>
      <c r="B120" s="40"/>
      <c r="C120" s="245" t="s">
        <v>184</v>
      </c>
      <c r="D120" s="245" t="s">
        <v>161</v>
      </c>
      <c r="E120" s="246" t="s">
        <v>185</v>
      </c>
      <c r="F120" s="247" t="s">
        <v>186</v>
      </c>
      <c r="G120" s="248" t="s">
        <v>180</v>
      </c>
      <c r="H120" s="249">
        <v>249.72</v>
      </c>
      <c r="I120" s="250"/>
      <c r="J120" s="251">
        <f>ROUND(I120*H120,2)</f>
        <v>0</v>
      </c>
      <c r="K120" s="247" t="s">
        <v>118</v>
      </c>
      <c r="L120" s="252"/>
      <c r="M120" s="253" t="s">
        <v>19</v>
      </c>
      <c r="N120" s="254" t="s">
        <v>43</v>
      </c>
      <c r="O120" s="85"/>
      <c r="P120" s="214">
        <f>O120*H120</f>
        <v>0</v>
      </c>
      <c r="Q120" s="214">
        <v>0.0006</v>
      </c>
      <c r="R120" s="214">
        <f>Q120*H120</f>
        <v>0.149832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160</v>
      </c>
      <c r="AT120" s="216" t="s">
        <v>161</v>
      </c>
      <c r="AU120" s="216" t="s">
        <v>82</v>
      </c>
      <c r="AY120" s="18" t="s">
        <v>112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119</v>
      </c>
      <c r="BM120" s="216" t="s">
        <v>187</v>
      </c>
    </row>
    <row r="121" spans="1:51" s="13" customFormat="1" ht="12">
      <c r="A121" s="13"/>
      <c r="B121" s="223"/>
      <c r="C121" s="224"/>
      <c r="D121" s="218" t="s">
        <v>128</v>
      </c>
      <c r="E121" s="224"/>
      <c r="F121" s="226" t="s">
        <v>188</v>
      </c>
      <c r="G121" s="224"/>
      <c r="H121" s="227">
        <v>249.72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128</v>
      </c>
      <c r="AU121" s="233" t="s">
        <v>82</v>
      </c>
      <c r="AV121" s="13" t="s">
        <v>82</v>
      </c>
      <c r="AW121" s="13" t="s">
        <v>4</v>
      </c>
      <c r="AX121" s="13" t="s">
        <v>80</v>
      </c>
      <c r="AY121" s="233" t="s">
        <v>112</v>
      </c>
    </row>
    <row r="122" spans="1:65" s="2" customFormat="1" ht="24.15" customHeight="1">
      <c r="A122" s="39"/>
      <c r="B122" s="40"/>
      <c r="C122" s="205" t="s">
        <v>189</v>
      </c>
      <c r="D122" s="205" t="s">
        <v>114</v>
      </c>
      <c r="E122" s="206" t="s">
        <v>190</v>
      </c>
      <c r="F122" s="207" t="s">
        <v>191</v>
      </c>
      <c r="G122" s="208" t="s">
        <v>117</v>
      </c>
      <c r="H122" s="209">
        <v>9</v>
      </c>
      <c r="I122" s="210"/>
      <c r="J122" s="211">
        <f>ROUND(I122*H122,2)</f>
        <v>0</v>
      </c>
      <c r="K122" s="207" t="s">
        <v>118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119</v>
      </c>
      <c r="AT122" s="216" t="s">
        <v>114</v>
      </c>
      <c r="AU122" s="216" t="s">
        <v>82</v>
      </c>
      <c r="AY122" s="18" t="s">
        <v>112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119</v>
      </c>
      <c r="BM122" s="216" t="s">
        <v>192</v>
      </c>
    </row>
    <row r="123" spans="1:47" s="2" customFormat="1" ht="12">
      <c r="A123" s="39"/>
      <c r="B123" s="40"/>
      <c r="C123" s="41"/>
      <c r="D123" s="218" t="s">
        <v>121</v>
      </c>
      <c r="E123" s="41"/>
      <c r="F123" s="219" t="s">
        <v>193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121</v>
      </c>
      <c r="AU123" s="18" t="s">
        <v>82</v>
      </c>
    </row>
    <row r="124" spans="1:65" s="2" customFormat="1" ht="24.15" customHeight="1">
      <c r="A124" s="39"/>
      <c r="B124" s="40"/>
      <c r="C124" s="205" t="s">
        <v>194</v>
      </c>
      <c r="D124" s="205" t="s">
        <v>114</v>
      </c>
      <c r="E124" s="206" t="s">
        <v>195</v>
      </c>
      <c r="F124" s="207" t="s">
        <v>196</v>
      </c>
      <c r="G124" s="208" t="s">
        <v>117</v>
      </c>
      <c r="H124" s="209">
        <v>9</v>
      </c>
      <c r="I124" s="210"/>
      <c r="J124" s="211">
        <f>ROUND(I124*H124,2)</f>
        <v>0</v>
      </c>
      <c r="K124" s="207" t="s">
        <v>118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119</v>
      </c>
      <c r="AT124" s="216" t="s">
        <v>114</v>
      </c>
      <c r="AU124" s="216" t="s">
        <v>82</v>
      </c>
      <c r="AY124" s="18" t="s">
        <v>112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119</v>
      </c>
      <c r="BM124" s="216" t="s">
        <v>197</v>
      </c>
    </row>
    <row r="125" spans="1:47" s="2" customFormat="1" ht="12">
      <c r="A125" s="39"/>
      <c r="B125" s="40"/>
      <c r="C125" s="41"/>
      <c r="D125" s="218" t="s">
        <v>121</v>
      </c>
      <c r="E125" s="41"/>
      <c r="F125" s="219" t="s">
        <v>193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121</v>
      </c>
      <c r="AU125" s="18" t="s">
        <v>82</v>
      </c>
    </row>
    <row r="126" spans="1:65" s="2" customFormat="1" ht="24.15" customHeight="1">
      <c r="A126" s="39"/>
      <c r="B126" s="40"/>
      <c r="C126" s="205" t="s">
        <v>8</v>
      </c>
      <c r="D126" s="205" t="s">
        <v>114</v>
      </c>
      <c r="E126" s="206" t="s">
        <v>198</v>
      </c>
      <c r="F126" s="207" t="s">
        <v>199</v>
      </c>
      <c r="G126" s="208" t="s">
        <v>117</v>
      </c>
      <c r="H126" s="209">
        <v>9</v>
      </c>
      <c r="I126" s="210"/>
      <c r="J126" s="211">
        <f>ROUND(I126*H126,2)</f>
        <v>0</v>
      </c>
      <c r="K126" s="207" t="s">
        <v>118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119</v>
      </c>
      <c r="AT126" s="216" t="s">
        <v>114</v>
      </c>
      <c r="AU126" s="216" t="s">
        <v>82</v>
      </c>
      <c r="AY126" s="18" t="s">
        <v>112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119</v>
      </c>
      <c r="BM126" s="216" t="s">
        <v>200</v>
      </c>
    </row>
    <row r="127" spans="1:47" s="2" customFormat="1" ht="12">
      <c r="A127" s="39"/>
      <c r="B127" s="40"/>
      <c r="C127" s="41"/>
      <c r="D127" s="218" t="s">
        <v>121</v>
      </c>
      <c r="E127" s="41"/>
      <c r="F127" s="219" t="s">
        <v>193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121</v>
      </c>
      <c r="AU127" s="18" t="s">
        <v>82</v>
      </c>
    </row>
    <row r="128" spans="1:65" s="2" customFormat="1" ht="14.4" customHeight="1">
      <c r="A128" s="39"/>
      <c r="B128" s="40"/>
      <c r="C128" s="205" t="s">
        <v>201</v>
      </c>
      <c r="D128" s="205" t="s">
        <v>114</v>
      </c>
      <c r="E128" s="206" t="s">
        <v>202</v>
      </c>
      <c r="F128" s="207" t="s">
        <v>203</v>
      </c>
      <c r="G128" s="208" t="s">
        <v>125</v>
      </c>
      <c r="H128" s="209">
        <v>158.8</v>
      </c>
      <c r="I128" s="210"/>
      <c r="J128" s="211">
        <f>ROUND(I128*H128,2)</f>
        <v>0</v>
      </c>
      <c r="K128" s="207" t="s">
        <v>118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119</v>
      </c>
      <c r="AT128" s="216" t="s">
        <v>114</v>
      </c>
      <c r="AU128" s="216" t="s">
        <v>82</v>
      </c>
      <c r="AY128" s="18" t="s">
        <v>112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119</v>
      </c>
      <c r="BM128" s="216" t="s">
        <v>204</v>
      </c>
    </row>
    <row r="129" spans="1:47" s="2" customFormat="1" ht="12">
      <c r="A129" s="39"/>
      <c r="B129" s="40"/>
      <c r="C129" s="41"/>
      <c r="D129" s="218" t="s">
        <v>121</v>
      </c>
      <c r="E129" s="41"/>
      <c r="F129" s="219" t="s">
        <v>205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121</v>
      </c>
      <c r="AU129" s="18" t="s">
        <v>82</v>
      </c>
    </row>
    <row r="130" spans="1:65" s="2" customFormat="1" ht="37.8" customHeight="1">
      <c r="A130" s="39"/>
      <c r="B130" s="40"/>
      <c r="C130" s="205" t="s">
        <v>206</v>
      </c>
      <c r="D130" s="205" t="s">
        <v>114</v>
      </c>
      <c r="E130" s="206" t="s">
        <v>207</v>
      </c>
      <c r="F130" s="207" t="s">
        <v>208</v>
      </c>
      <c r="G130" s="208" t="s">
        <v>117</v>
      </c>
      <c r="H130" s="209">
        <v>117</v>
      </c>
      <c r="I130" s="210"/>
      <c r="J130" s="211">
        <f>ROUND(I130*H130,2)</f>
        <v>0</v>
      </c>
      <c r="K130" s="207" t="s">
        <v>118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119</v>
      </c>
      <c r="AT130" s="216" t="s">
        <v>114</v>
      </c>
      <c r="AU130" s="216" t="s">
        <v>82</v>
      </c>
      <c r="AY130" s="18" t="s">
        <v>112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119</v>
      </c>
      <c r="BM130" s="216" t="s">
        <v>209</v>
      </c>
    </row>
    <row r="131" spans="1:47" s="2" customFormat="1" ht="12">
      <c r="A131" s="39"/>
      <c r="B131" s="40"/>
      <c r="C131" s="41"/>
      <c r="D131" s="218" t="s">
        <v>121</v>
      </c>
      <c r="E131" s="41"/>
      <c r="F131" s="219" t="s">
        <v>193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121</v>
      </c>
      <c r="AU131" s="18" t="s">
        <v>82</v>
      </c>
    </row>
    <row r="132" spans="1:51" s="13" customFormat="1" ht="12">
      <c r="A132" s="13"/>
      <c r="B132" s="223"/>
      <c r="C132" s="224"/>
      <c r="D132" s="218" t="s">
        <v>128</v>
      </c>
      <c r="E132" s="224"/>
      <c r="F132" s="226" t="s">
        <v>210</v>
      </c>
      <c r="G132" s="224"/>
      <c r="H132" s="227">
        <v>117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128</v>
      </c>
      <c r="AU132" s="233" t="s">
        <v>82</v>
      </c>
      <c r="AV132" s="13" t="s">
        <v>82</v>
      </c>
      <c r="AW132" s="13" t="s">
        <v>4</v>
      </c>
      <c r="AX132" s="13" t="s">
        <v>80</v>
      </c>
      <c r="AY132" s="233" t="s">
        <v>112</v>
      </c>
    </row>
    <row r="133" spans="1:65" s="2" customFormat="1" ht="24.15" customHeight="1">
      <c r="A133" s="39"/>
      <c r="B133" s="40"/>
      <c r="C133" s="205" t="s">
        <v>211</v>
      </c>
      <c r="D133" s="205" t="s">
        <v>114</v>
      </c>
      <c r="E133" s="206" t="s">
        <v>212</v>
      </c>
      <c r="F133" s="207" t="s">
        <v>213</v>
      </c>
      <c r="G133" s="208" t="s">
        <v>117</v>
      </c>
      <c r="H133" s="209">
        <v>117</v>
      </c>
      <c r="I133" s="210"/>
      <c r="J133" s="211">
        <f>ROUND(I133*H133,2)</f>
        <v>0</v>
      </c>
      <c r="K133" s="207" t="s">
        <v>118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119</v>
      </c>
      <c r="AT133" s="216" t="s">
        <v>114</v>
      </c>
      <c r="AU133" s="216" t="s">
        <v>82</v>
      </c>
      <c r="AY133" s="18" t="s">
        <v>112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119</v>
      </c>
      <c r="BM133" s="216" t="s">
        <v>214</v>
      </c>
    </row>
    <row r="134" spans="1:47" s="2" customFormat="1" ht="12">
      <c r="A134" s="39"/>
      <c r="B134" s="40"/>
      <c r="C134" s="41"/>
      <c r="D134" s="218" t="s">
        <v>121</v>
      </c>
      <c r="E134" s="41"/>
      <c r="F134" s="219" t="s">
        <v>193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121</v>
      </c>
      <c r="AU134" s="18" t="s">
        <v>82</v>
      </c>
    </row>
    <row r="135" spans="1:51" s="13" customFormat="1" ht="12">
      <c r="A135" s="13"/>
      <c r="B135" s="223"/>
      <c r="C135" s="224"/>
      <c r="D135" s="218" t="s">
        <v>128</v>
      </c>
      <c r="E135" s="224"/>
      <c r="F135" s="226" t="s">
        <v>210</v>
      </c>
      <c r="G135" s="224"/>
      <c r="H135" s="227">
        <v>117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128</v>
      </c>
      <c r="AU135" s="233" t="s">
        <v>82</v>
      </c>
      <c r="AV135" s="13" t="s">
        <v>82</v>
      </c>
      <c r="AW135" s="13" t="s">
        <v>4</v>
      </c>
      <c r="AX135" s="13" t="s">
        <v>80</v>
      </c>
      <c r="AY135" s="233" t="s">
        <v>112</v>
      </c>
    </row>
    <row r="136" spans="1:65" s="2" customFormat="1" ht="24.15" customHeight="1">
      <c r="A136" s="39"/>
      <c r="B136" s="40"/>
      <c r="C136" s="205" t="s">
        <v>215</v>
      </c>
      <c r="D136" s="205" t="s">
        <v>114</v>
      </c>
      <c r="E136" s="206" t="s">
        <v>216</v>
      </c>
      <c r="F136" s="207" t="s">
        <v>217</v>
      </c>
      <c r="G136" s="208" t="s">
        <v>117</v>
      </c>
      <c r="H136" s="209">
        <v>117</v>
      </c>
      <c r="I136" s="210"/>
      <c r="J136" s="211">
        <f>ROUND(I136*H136,2)</f>
        <v>0</v>
      </c>
      <c r="K136" s="207" t="s">
        <v>118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119</v>
      </c>
      <c r="AT136" s="216" t="s">
        <v>114</v>
      </c>
      <c r="AU136" s="216" t="s">
        <v>82</v>
      </c>
      <c r="AY136" s="18" t="s">
        <v>112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119</v>
      </c>
      <c r="BM136" s="216" t="s">
        <v>218</v>
      </c>
    </row>
    <row r="137" spans="1:47" s="2" customFormat="1" ht="12">
      <c r="A137" s="39"/>
      <c r="B137" s="40"/>
      <c r="C137" s="41"/>
      <c r="D137" s="218" t="s">
        <v>121</v>
      </c>
      <c r="E137" s="41"/>
      <c r="F137" s="219" t="s">
        <v>193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121</v>
      </c>
      <c r="AU137" s="18" t="s">
        <v>82</v>
      </c>
    </row>
    <row r="138" spans="1:51" s="13" customFormat="1" ht="12">
      <c r="A138" s="13"/>
      <c r="B138" s="223"/>
      <c r="C138" s="224"/>
      <c r="D138" s="218" t="s">
        <v>128</v>
      </c>
      <c r="E138" s="224"/>
      <c r="F138" s="226" t="s">
        <v>210</v>
      </c>
      <c r="G138" s="224"/>
      <c r="H138" s="227">
        <v>117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128</v>
      </c>
      <c r="AU138" s="233" t="s">
        <v>82</v>
      </c>
      <c r="AV138" s="13" t="s">
        <v>82</v>
      </c>
      <c r="AW138" s="13" t="s">
        <v>4</v>
      </c>
      <c r="AX138" s="13" t="s">
        <v>80</v>
      </c>
      <c r="AY138" s="233" t="s">
        <v>112</v>
      </c>
    </row>
    <row r="139" spans="1:65" s="2" customFormat="1" ht="14.4" customHeight="1">
      <c r="A139" s="39"/>
      <c r="B139" s="40"/>
      <c r="C139" s="205" t="s">
        <v>219</v>
      </c>
      <c r="D139" s="205" t="s">
        <v>114</v>
      </c>
      <c r="E139" s="206" t="s">
        <v>220</v>
      </c>
      <c r="F139" s="207" t="s">
        <v>221</v>
      </c>
      <c r="G139" s="208" t="s">
        <v>125</v>
      </c>
      <c r="H139" s="209">
        <v>1429.2</v>
      </c>
      <c r="I139" s="210"/>
      <c r="J139" s="211">
        <f>ROUND(I139*H139,2)</f>
        <v>0</v>
      </c>
      <c r="K139" s="207" t="s">
        <v>118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119</v>
      </c>
      <c r="AT139" s="216" t="s">
        <v>114</v>
      </c>
      <c r="AU139" s="216" t="s">
        <v>82</v>
      </c>
      <c r="AY139" s="18" t="s">
        <v>112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119</v>
      </c>
      <c r="BM139" s="216" t="s">
        <v>222</v>
      </c>
    </row>
    <row r="140" spans="1:47" s="2" customFormat="1" ht="12">
      <c r="A140" s="39"/>
      <c r="B140" s="40"/>
      <c r="C140" s="41"/>
      <c r="D140" s="218" t="s">
        <v>121</v>
      </c>
      <c r="E140" s="41"/>
      <c r="F140" s="219" t="s">
        <v>205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121</v>
      </c>
      <c r="AU140" s="18" t="s">
        <v>82</v>
      </c>
    </row>
    <row r="141" spans="1:51" s="13" customFormat="1" ht="12">
      <c r="A141" s="13"/>
      <c r="B141" s="223"/>
      <c r="C141" s="224"/>
      <c r="D141" s="218" t="s">
        <v>128</v>
      </c>
      <c r="E141" s="224"/>
      <c r="F141" s="226" t="s">
        <v>223</v>
      </c>
      <c r="G141" s="224"/>
      <c r="H141" s="227">
        <v>1429.2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128</v>
      </c>
      <c r="AU141" s="233" t="s">
        <v>82</v>
      </c>
      <c r="AV141" s="13" t="s">
        <v>82</v>
      </c>
      <c r="AW141" s="13" t="s">
        <v>4</v>
      </c>
      <c r="AX141" s="13" t="s">
        <v>80</v>
      </c>
      <c r="AY141" s="233" t="s">
        <v>112</v>
      </c>
    </row>
    <row r="142" spans="1:65" s="2" customFormat="1" ht="37.8" customHeight="1">
      <c r="A142" s="39"/>
      <c r="B142" s="40"/>
      <c r="C142" s="205" t="s">
        <v>7</v>
      </c>
      <c r="D142" s="205" t="s">
        <v>114</v>
      </c>
      <c r="E142" s="206" t="s">
        <v>224</v>
      </c>
      <c r="F142" s="207" t="s">
        <v>225</v>
      </c>
      <c r="G142" s="208" t="s">
        <v>133</v>
      </c>
      <c r="H142" s="209">
        <v>85.3</v>
      </c>
      <c r="I142" s="210"/>
      <c r="J142" s="211">
        <f>ROUND(I142*H142,2)</f>
        <v>0</v>
      </c>
      <c r="K142" s="207" t="s">
        <v>118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119</v>
      </c>
      <c r="AT142" s="216" t="s">
        <v>114</v>
      </c>
      <c r="AU142" s="216" t="s">
        <v>82</v>
      </c>
      <c r="AY142" s="18" t="s">
        <v>112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119</v>
      </c>
      <c r="BM142" s="216" t="s">
        <v>226</v>
      </c>
    </row>
    <row r="143" spans="1:47" s="2" customFormat="1" ht="12">
      <c r="A143" s="39"/>
      <c r="B143" s="40"/>
      <c r="C143" s="41"/>
      <c r="D143" s="218" t="s">
        <v>121</v>
      </c>
      <c r="E143" s="41"/>
      <c r="F143" s="219" t="s">
        <v>227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121</v>
      </c>
      <c r="AU143" s="18" t="s">
        <v>82</v>
      </c>
    </row>
    <row r="144" spans="1:51" s="13" customFormat="1" ht="12">
      <c r="A144" s="13"/>
      <c r="B144" s="223"/>
      <c r="C144" s="224"/>
      <c r="D144" s="218" t="s">
        <v>128</v>
      </c>
      <c r="E144" s="225" t="s">
        <v>19</v>
      </c>
      <c r="F144" s="226" t="s">
        <v>228</v>
      </c>
      <c r="G144" s="224"/>
      <c r="H144" s="227">
        <v>39.7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128</v>
      </c>
      <c r="AU144" s="233" t="s">
        <v>82</v>
      </c>
      <c r="AV144" s="13" t="s">
        <v>82</v>
      </c>
      <c r="AW144" s="13" t="s">
        <v>33</v>
      </c>
      <c r="AX144" s="13" t="s">
        <v>72</v>
      </c>
      <c r="AY144" s="233" t="s">
        <v>112</v>
      </c>
    </row>
    <row r="145" spans="1:51" s="13" customFormat="1" ht="12">
      <c r="A145" s="13"/>
      <c r="B145" s="223"/>
      <c r="C145" s="224"/>
      <c r="D145" s="218" t="s">
        <v>128</v>
      </c>
      <c r="E145" s="225" t="s">
        <v>19</v>
      </c>
      <c r="F145" s="226" t="s">
        <v>229</v>
      </c>
      <c r="G145" s="224"/>
      <c r="H145" s="227">
        <v>21.6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128</v>
      </c>
      <c r="AU145" s="233" t="s">
        <v>82</v>
      </c>
      <c r="AV145" s="13" t="s">
        <v>82</v>
      </c>
      <c r="AW145" s="13" t="s">
        <v>33</v>
      </c>
      <c r="AX145" s="13" t="s">
        <v>72</v>
      </c>
      <c r="AY145" s="233" t="s">
        <v>112</v>
      </c>
    </row>
    <row r="146" spans="1:51" s="13" customFormat="1" ht="12">
      <c r="A146" s="13"/>
      <c r="B146" s="223"/>
      <c r="C146" s="224"/>
      <c r="D146" s="218" t="s">
        <v>128</v>
      </c>
      <c r="E146" s="225" t="s">
        <v>19</v>
      </c>
      <c r="F146" s="226" t="s">
        <v>230</v>
      </c>
      <c r="G146" s="224"/>
      <c r="H146" s="227">
        <v>24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128</v>
      </c>
      <c r="AU146" s="233" t="s">
        <v>82</v>
      </c>
      <c r="AV146" s="13" t="s">
        <v>82</v>
      </c>
      <c r="AW146" s="13" t="s">
        <v>33</v>
      </c>
      <c r="AX146" s="13" t="s">
        <v>72</v>
      </c>
      <c r="AY146" s="233" t="s">
        <v>112</v>
      </c>
    </row>
    <row r="147" spans="1:51" s="14" customFormat="1" ht="12">
      <c r="A147" s="14"/>
      <c r="B147" s="234"/>
      <c r="C147" s="235"/>
      <c r="D147" s="218" t="s">
        <v>128</v>
      </c>
      <c r="E147" s="236" t="s">
        <v>19</v>
      </c>
      <c r="F147" s="237" t="s">
        <v>148</v>
      </c>
      <c r="G147" s="235"/>
      <c r="H147" s="238">
        <v>85.3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128</v>
      </c>
      <c r="AU147" s="244" t="s">
        <v>82</v>
      </c>
      <c r="AV147" s="14" t="s">
        <v>119</v>
      </c>
      <c r="AW147" s="14" t="s">
        <v>33</v>
      </c>
      <c r="AX147" s="14" t="s">
        <v>80</v>
      </c>
      <c r="AY147" s="244" t="s">
        <v>112</v>
      </c>
    </row>
    <row r="148" spans="1:65" s="2" customFormat="1" ht="37.8" customHeight="1">
      <c r="A148" s="39"/>
      <c r="B148" s="40"/>
      <c r="C148" s="205" t="s">
        <v>231</v>
      </c>
      <c r="D148" s="205" t="s">
        <v>114</v>
      </c>
      <c r="E148" s="206" t="s">
        <v>232</v>
      </c>
      <c r="F148" s="207" t="s">
        <v>233</v>
      </c>
      <c r="G148" s="208" t="s">
        <v>133</v>
      </c>
      <c r="H148" s="209">
        <v>341.2</v>
      </c>
      <c r="I148" s="210"/>
      <c r="J148" s="211">
        <f>ROUND(I148*H148,2)</f>
        <v>0</v>
      </c>
      <c r="K148" s="207" t="s">
        <v>118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119</v>
      </c>
      <c r="AT148" s="216" t="s">
        <v>114</v>
      </c>
      <c r="AU148" s="216" t="s">
        <v>82</v>
      </c>
      <c r="AY148" s="18" t="s">
        <v>112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119</v>
      </c>
      <c r="BM148" s="216" t="s">
        <v>234</v>
      </c>
    </row>
    <row r="149" spans="1:47" s="2" customFormat="1" ht="12">
      <c r="A149" s="39"/>
      <c r="B149" s="40"/>
      <c r="C149" s="41"/>
      <c r="D149" s="218" t="s">
        <v>121</v>
      </c>
      <c r="E149" s="41"/>
      <c r="F149" s="219" t="s">
        <v>227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121</v>
      </c>
      <c r="AU149" s="18" t="s">
        <v>82</v>
      </c>
    </row>
    <row r="150" spans="1:51" s="13" customFormat="1" ht="12">
      <c r="A150" s="13"/>
      <c r="B150" s="223"/>
      <c r="C150" s="224"/>
      <c r="D150" s="218" t="s">
        <v>128</v>
      </c>
      <c r="E150" s="224"/>
      <c r="F150" s="226" t="s">
        <v>235</v>
      </c>
      <c r="G150" s="224"/>
      <c r="H150" s="227">
        <v>341.2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128</v>
      </c>
      <c r="AU150" s="233" t="s">
        <v>82</v>
      </c>
      <c r="AV150" s="13" t="s">
        <v>82</v>
      </c>
      <c r="AW150" s="13" t="s">
        <v>4</v>
      </c>
      <c r="AX150" s="13" t="s">
        <v>80</v>
      </c>
      <c r="AY150" s="233" t="s">
        <v>112</v>
      </c>
    </row>
    <row r="151" spans="1:65" s="2" customFormat="1" ht="24.15" customHeight="1">
      <c r="A151" s="39"/>
      <c r="B151" s="40"/>
      <c r="C151" s="205" t="s">
        <v>236</v>
      </c>
      <c r="D151" s="205" t="s">
        <v>114</v>
      </c>
      <c r="E151" s="206" t="s">
        <v>237</v>
      </c>
      <c r="F151" s="207" t="s">
        <v>238</v>
      </c>
      <c r="G151" s="208" t="s">
        <v>239</v>
      </c>
      <c r="H151" s="209">
        <v>170.6</v>
      </c>
      <c r="I151" s="210"/>
      <c r="J151" s="211">
        <f>ROUND(I151*H151,2)</f>
        <v>0</v>
      </c>
      <c r="K151" s="207" t="s">
        <v>118</v>
      </c>
      <c r="L151" s="45"/>
      <c r="M151" s="212" t="s">
        <v>19</v>
      </c>
      <c r="N151" s="213" t="s">
        <v>43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119</v>
      </c>
      <c r="AT151" s="216" t="s">
        <v>114</v>
      </c>
      <c r="AU151" s="216" t="s">
        <v>82</v>
      </c>
      <c r="AY151" s="18" t="s">
        <v>112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80</v>
      </c>
      <c r="BK151" s="217">
        <f>ROUND(I151*H151,2)</f>
        <v>0</v>
      </c>
      <c r="BL151" s="18" t="s">
        <v>119</v>
      </c>
      <c r="BM151" s="216" t="s">
        <v>240</v>
      </c>
    </row>
    <row r="152" spans="1:47" s="2" customFormat="1" ht="12">
      <c r="A152" s="39"/>
      <c r="B152" s="40"/>
      <c r="C152" s="41"/>
      <c r="D152" s="218" t="s">
        <v>121</v>
      </c>
      <c r="E152" s="41"/>
      <c r="F152" s="219" t="s">
        <v>241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121</v>
      </c>
      <c r="AU152" s="18" t="s">
        <v>82</v>
      </c>
    </row>
    <row r="153" spans="1:51" s="13" customFormat="1" ht="12">
      <c r="A153" s="13"/>
      <c r="B153" s="223"/>
      <c r="C153" s="224"/>
      <c r="D153" s="218" t="s">
        <v>128</v>
      </c>
      <c r="E153" s="224"/>
      <c r="F153" s="226" t="s">
        <v>242</v>
      </c>
      <c r="G153" s="224"/>
      <c r="H153" s="227">
        <v>170.6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128</v>
      </c>
      <c r="AU153" s="233" t="s">
        <v>82</v>
      </c>
      <c r="AV153" s="13" t="s">
        <v>82</v>
      </c>
      <c r="AW153" s="13" t="s">
        <v>4</v>
      </c>
      <c r="AX153" s="13" t="s">
        <v>80</v>
      </c>
      <c r="AY153" s="233" t="s">
        <v>112</v>
      </c>
    </row>
    <row r="154" spans="1:63" s="12" customFormat="1" ht="22.8" customHeight="1">
      <c r="A154" s="12"/>
      <c r="B154" s="189"/>
      <c r="C154" s="190"/>
      <c r="D154" s="191" t="s">
        <v>71</v>
      </c>
      <c r="E154" s="203" t="s">
        <v>243</v>
      </c>
      <c r="F154" s="203" t="s">
        <v>244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SUM(P155:P156)</f>
        <v>0</v>
      </c>
      <c r="Q154" s="197"/>
      <c r="R154" s="198">
        <f>SUM(R155:R156)</f>
        <v>0</v>
      </c>
      <c r="S154" s="197"/>
      <c r="T154" s="199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0" t="s">
        <v>80</v>
      </c>
      <c r="AT154" s="201" t="s">
        <v>71</v>
      </c>
      <c r="AU154" s="201" t="s">
        <v>80</v>
      </c>
      <c r="AY154" s="200" t="s">
        <v>112</v>
      </c>
      <c r="BK154" s="202">
        <f>SUM(BK155:BK156)</f>
        <v>0</v>
      </c>
    </row>
    <row r="155" spans="1:65" s="2" customFormat="1" ht="24.15" customHeight="1">
      <c r="A155" s="39"/>
      <c r="B155" s="40"/>
      <c r="C155" s="205" t="s">
        <v>245</v>
      </c>
      <c r="D155" s="205" t="s">
        <v>114</v>
      </c>
      <c r="E155" s="206" t="s">
        <v>246</v>
      </c>
      <c r="F155" s="207" t="s">
        <v>247</v>
      </c>
      <c r="G155" s="208" t="s">
        <v>239</v>
      </c>
      <c r="H155" s="209">
        <v>12.5</v>
      </c>
      <c r="I155" s="210"/>
      <c r="J155" s="211">
        <f>ROUND(I155*H155,2)</f>
        <v>0</v>
      </c>
      <c r="K155" s="207" t="s">
        <v>118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119</v>
      </c>
      <c r="AT155" s="216" t="s">
        <v>114</v>
      </c>
      <c r="AU155" s="216" t="s">
        <v>82</v>
      </c>
      <c r="AY155" s="18" t="s">
        <v>112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119</v>
      </c>
      <c r="BM155" s="216" t="s">
        <v>248</v>
      </c>
    </row>
    <row r="156" spans="1:47" s="2" customFormat="1" ht="12">
      <c r="A156" s="39"/>
      <c r="B156" s="40"/>
      <c r="C156" s="41"/>
      <c r="D156" s="218" t="s">
        <v>121</v>
      </c>
      <c r="E156" s="41"/>
      <c r="F156" s="219" t="s">
        <v>249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121</v>
      </c>
      <c r="AU156" s="18" t="s">
        <v>82</v>
      </c>
    </row>
    <row r="157" spans="1:63" s="12" customFormat="1" ht="22.8" customHeight="1">
      <c r="A157" s="12"/>
      <c r="B157" s="189"/>
      <c r="C157" s="190"/>
      <c r="D157" s="191" t="s">
        <v>71</v>
      </c>
      <c r="E157" s="203" t="s">
        <v>250</v>
      </c>
      <c r="F157" s="203" t="s">
        <v>251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SUM(P158:P159)</f>
        <v>0</v>
      </c>
      <c r="Q157" s="197"/>
      <c r="R157" s="198">
        <f>SUM(R158:R159)</f>
        <v>0</v>
      </c>
      <c r="S157" s="197"/>
      <c r="T157" s="199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0" t="s">
        <v>80</v>
      </c>
      <c r="AT157" s="201" t="s">
        <v>71</v>
      </c>
      <c r="AU157" s="201" t="s">
        <v>80</v>
      </c>
      <c r="AY157" s="200" t="s">
        <v>112</v>
      </c>
      <c r="BK157" s="202">
        <f>SUM(BK158:BK159)</f>
        <v>0</v>
      </c>
    </row>
    <row r="158" spans="1:65" s="2" customFormat="1" ht="14.4" customHeight="1">
      <c r="A158" s="39"/>
      <c r="B158" s="40"/>
      <c r="C158" s="205" t="s">
        <v>252</v>
      </c>
      <c r="D158" s="205" t="s">
        <v>114</v>
      </c>
      <c r="E158" s="206" t="s">
        <v>253</v>
      </c>
      <c r="F158" s="207" t="s">
        <v>254</v>
      </c>
      <c r="G158" s="208" t="s">
        <v>239</v>
      </c>
      <c r="H158" s="209">
        <v>4.591</v>
      </c>
      <c r="I158" s="210"/>
      <c r="J158" s="211">
        <f>ROUND(I158*H158,2)</f>
        <v>0</v>
      </c>
      <c r="K158" s="207" t="s">
        <v>118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119</v>
      </c>
      <c r="AT158" s="216" t="s">
        <v>114</v>
      </c>
      <c r="AU158" s="216" t="s">
        <v>82</v>
      </c>
      <c r="AY158" s="18" t="s">
        <v>112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119</v>
      </c>
      <c r="BM158" s="216" t="s">
        <v>255</v>
      </c>
    </row>
    <row r="159" spans="1:47" s="2" customFormat="1" ht="12">
      <c r="A159" s="39"/>
      <c r="B159" s="40"/>
      <c r="C159" s="41"/>
      <c r="D159" s="218" t="s">
        <v>121</v>
      </c>
      <c r="E159" s="41"/>
      <c r="F159" s="219" t="s">
        <v>256</v>
      </c>
      <c r="G159" s="41"/>
      <c r="H159" s="41"/>
      <c r="I159" s="220"/>
      <c r="J159" s="41"/>
      <c r="K159" s="41"/>
      <c r="L159" s="45"/>
      <c r="M159" s="255"/>
      <c r="N159" s="256"/>
      <c r="O159" s="257"/>
      <c r="P159" s="257"/>
      <c r="Q159" s="257"/>
      <c r="R159" s="257"/>
      <c r="S159" s="257"/>
      <c r="T159" s="258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121</v>
      </c>
      <c r="AU159" s="18" t="s">
        <v>82</v>
      </c>
    </row>
    <row r="160" spans="1:31" s="2" customFormat="1" ht="6.95" customHeight="1">
      <c r="A160" s="39"/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45"/>
      <c r="M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</sheetData>
  <sheetProtection password="CC35" sheet="1" objects="1" scenarios="1" formatColumns="0" formatRows="0" autoFilter="0"/>
  <autoFilter ref="C82:K15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Sanace skalního svahu Větruše (severní svah)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257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23. 11. 2020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35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ROUND((SUM(BE84:BE107)),2)</f>
        <v>0</v>
      </c>
      <c r="G33" s="39"/>
      <c r="H33" s="39"/>
      <c r="I33" s="149">
        <v>0.21</v>
      </c>
      <c r="J33" s="148">
        <f>ROUND(((SUM(BE84:BE107))*I33),2)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ROUND((SUM(BF84:BF107)),2)</f>
        <v>0</v>
      </c>
      <c r="G34" s="39"/>
      <c r="H34" s="39"/>
      <c r="I34" s="149">
        <v>0.15</v>
      </c>
      <c r="J34" s="148">
        <f>ROUND(((SUM(BF84:BF107))*I34),2)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ROUND((SUM(BG84:BG107)),2)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ROUND((SUM(BH84:BH107)),2)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ROUND((SUM(BI84:BI107)),2)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Sanace skalního svahu Větruše (severní svah)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VON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Ústí nad Labem</v>
      </c>
      <c r="G52" s="41"/>
      <c r="H52" s="41"/>
      <c r="I52" s="33" t="s">
        <v>23</v>
      </c>
      <c r="J52" s="73" t="str">
        <f>IF(J12="","",J12)</f>
        <v>23. 11. 2020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Statutární město Ústí nad Labem</v>
      </c>
      <c r="G54" s="41"/>
      <c r="H54" s="41"/>
      <c r="I54" s="33" t="s">
        <v>31</v>
      </c>
      <c r="J54" s="37" t="str">
        <f>E21</f>
        <v>AZ Consult spol. s r.o.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Dagmar Sedláčková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pans="1:31" s="9" customFormat="1" ht="24.95" customHeight="1">
      <c r="A60" s="9"/>
      <c r="B60" s="166"/>
      <c r="C60" s="167"/>
      <c r="D60" s="168" t="s">
        <v>258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259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260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261</v>
      </c>
      <c r="E63" s="175"/>
      <c r="F63" s="175"/>
      <c r="G63" s="175"/>
      <c r="H63" s="175"/>
      <c r="I63" s="175"/>
      <c r="J63" s="176">
        <f>J102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262</v>
      </c>
      <c r="E64" s="175"/>
      <c r="F64" s="175"/>
      <c r="G64" s="175"/>
      <c r="H64" s="175"/>
      <c r="I64" s="175"/>
      <c r="J64" s="176">
        <f>J105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97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Sanace skalního svahu Větruše (severní svah)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87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VON - Vedlejší a ostatní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Ústí nad Labem</v>
      </c>
      <c r="G78" s="41"/>
      <c r="H78" s="41"/>
      <c r="I78" s="33" t="s">
        <v>23</v>
      </c>
      <c r="J78" s="73" t="str">
        <f>IF(J12="","",J12)</f>
        <v>23. 11. 2020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Statutární město Ústí nad Labem</v>
      </c>
      <c r="G80" s="41"/>
      <c r="H80" s="41"/>
      <c r="I80" s="33" t="s">
        <v>31</v>
      </c>
      <c r="J80" s="37" t="str">
        <f>E21</f>
        <v>AZ Consult spol. s r.o.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Dagmar Sedláčková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98</v>
      </c>
      <c r="D83" s="181" t="s">
        <v>57</v>
      </c>
      <c r="E83" s="181" t="s">
        <v>53</v>
      </c>
      <c r="F83" s="181" t="s">
        <v>54</v>
      </c>
      <c r="G83" s="181" t="s">
        <v>99</v>
      </c>
      <c r="H83" s="181" t="s">
        <v>100</v>
      </c>
      <c r="I83" s="181" t="s">
        <v>101</v>
      </c>
      <c r="J83" s="181" t="s">
        <v>91</v>
      </c>
      <c r="K83" s="182" t="s">
        <v>102</v>
      </c>
      <c r="L83" s="183"/>
      <c r="M83" s="93" t="s">
        <v>19</v>
      </c>
      <c r="N83" s="94" t="s">
        <v>42</v>
      </c>
      <c r="O83" s="94" t="s">
        <v>103</v>
      </c>
      <c r="P83" s="94" t="s">
        <v>104</v>
      </c>
      <c r="Q83" s="94" t="s">
        <v>105</v>
      </c>
      <c r="R83" s="94" t="s">
        <v>106</v>
      </c>
      <c r="S83" s="94" t="s">
        <v>107</v>
      </c>
      <c r="T83" s="95" t="s">
        <v>108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109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71</v>
      </c>
      <c r="AU84" s="18" t="s">
        <v>92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71</v>
      </c>
      <c r="E85" s="192" t="s">
        <v>263</v>
      </c>
      <c r="F85" s="192" t="s">
        <v>264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P86+P97+P102+P105</f>
        <v>0</v>
      </c>
      <c r="Q85" s="197"/>
      <c r="R85" s="198">
        <f>R86+R97+R102+R105</f>
        <v>0</v>
      </c>
      <c r="S85" s="197"/>
      <c r="T85" s="199">
        <f>T86+T97+T102+T105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141</v>
      </c>
      <c r="AT85" s="201" t="s">
        <v>71</v>
      </c>
      <c r="AU85" s="201" t="s">
        <v>72</v>
      </c>
      <c r="AY85" s="200" t="s">
        <v>112</v>
      </c>
      <c r="BK85" s="202">
        <f>BK86+BK97+BK102+BK105</f>
        <v>0</v>
      </c>
    </row>
    <row r="86" spans="1:63" s="12" customFormat="1" ht="22.8" customHeight="1">
      <c r="A86" s="12"/>
      <c r="B86" s="189"/>
      <c r="C86" s="190"/>
      <c r="D86" s="191" t="s">
        <v>71</v>
      </c>
      <c r="E86" s="203" t="s">
        <v>265</v>
      </c>
      <c r="F86" s="203" t="s">
        <v>266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SUM(P87:P96)</f>
        <v>0</v>
      </c>
      <c r="Q86" s="197"/>
      <c r="R86" s="198">
        <f>SUM(R87:R96)</f>
        <v>0</v>
      </c>
      <c r="S86" s="197"/>
      <c r="T86" s="199">
        <f>SUM(T87:T96)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141</v>
      </c>
      <c r="AT86" s="201" t="s">
        <v>71</v>
      </c>
      <c r="AU86" s="201" t="s">
        <v>80</v>
      </c>
      <c r="AY86" s="200" t="s">
        <v>112</v>
      </c>
      <c r="BK86" s="202">
        <f>SUM(BK87:BK96)</f>
        <v>0</v>
      </c>
    </row>
    <row r="87" spans="1:65" s="2" customFormat="1" ht="14.4" customHeight="1">
      <c r="A87" s="39"/>
      <c r="B87" s="40"/>
      <c r="C87" s="205" t="s">
        <v>80</v>
      </c>
      <c r="D87" s="205" t="s">
        <v>114</v>
      </c>
      <c r="E87" s="206" t="s">
        <v>267</v>
      </c>
      <c r="F87" s="207" t="s">
        <v>268</v>
      </c>
      <c r="G87" s="208" t="s">
        <v>269</v>
      </c>
      <c r="H87" s="209">
        <v>1</v>
      </c>
      <c r="I87" s="210"/>
      <c r="J87" s="211">
        <f>ROUND(I87*H87,2)</f>
        <v>0</v>
      </c>
      <c r="K87" s="207" t="s">
        <v>118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270</v>
      </c>
      <c r="AT87" s="216" t="s">
        <v>114</v>
      </c>
      <c r="AU87" s="216" t="s">
        <v>82</v>
      </c>
      <c r="AY87" s="18" t="s">
        <v>112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270</v>
      </c>
      <c r="BM87" s="216" t="s">
        <v>271</v>
      </c>
    </row>
    <row r="88" spans="1:65" s="2" customFormat="1" ht="14.4" customHeight="1">
      <c r="A88" s="39"/>
      <c r="B88" s="40"/>
      <c r="C88" s="205" t="s">
        <v>82</v>
      </c>
      <c r="D88" s="205" t="s">
        <v>114</v>
      </c>
      <c r="E88" s="206" t="s">
        <v>272</v>
      </c>
      <c r="F88" s="207" t="s">
        <v>273</v>
      </c>
      <c r="G88" s="208" t="s">
        <v>269</v>
      </c>
      <c r="H88" s="209">
        <v>1</v>
      </c>
      <c r="I88" s="210"/>
      <c r="J88" s="211">
        <f>ROUND(I88*H88,2)</f>
        <v>0</v>
      </c>
      <c r="K88" s="207" t="s">
        <v>118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270</v>
      </c>
      <c r="AT88" s="216" t="s">
        <v>114</v>
      </c>
      <c r="AU88" s="216" t="s">
        <v>82</v>
      </c>
      <c r="AY88" s="18" t="s">
        <v>112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270</v>
      </c>
      <c r="BM88" s="216" t="s">
        <v>274</v>
      </c>
    </row>
    <row r="89" spans="1:51" s="15" customFormat="1" ht="12">
      <c r="A89" s="15"/>
      <c r="B89" s="259"/>
      <c r="C89" s="260"/>
      <c r="D89" s="218" t="s">
        <v>128</v>
      </c>
      <c r="E89" s="261" t="s">
        <v>19</v>
      </c>
      <c r="F89" s="262" t="s">
        <v>275</v>
      </c>
      <c r="G89" s="260"/>
      <c r="H89" s="261" t="s">
        <v>19</v>
      </c>
      <c r="I89" s="263"/>
      <c r="J89" s="260"/>
      <c r="K89" s="260"/>
      <c r="L89" s="264"/>
      <c r="M89" s="265"/>
      <c r="N89" s="266"/>
      <c r="O89" s="266"/>
      <c r="P89" s="266"/>
      <c r="Q89" s="266"/>
      <c r="R89" s="266"/>
      <c r="S89" s="266"/>
      <c r="T89" s="267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68" t="s">
        <v>128</v>
      </c>
      <c r="AU89" s="268" t="s">
        <v>82</v>
      </c>
      <c r="AV89" s="15" t="s">
        <v>80</v>
      </c>
      <c r="AW89" s="15" t="s">
        <v>33</v>
      </c>
      <c r="AX89" s="15" t="s">
        <v>72</v>
      </c>
      <c r="AY89" s="268" t="s">
        <v>112</v>
      </c>
    </row>
    <row r="90" spans="1:51" s="15" customFormat="1" ht="12">
      <c r="A90" s="15"/>
      <c r="B90" s="259"/>
      <c r="C90" s="260"/>
      <c r="D90" s="218" t="s">
        <v>128</v>
      </c>
      <c r="E90" s="261" t="s">
        <v>19</v>
      </c>
      <c r="F90" s="262" t="s">
        <v>276</v>
      </c>
      <c r="G90" s="260"/>
      <c r="H90" s="261" t="s">
        <v>19</v>
      </c>
      <c r="I90" s="263"/>
      <c r="J90" s="260"/>
      <c r="K90" s="260"/>
      <c r="L90" s="264"/>
      <c r="M90" s="265"/>
      <c r="N90" s="266"/>
      <c r="O90" s="266"/>
      <c r="P90" s="266"/>
      <c r="Q90" s="266"/>
      <c r="R90" s="266"/>
      <c r="S90" s="266"/>
      <c r="T90" s="267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68" t="s">
        <v>128</v>
      </c>
      <c r="AU90" s="268" t="s">
        <v>82</v>
      </c>
      <c r="AV90" s="15" t="s">
        <v>80</v>
      </c>
      <c r="AW90" s="15" t="s">
        <v>33</v>
      </c>
      <c r="AX90" s="15" t="s">
        <v>72</v>
      </c>
      <c r="AY90" s="268" t="s">
        <v>112</v>
      </c>
    </row>
    <row r="91" spans="1:51" s="15" customFormat="1" ht="12">
      <c r="A91" s="15"/>
      <c r="B91" s="259"/>
      <c r="C91" s="260"/>
      <c r="D91" s="218" t="s">
        <v>128</v>
      </c>
      <c r="E91" s="261" t="s">
        <v>19</v>
      </c>
      <c r="F91" s="262" t="s">
        <v>277</v>
      </c>
      <c r="G91" s="260"/>
      <c r="H91" s="261" t="s">
        <v>19</v>
      </c>
      <c r="I91" s="263"/>
      <c r="J91" s="260"/>
      <c r="K91" s="260"/>
      <c r="L91" s="264"/>
      <c r="M91" s="265"/>
      <c r="N91" s="266"/>
      <c r="O91" s="266"/>
      <c r="P91" s="266"/>
      <c r="Q91" s="266"/>
      <c r="R91" s="266"/>
      <c r="S91" s="266"/>
      <c r="T91" s="267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8" t="s">
        <v>128</v>
      </c>
      <c r="AU91" s="268" t="s">
        <v>82</v>
      </c>
      <c r="AV91" s="15" t="s">
        <v>80</v>
      </c>
      <c r="AW91" s="15" t="s">
        <v>33</v>
      </c>
      <c r="AX91" s="15" t="s">
        <v>72</v>
      </c>
      <c r="AY91" s="268" t="s">
        <v>112</v>
      </c>
    </row>
    <row r="92" spans="1:51" s="13" customFormat="1" ht="12">
      <c r="A92" s="13"/>
      <c r="B92" s="223"/>
      <c r="C92" s="224"/>
      <c r="D92" s="218" t="s">
        <v>128</v>
      </c>
      <c r="E92" s="225" t="s">
        <v>19</v>
      </c>
      <c r="F92" s="226" t="s">
        <v>80</v>
      </c>
      <c r="G92" s="224"/>
      <c r="H92" s="227">
        <v>1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128</v>
      </c>
      <c r="AU92" s="233" t="s">
        <v>82</v>
      </c>
      <c r="AV92" s="13" t="s">
        <v>82</v>
      </c>
      <c r="AW92" s="13" t="s">
        <v>33</v>
      </c>
      <c r="AX92" s="13" t="s">
        <v>80</v>
      </c>
      <c r="AY92" s="233" t="s">
        <v>112</v>
      </c>
    </row>
    <row r="93" spans="1:65" s="2" customFormat="1" ht="14.4" customHeight="1">
      <c r="A93" s="39"/>
      <c r="B93" s="40"/>
      <c r="C93" s="205" t="s">
        <v>130</v>
      </c>
      <c r="D93" s="205" t="s">
        <v>114</v>
      </c>
      <c r="E93" s="206" t="s">
        <v>278</v>
      </c>
      <c r="F93" s="207" t="s">
        <v>279</v>
      </c>
      <c r="G93" s="208" t="s">
        <v>269</v>
      </c>
      <c r="H93" s="209">
        <v>1</v>
      </c>
      <c r="I93" s="210"/>
      <c r="J93" s="211">
        <f>ROUND(I93*H93,2)</f>
        <v>0</v>
      </c>
      <c r="K93" s="207" t="s">
        <v>118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270</v>
      </c>
      <c r="AT93" s="216" t="s">
        <v>114</v>
      </c>
      <c r="AU93" s="216" t="s">
        <v>82</v>
      </c>
      <c r="AY93" s="18" t="s">
        <v>112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270</v>
      </c>
      <c r="BM93" s="216" t="s">
        <v>280</v>
      </c>
    </row>
    <row r="94" spans="1:51" s="15" customFormat="1" ht="12">
      <c r="A94" s="15"/>
      <c r="B94" s="259"/>
      <c r="C94" s="260"/>
      <c r="D94" s="218" t="s">
        <v>128</v>
      </c>
      <c r="E94" s="261" t="s">
        <v>19</v>
      </c>
      <c r="F94" s="262" t="s">
        <v>281</v>
      </c>
      <c r="G94" s="260"/>
      <c r="H94" s="261" t="s">
        <v>19</v>
      </c>
      <c r="I94" s="263"/>
      <c r="J94" s="260"/>
      <c r="K94" s="260"/>
      <c r="L94" s="264"/>
      <c r="M94" s="265"/>
      <c r="N94" s="266"/>
      <c r="O94" s="266"/>
      <c r="P94" s="266"/>
      <c r="Q94" s="266"/>
      <c r="R94" s="266"/>
      <c r="S94" s="266"/>
      <c r="T94" s="26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68" t="s">
        <v>128</v>
      </c>
      <c r="AU94" s="268" t="s">
        <v>82</v>
      </c>
      <c r="AV94" s="15" t="s">
        <v>80</v>
      </c>
      <c r="AW94" s="15" t="s">
        <v>33</v>
      </c>
      <c r="AX94" s="15" t="s">
        <v>72</v>
      </c>
      <c r="AY94" s="268" t="s">
        <v>112</v>
      </c>
    </row>
    <row r="95" spans="1:51" s="15" customFormat="1" ht="12">
      <c r="A95" s="15"/>
      <c r="B95" s="259"/>
      <c r="C95" s="260"/>
      <c r="D95" s="218" t="s">
        <v>128</v>
      </c>
      <c r="E95" s="261" t="s">
        <v>19</v>
      </c>
      <c r="F95" s="262" t="s">
        <v>282</v>
      </c>
      <c r="G95" s="260"/>
      <c r="H95" s="261" t="s">
        <v>19</v>
      </c>
      <c r="I95" s="263"/>
      <c r="J95" s="260"/>
      <c r="K95" s="260"/>
      <c r="L95" s="264"/>
      <c r="M95" s="265"/>
      <c r="N95" s="266"/>
      <c r="O95" s="266"/>
      <c r="P95" s="266"/>
      <c r="Q95" s="266"/>
      <c r="R95" s="266"/>
      <c r="S95" s="266"/>
      <c r="T95" s="267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68" t="s">
        <v>128</v>
      </c>
      <c r="AU95" s="268" t="s">
        <v>82</v>
      </c>
      <c r="AV95" s="15" t="s">
        <v>80</v>
      </c>
      <c r="AW95" s="15" t="s">
        <v>33</v>
      </c>
      <c r="AX95" s="15" t="s">
        <v>72</v>
      </c>
      <c r="AY95" s="268" t="s">
        <v>112</v>
      </c>
    </row>
    <row r="96" spans="1:51" s="13" customFormat="1" ht="12">
      <c r="A96" s="13"/>
      <c r="B96" s="223"/>
      <c r="C96" s="224"/>
      <c r="D96" s="218" t="s">
        <v>128</v>
      </c>
      <c r="E96" s="225" t="s">
        <v>19</v>
      </c>
      <c r="F96" s="226" t="s">
        <v>80</v>
      </c>
      <c r="G96" s="224"/>
      <c r="H96" s="227">
        <v>1</v>
      </c>
      <c r="I96" s="228"/>
      <c r="J96" s="224"/>
      <c r="K96" s="224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128</v>
      </c>
      <c r="AU96" s="233" t="s">
        <v>82</v>
      </c>
      <c r="AV96" s="13" t="s">
        <v>82</v>
      </c>
      <c r="AW96" s="13" t="s">
        <v>33</v>
      </c>
      <c r="AX96" s="13" t="s">
        <v>80</v>
      </c>
      <c r="AY96" s="233" t="s">
        <v>112</v>
      </c>
    </row>
    <row r="97" spans="1:63" s="12" customFormat="1" ht="22.8" customHeight="1">
      <c r="A97" s="12"/>
      <c r="B97" s="189"/>
      <c r="C97" s="190"/>
      <c r="D97" s="191" t="s">
        <v>71</v>
      </c>
      <c r="E97" s="203" t="s">
        <v>283</v>
      </c>
      <c r="F97" s="203" t="s">
        <v>284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SUM(P98:P101)</f>
        <v>0</v>
      </c>
      <c r="Q97" s="197"/>
      <c r="R97" s="198">
        <f>SUM(R98:R101)</f>
        <v>0</v>
      </c>
      <c r="S97" s="197"/>
      <c r="T97" s="199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141</v>
      </c>
      <c r="AT97" s="201" t="s">
        <v>71</v>
      </c>
      <c r="AU97" s="201" t="s">
        <v>80</v>
      </c>
      <c r="AY97" s="200" t="s">
        <v>112</v>
      </c>
      <c r="BK97" s="202">
        <f>SUM(BK98:BK101)</f>
        <v>0</v>
      </c>
    </row>
    <row r="98" spans="1:65" s="2" customFormat="1" ht="14.4" customHeight="1">
      <c r="A98" s="39"/>
      <c r="B98" s="40"/>
      <c r="C98" s="205" t="s">
        <v>119</v>
      </c>
      <c r="D98" s="205" t="s">
        <v>114</v>
      </c>
      <c r="E98" s="206" t="s">
        <v>285</v>
      </c>
      <c r="F98" s="207" t="s">
        <v>284</v>
      </c>
      <c r="G98" s="208" t="s">
        <v>269</v>
      </c>
      <c r="H98" s="209">
        <v>1</v>
      </c>
      <c r="I98" s="210"/>
      <c r="J98" s="211">
        <f>ROUND(I98*H98,2)</f>
        <v>0</v>
      </c>
      <c r="K98" s="207" t="s">
        <v>118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270</v>
      </c>
      <c r="AT98" s="216" t="s">
        <v>114</v>
      </c>
      <c r="AU98" s="216" t="s">
        <v>82</v>
      </c>
      <c r="AY98" s="18" t="s">
        <v>112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270</v>
      </c>
      <c r="BM98" s="216" t="s">
        <v>286</v>
      </c>
    </row>
    <row r="99" spans="1:51" s="15" customFormat="1" ht="12">
      <c r="A99" s="15"/>
      <c r="B99" s="259"/>
      <c r="C99" s="260"/>
      <c r="D99" s="218" t="s">
        <v>128</v>
      </c>
      <c r="E99" s="261" t="s">
        <v>19</v>
      </c>
      <c r="F99" s="262" t="s">
        <v>287</v>
      </c>
      <c r="G99" s="260"/>
      <c r="H99" s="261" t="s">
        <v>19</v>
      </c>
      <c r="I99" s="263"/>
      <c r="J99" s="260"/>
      <c r="K99" s="260"/>
      <c r="L99" s="264"/>
      <c r="M99" s="265"/>
      <c r="N99" s="266"/>
      <c r="O99" s="266"/>
      <c r="P99" s="266"/>
      <c r="Q99" s="266"/>
      <c r="R99" s="266"/>
      <c r="S99" s="266"/>
      <c r="T99" s="267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68" t="s">
        <v>128</v>
      </c>
      <c r="AU99" s="268" t="s">
        <v>82</v>
      </c>
      <c r="AV99" s="15" t="s">
        <v>80</v>
      </c>
      <c r="AW99" s="15" t="s">
        <v>33</v>
      </c>
      <c r="AX99" s="15" t="s">
        <v>72</v>
      </c>
      <c r="AY99" s="268" t="s">
        <v>112</v>
      </c>
    </row>
    <row r="100" spans="1:51" s="15" customFormat="1" ht="12">
      <c r="A100" s="15"/>
      <c r="B100" s="259"/>
      <c r="C100" s="260"/>
      <c r="D100" s="218" t="s">
        <v>128</v>
      </c>
      <c r="E100" s="261" t="s">
        <v>19</v>
      </c>
      <c r="F100" s="262" t="s">
        <v>288</v>
      </c>
      <c r="G100" s="260"/>
      <c r="H100" s="261" t="s">
        <v>19</v>
      </c>
      <c r="I100" s="263"/>
      <c r="J100" s="260"/>
      <c r="K100" s="260"/>
      <c r="L100" s="264"/>
      <c r="M100" s="265"/>
      <c r="N100" s="266"/>
      <c r="O100" s="266"/>
      <c r="P100" s="266"/>
      <c r="Q100" s="266"/>
      <c r="R100" s="266"/>
      <c r="S100" s="266"/>
      <c r="T100" s="26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8" t="s">
        <v>128</v>
      </c>
      <c r="AU100" s="268" t="s">
        <v>82</v>
      </c>
      <c r="AV100" s="15" t="s">
        <v>80</v>
      </c>
      <c r="AW100" s="15" t="s">
        <v>33</v>
      </c>
      <c r="AX100" s="15" t="s">
        <v>72</v>
      </c>
      <c r="AY100" s="268" t="s">
        <v>112</v>
      </c>
    </row>
    <row r="101" spans="1:51" s="13" customFormat="1" ht="12">
      <c r="A101" s="13"/>
      <c r="B101" s="223"/>
      <c r="C101" s="224"/>
      <c r="D101" s="218" t="s">
        <v>128</v>
      </c>
      <c r="E101" s="225" t="s">
        <v>19</v>
      </c>
      <c r="F101" s="226" t="s">
        <v>80</v>
      </c>
      <c r="G101" s="224"/>
      <c r="H101" s="227">
        <v>1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128</v>
      </c>
      <c r="AU101" s="233" t="s">
        <v>82</v>
      </c>
      <c r="AV101" s="13" t="s">
        <v>82</v>
      </c>
      <c r="AW101" s="13" t="s">
        <v>33</v>
      </c>
      <c r="AX101" s="13" t="s">
        <v>80</v>
      </c>
      <c r="AY101" s="233" t="s">
        <v>112</v>
      </c>
    </row>
    <row r="102" spans="1:63" s="12" customFormat="1" ht="22.8" customHeight="1">
      <c r="A102" s="12"/>
      <c r="B102" s="189"/>
      <c r="C102" s="190"/>
      <c r="D102" s="191" t="s">
        <v>71</v>
      </c>
      <c r="E102" s="203" t="s">
        <v>289</v>
      </c>
      <c r="F102" s="203" t="s">
        <v>290</v>
      </c>
      <c r="G102" s="190"/>
      <c r="H102" s="190"/>
      <c r="I102" s="193"/>
      <c r="J102" s="204">
        <f>BK102</f>
        <v>0</v>
      </c>
      <c r="K102" s="190"/>
      <c r="L102" s="195"/>
      <c r="M102" s="196"/>
      <c r="N102" s="197"/>
      <c r="O102" s="197"/>
      <c r="P102" s="198">
        <f>SUM(P103:P104)</f>
        <v>0</v>
      </c>
      <c r="Q102" s="197"/>
      <c r="R102" s="198">
        <f>SUM(R103:R104)</f>
        <v>0</v>
      </c>
      <c r="S102" s="197"/>
      <c r="T102" s="199">
        <f>SUM(T103:T104)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141</v>
      </c>
      <c r="AT102" s="201" t="s">
        <v>71</v>
      </c>
      <c r="AU102" s="201" t="s">
        <v>80</v>
      </c>
      <c r="AY102" s="200" t="s">
        <v>112</v>
      </c>
      <c r="BK102" s="202">
        <f>SUM(BK103:BK104)</f>
        <v>0</v>
      </c>
    </row>
    <row r="103" spans="1:65" s="2" customFormat="1" ht="14.4" customHeight="1">
      <c r="A103" s="39"/>
      <c r="B103" s="40"/>
      <c r="C103" s="205" t="s">
        <v>141</v>
      </c>
      <c r="D103" s="205" t="s">
        <v>114</v>
      </c>
      <c r="E103" s="206" t="s">
        <v>291</v>
      </c>
      <c r="F103" s="207" t="s">
        <v>292</v>
      </c>
      <c r="G103" s="208" t="s">
        <v>269</v>
      </c>
      <c r="H103" s="209">
        <v>1</v>
      </c>
      <c r="I103" s="210"/>
      <c r="J103" s="211">
        <f>ROUND(I103*H103,2)</f>
        <v>0</v>
      </c>
      <c r="K103" s="207" t="s">
        <v>118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270</v>
      </c>
      <c r="AT103" s="216" t="s">
        <v>114</v>
      </c>
      <c r="AU103" s="216" t="s">
        <v>82</v>
      </c>
      <c r="AY103" s="18" t="s">
        <v>112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270</v>
      </c>
      <c r="BM103" s="216" t="s">
        <v>293</v>
      </c>
    </row>
    <row r="104" spans="1:51" s="13" customFormat="1" ht="12">
      <c r="A104" s="13"/>
      <c r="B104" s="223"/>
      <c r="C104" s="224"/>
      <c r="D104" s="218" t="s">
        <v>128</v>
      </c>
      <c r="E104" s="225" t="s">
        <v>19</v>
      </c>
      <c r="F104" s="226" t="s">
        <v>294</v>
      </c>
      <c r="G104" s="224"/>
      <c r="H104" s="227">
        <v>1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128</v>
      </c>
      <c r="AU104" s="233" t="s">
        <v>82</v>
      </c>
      <c r="AV104" s="13" t="s">
        <v>82</v>
      </c>
      <c r="AW104" s="13" t="s">
        <v>33</v>
      </c>
      <c r="AX104" s="13" t="s">
        <v>80</v>
      </c>
      <c r="AY104" s="233" t="s">
        <v>112</v>
      </c>
    </row>
    <row r="105" spans="1:63" s="12" customFormat="1" ht="22.8" customHeight="1">
      <c r="A105" s="12"/>
      <c r="B105" s="189"/>
      <c r="C105" s="190"/>
      <c r="D105" s="191" t="s">
        <v>71</v>
      </c>
      <c r="E105" s="203" t="s">
        <v>295</v>
      </c>
      <c r="F105" s="203" t="s">
        <v>296</v>
      </c>
      <c r="G105" s="190"/>
      <c r="H105" s="190"/>
      <c r="I105" s="193"/>
      <c r="J105" s="204">
        <f>BK105</f>
        <v>0</v>
      </c>
      <c r="K105" s="190"/>
      <c r="L105" s="195"/>
      <c r="M105" s="196"/>
      <c r="N105" s="197"/>
      <c r="O105" s="197"/>
      <c r="P105" s="198">
        <f>SUM(P106:P107)</f>
        <v>0</v>
      </c>
      <c r="Q105" s="197"/>
      <c r="R105" s="198">
        <f>SUM(R106:R107)</f>
        <v>0</v>
      </c>
      <c r="S105" s="197"/>
      <c r="T105" s="199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0" t="s">
        <v>141</v>
      </c>
      <c r="AT105" s="201" t="s">
        <v>71</v>
      </c>
      <c r="AU105" s="201" t="s">
        <v>80</v>
      </c>
      <c r="AY105" s="200" t="s">
        <v>112</v>
      </c>
      <c r="BK105" s="202">
        <f>SUM(BK106:BK107)</f>
        <v>0</v>
      </c>
    </row>
    <row r="106" spans="1:65" s="2" customFormat="1" ht="14.4" customHeight="1">
      <c r="A106" s="39"/>
      <c r="B106" s="40"/>
      <c r="C106" s="205" t="s">
        <v>149</v>
      </c>
      <c r="D106" s="205" t="s">
        <v>114</v>
      </c>
      <c r="E106" s="206" t="s">
        <v>297</v>
      </c>
      <c r="F106" s="207" t="s">
        <v>298</v>
      </c>
      <c r="G106" s="208" t="s">
        <v>269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270</v>
      </c>
      <c r="AT106" s="216" t="s">
        <v>114</v>
      </c>
      <c r="AU106" s="216" t="s">
        <v>82</v>
      </c>
      <c r="AY106" s="18" t="s">
        <v>112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270</v>
      </c>
      <c r="BM106" s="216" t="s">
        <v>299</v>
      </c>
    </row>
    <row r="107" spans="1:51" s="13" customFormat="1" ht="12">
      <c r="A107" s="13"/>
      <c r="B107" s="223"/>
      <c r="C107" s="224"/>
      <c r="D107" s="218" t="s">
        <v>128</v>
      </c>
      <c r="E107" s="225" t="s">
        <v>19</v>
      </c>
      <c r="F107" s="226" t="s">
        <v>300</v>
      </c>
      <c r="G107" s="224"/>
      <c r="H107" s="227">
        <v>1</v>
      </c>
      <c r="I107" s="228"/>
      <c r="J107" s="224"/>
      <c r="K107" s="224"/>
      <c r="L107" s="229"/>
      <c r="M107" s="269"/>
      <c r="N107" s="270"/>
      <c r="O107" s="270"/>
      <c r="P107" s="270"/>
      <c r="Q107" s="270"/>
      <c r="R107" s="270"/>
      <c r="S107" s="270"/>
      <c r="T107" s="27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128</v>
      </c>
      <c r="AU107" s="233" t="s">
        <v>82</v>
      </c>
      <c r="AV107" s="13" t="s">
        <v>82</v>
      </c>
      <c r="AW107" s="13" t="s">
        <v>33</v>
      </c>
      <c r="AX107" s="13" t="s">
        <v>80</v>
      </c>
      <c r="AY107" s="233" t="s">
        <v>112</v>
      </c>
    </row>
    <row r="108" spans="1:31" s="2" customFormat="1" ht="6.95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password="CC35" sheet="1" objects="1" scenarios="1" formatColumns="0" formatRows="0" autoFilter="0"/>
  <autoFilter ref="C83:K1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2" customWidth="1"/>
    <col min="2" max="2" width="1.7109375" style="272" customWidth="1"/>
    <col min="3" max="4" width="5.00390625" style="272" customWidth="1"/>
    <col min="5" max="5" width="11.7109375" style="272" customWidth="1"/>
    <col min="6" max="6" width="9.140625" style="272" customWidth="1"/>
    <col min="7" max="7" width="5.00390625" style="272" customWidth="1"/>
    <col min="8" max="8" width="77.8515625" style="272" customWidth="1"/>
    <col min="9" max="10" width="20.00390625" style="272" customWidth="1"/>
    <col min="11" max="11" width="1.7109375" style="272" customWidth="1"/>
  </cols>
  <sheetData>
    <row r="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6" customFormat="1" ht="45" customHeight="1">
      <c r="B3" s="276"/>
      <c r="C3" s="277" t="s">
        <v>301</v>
      </c>
      <c r="D3" s="277"/>
      <c r="E3" s="277"/>
      <c r="F3" s="277"/>
      <c r="G3" s="277"/>
      <c r="H3" s="277"/>
      <c r="I3" s="277"/>
      <c r="J3" s="277"/>
      <c r="K3" s="278"/>
    </row>
    <row r="4" spans="2:11" s="1" customFormat="1" ht="25.5" customHeight="1">
      <c r="B4" s="279"/>
      <c r="C4" s="280" t="s">
        <v>302</v>
      </c>
      <c r="D4" s="280"/>
      <c r="E4" s="280"/>
      <c r="F4" s="280"/>
      <c r="G4" s="280"/>
      <c r="H4" s="280"/>
      <c r="I4" s="280"/>
      <c r="J4" s="280"/>
      <c r="K4" s="281"/>
    </row>
    <row r="5" spans="2:11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79"/>
      <c r="C6" s="283" t="s">
        <v>303</v>
      </c>
      <c r="D6" s="283"/>
      <c r="E6" s="283"/>
      <c r="F6" s="283"/>
      <c r="G6" s="283"/>
      <c r="H6" s="283"/>
      <c r="I6" s="283"/>
      <c r="J6" s="283"/>
      <c r="K6" s="281"/>
    </row>
    <row r="7" spans="2:11" s="1" customFormat="1" ht="15" customHeight="1">
      <c r="B7" s="284"/>
      <c r="C7" s="283" t="s">
        <v>304</v>
      </c>
      <c r="D7" s="283"/>
      <c r="E7" s="283"/>
      <c r="F7" s="283"/>
      <c r="G7" s="283"/>
      <c r="H7" s="283"/>
      <c r="I7" s="283"/>
      <c r="J7" s="283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283" t="s">
        <v>305</v>
      </c>
      <c r="D9" s="283"/>
      <c r="E9" s="283"/>
      <c r="F9" s="283"/>
      <c r="G9" s="283"/>
      <c r="H9" s="283"/>
      <c r="I9" s="283"/>
      <c r="J9" s="283"/>
      <c r="K9" s="281"/>
    </row>
    <row r="10" spans="2:11" s="1" customFormat="1" ht="15" customHeight="1">
      <c r="B10" s="284"/>
      <c r="C10" s="283"/>
      <c r="D10" s="283" t="s">
        <v>306</v>
      </c>
      <c r="E10" s="283"/>
      <c r="F10" s="283"/>
      <c r="G10" s="283"/>
      <c r="H10" s="283"/>
      <c r="I10" s="283"/>
      <c r="J10" s="283"/>
      <c r="K10" s="281"/>
    </row>
    <row r="11" spans="2:11" s="1" customFormat="1" ht="15" customHeight="1">
      <c r="B11" s="284"/>
      <c r="C11" s="285"/>
      <c r="D11" s="283" t="s">
        <v>307</v>
      </c>
      <c r="E11" s="283"/>
      <c r="F11" s="283"/>
      <c r="G11" s="283"/>
      <c r="H11" s="283"/>
      <c r="I11" s="283"/>
      <c r="J11" s="283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308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283" t="s">
        <v>309</v>
      </c>
      <c r="E15" s="283"/>
      <c r="F15" s="283"/>
      <c r="G15" s="283"/>
      <c r="H15" s="283"/>
      <c r="I15" s="283"/>
      <c r="J15" s="283"/>
      <c r="K15" s="281"/>
    </row>
    <row r="16" spans="2:11" s="1" customFormat="1" ht="15" customHeight="1">
      <c r="B16" s="284"/>
      <c r="C16" s="285"/>
      <c r="D16" s="283" t="s">
        <v>310</v>
      </c>
      <c r="E16" s="283"/>
      <c r="F16" s="283"/>
      <c r="G16" s="283"/>
      <c r="H16" s="283"/>
      <c r="I16" s="283"/>
      <c r="J16" s="283"/>
      <c r="K16" s="281"/>
    </row>
    <row r="17" spans="2:11" s="1" customFormat="1" ht="15" customHeight="1">
      <c r="B17" s="284"/>
      <c r="C17" s="285"/>
      <c r="D17" s="283" t="s">
        <v>311</v>
      </c>
      <c r="E17" s="283"/>
      <c r="F17" s="283"/>
      <c r="G17" s="283"/>
      <c r="H17" s="283"/>
      <c r="I17" s="283"/>
      <c r="J17" s="283"/>
      <c r="K17" s="281"/>
    </row>
    <row r="18" spans="2:11" s="1" customFormat="1" ht="15" customHeight="1">
      <c r="B18" s="284"/>
      <c r="C18" s="285"/>
      <c r="D18" s="285"/>
      <c r="E18" s="287" t="s">
        <v>79</v>
      </c>
      <c r="F18" s="283" t="s">
        <v>312</v>
      </c>
      <c r="G18" s="283"/>
      <c r="H18" s="283"/>
      <c r="I18" s="283"/>
      <c r="J18" s="283"/>
      <c r="K18" s="281"/>
    </row>
    <row r="19" spans="2:11" s="1" customFormat="1" ht="15" customHeight="1">
      <c r="B19" s="284"/>
      <c r="C19" s="285"/>
      <c r="D19" s="285"/>
      <c r="E19" s="287" t="s">
        <v>313</v>
      </c>
      <c r="F19" s="283" t="s">
        <v>314</v>
      </c>
      <c r="G19" s="283"/>
      <c r="H19" s="283"/>
      <c r="I19" s="283"/>
      <c r="J19" s="283"/>
      <c r="K19" s="281"/>
    </row>
    <row r="20" spans="2:11" s="1" customFormat="1" ht="15" customHeight="1">
      <c r="B20" s="284"/>
      <c r="C20" s="285"/>
      <c r="D20" s="285"/>
      <c r="E20" s="287" t="s">
        <v>315</v>
      </c>
      <c r="F20" s="283" t="s">
        <v>316</v>
      </c>
      <c r="G20" s="283"/>
      <c r="H20" s="283"/>
      <c r="I20" s="283"/>
      <c r="J20" s="283"/>
      <c r="K20" s="281"/>
    </row>
    <row r="21" spans="2:11" s="1" customFormat="1" ht="15" customHeight="1">
      <c r="B21" s="284"/>
      <c r="C21" s="285"/>
      <c r="D21" s="285"/>
      <c r="E21" s="287" t="s">
        <v>83</v>
      </c>
      <c r="F21" s="283" t="s">
        <v>84</v>
      </c>
      <c r="G21" s="283"/>
      <c r="H21" s="283"/>
      <c r="I21" s="283"/>
      <c r="J21" s="283"/>
      <c r="K21" s="281"/>
    </row>
    <row r="22" spans="2:11" s="1" customFormat="1" ht="15" customHeight="1">
      <c r="B22" s="284"/>
      <c r="C22" s="285"/>
      <c r="D22" s="285"/>
      <c r="E22" s="287" t="s">
        <v>317</v>
      </c>
      <c r="F22" s="283" t="s">
        <v>318</v>
      </c>
      <c r="G22" s="283"/>
      <c r="H22" s="283"/>
      <c r="I22" s="283"/>
      <c r="J22" s="283"/>
      <c r="K22" s="281"/>
    </row>
    <row r="23" spans="2:11" s="1" customFormat="1" ht="15" customHeight="1">
      <c r="B23" s="284"/>
      <c r="C23" s="285"/>
      <c r="D23" s="285"/>
      <c r="E23" s="287" t="s">
        <v>319</v>
      </c>
      <c r="F23" s="283" t="s">
        <v>320</v>
      </c>
      <c r="G23" s="283"/>
      <c r="H23" s="283"/>
      <c r="I23" s="283"/>
      <c r="J23" s="283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283" t="s">
        <v>321</v>
      </c>
      <c r="D25" s="283"/>
      <c r="E25" s="283"/>
      <c r="F25" s="283"/>
      <c r="G25" s="283"/>
      <c r="H25" s="283"/>
      <c r="I25" s="283"/>
      <c r="J25" s="283"/>
      <c r="K25" s="281"/>
    </row>
    <row r="26" spans="2:11" s="1" customFormat="1" ht="15" customHeight="1">
      <c r="B26" s="284"/>
      <c r="C26" s="283" t="s">
        <v>322</v>
      </c>
      <c r="D26" s="283"/>
      <c r="E26" s="283"/>
      <c r="F26" s="283"/>
      <c r="G26" s="283"/>
      <c r="H26" s="283"/>
      <c r="I26" s="283"/>
      <c r="J26" s="283"/>
      <c r="K26" s="281"/>
    </row>
    <row r="27" spans="2:11" s="1" customFormat="1" ht="15" customHeight="1">
      <c r="B27" s="284"/>
      <c r="C27" s="283"/>
      <c r="D27" s="283" t="s">
        <v>323</v>
      </c>
      <c r="E27" s="283"/>
      <c r="F27" s="283"/>
      <c r="G27" s="283"/>
      <c r="H27" s="283"/>
      <c r="I27" s="283"/>
      <c r="J27" s="283"/>
      <c r="K27" s="281"/>
    </row>
    <row r="28" spans="2:11" s="1" customFormat="1" ht="15" customHeight="1">
      <c r="B28" s="284"/>
      <c r="C28" s="285"/>
      <c r="D28" s="283" t="s">
        <v>324</v>
      </c>
      <c r="E28" s="283"/>
      <c r="F28" s="283"/>
      <c r="G28" s="283"/>
      <c r="H28" s="283"/>
      <c r="I28" s="283"/>
      <c r="J28" s="283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283" t="s">
        <v>325</v>
      </c>
      <c r="E30" s="283"/>
      <c r="F30" s="283"/>
      <c r="G30" s="283"/>
      <c r="H30" s="283"/>
      <c r="I30" s="283"/>
      <c r="J30" s="283"/>
      <c r="K30" s="281"/>
    </row>
    <row r="31" spans="2:11" s="1" customFormat="1" ht="15" customHeight="1">
      <c r="B31" s="284"/>
      <c r="C31" s="285"/>
      <c r="D31" s="283" t="s">
        <v>326</v>
      </c>
      <c r="E31" s="283"/>
      <c r="F31" s="283"/>
      <c r="G31" s="283"/>
      <c r="H31" s="283"/>
      <c r="I31" s="283"/>
      <c r="J31" s="283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283" t="s">
        <v>327</v>
      </c>
      <c r="E33" s="283"/>
      <c r="F33" s="283"/>
      <c r="G33" s="283"/>
      <c r="H33" s="283"/>
      <c r="I33" s="283"/>
      <c r="J33" s="283"/>
      <c r="K33" s="281"/>
    </row>
    <row r="34" spans="2:11" s="1" customFormat="1" ht="15" customHeight="1">
      <c r="B34" s="284"/>
      <c r="C34" s="285"/>
      <c r="D34" s="283" t="s">
        <v>328</v>
      </c>
      <c r="E34" s="283"/>
      <c r="F34" s="283"/>
      <c r="G34" s="283"/>
      <c r="H34" s="283"/>
      <c r="I34" s="283"/>
      <c r="J34" s="283"/>
      <c r="K34" s="281"/>
    </row>
    <row r="35" spans="2:11" s="1" customFormat="1" ht="15" customHeight="1">
      <c r="B35" s="284"/>
      <c r="C35" s="285"/>
      <c r="D35" s="283" t="s">
        <v>329</v>
      </c>
      <c r="E35" s="283"/>
      <c r="F35" s="283"/>
      <c r="G35" s="283"/>
      <c r="H35" s="283"/>
      <c r="I35" s="283"/>
      <c r="J35" s="283"/>
      <c r="K35" s="281"/>
    </row>
    <row r="36" spans="2:11" s="1" customFormat="1" ht="15" customHeight="1">
      <c r="B36" s="284"/>
      <c r="C36" s="285"/>
      <c r="D36" s="283"/>
      <c r="E36" s="286" t="s">
        <v>98</v>
      </c>
      <c r="F36" s="283"/>
      <c r="G36" s="283" t="s">
        <v>330</v>
      </c>
      <c r="H36" s="283"/>
      <c r="I36" s="283"/>
      <c r="J36" s="283"/>
      <c r="K36" s="281"/>
    </row>
    <row r="37" spans="2:11" s="1" customFormat="1" ht="30.75" customHeight="1">
      <c r="B37" s="284"/>
      <c r="C37" s="285"/>
      <c r="D37" s="283"/>
      <c r="E37" s="286" t="s">
        <v>331</v>
      </c>
      <c r="F37" s="283"/>
      <c r="G37" s="283" t="s">
        <v>332</v>
      </c>
      <c r="H37" s="283"/>
      <c r="I37" s="283"/>
      <c r="J37" s="283"/>
      <c r="K37" s="281"/>
    </row>
    <row r="38" spans="2:11" s="1" customFormat="1" ht="15" customHeight="1">
      <c r="B38" s="284"/>
      <c r="C38" s="285"/>
      <c r="D38" s="283"/>
      <c r="E38" s="286" t="s">
        <v>53</v>
      </c>
      <c r="F38" s="283"/>
      <c r="G38" s="283" t="s">
        <v>333</v>
      </c>
      <c r="H38" s="283"/>
      <c r="I38" s="283"/>
      <c r="J38" s="283"/>
      <c r="K38" s="281"/>
    </row>
    <row r="39" spans="2:11" s="1" customFormat="1" ht="15" customHeight="1">
      <c r="B39" s="284"/>
      <c r="C39" s="285"/>
      <c r="D39" s="283"/>
      <c r="E39" s="286" t="s">
        <v>54</v>
      </c>
      <c r="F39" s="283"/>
      <c r="G39" s="283" t="s">
        <v>334</v>
      </c>
      <c r="H39" s="283"/>
      <c r="I39" s="283"/>
      <c r="J39" s="283"/>
      <c r="K39" s="281"/>
    </row>
    <row r="40" spans="2:11" s="1" customFormat="1" ht="15" customHeight="1">
      <c r="B40" s="284"/>
      <c r="C40" s="285"/>
      <c r="D40" s="283"/>
      <c r="E40" s="286" t="s">
        <v>99</v>
      </c>
      <c r="F40" s="283"/>
      <c r="G40" s="283" t="s">
        <v>335</v>
      </c>
      <c r="H40" s="283"/>
      <c r="I40" s="283"/>
      <c r="J40" s="283"/>
      <c r="K40" s="281"/>
    </row>
    <row r="41" spans="2:11" s="1" customFormat="1" ht="15" customHeight="1">
      <c r="B41" s="284"/>
      <c r="C41" s="285"/>
      <c r="D41" s="283"/>
      <c r="E41" s="286" t="s">
        <v>100</v>
      </c>
      <c r="F41" s="283"/>
      <c r="G41" s="283" t="s">
        <v>336</v>
      </c>
      <c r="H41" s="283"/>
      <c r="I41" s="283"/>
      <c r="J41" s="283"/>
      <c r="K41" s="281"/>
    </row>
    <row r="42" spans="2:11" s="1" customFormat="1" ht="15" customHeight="1">
      <c r="B42" s="284"/>
      <c r="C42" s="285"/>
      <c r="D42" s="283"/>
      <c r="E42" s="286" t="s">
        <v>337</v>
      </c>
      <c r="F42" s="283"/>
      <c r="G42" s="283" t="s">
        <v>338</v>
      </c>
      <c r="H42" s="283"/>
      <c r="I42" s="283"/>
      <c r="J42" s="283"/>
      <c r="K42" s="281"/>
    </row>
    <row r="43" spans="2:11" s="1" customFormat="1" ht="15" customHeight="1">
      <c r="B43" s="284"/>
      <c r="C43" s="285"/>
      <c r="D43" s="283"/>
      <c r="E43" s="286"/>
      <c r="F43" s="283"/>
      <c r="G43" s="283" t="s">
        <v>339</v>
      </c>
      <c r="H43" s="283"/>
      <c r="I43" s="283"/>
      <c r="J43" s="283"/>
      <c r="K43" s="281"/>
    </row>
    <row r="44" spans="2:11" s="1" customFormat="1" ht="15" customHeight="1">
      <c r="B44" s="284"/>
      <c r="C44" s="285"/>
      <c r="D44" s="283"/>
      <c r="E44" s="286" t="s">
        <v>340</v>
      </c>
      <c r="F44" s="283"/>
      <c r="G44" s="283" t="s">
        <v>341</v>
      </c>
      <c r="H44" s="283"/>
      <c r="I44" s="283"/>
      <c r="J44" s="283"/>
      <c r="K44" s="281"/>
    </row>
    <row r="45" spans="2:11" s="1" customFormat="1" ht="15" customHeight="1">
      <c r="B45" s="284"/>
      <c r="C45" s="285"/>
      <c r="D45" s="283"/>
      <c r="E45" s="286" t="s">
        <v>102</v>
      </c>
      <c r="F45" s="283"/>
      <c r="G45" s="283" t="s">
        <v>342</v>
      </c>
      <c r="H45" s="283"/>
      <c r="I45" s="283"/>
      <c r="J45" s="283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283" t="s">
        <v>343</v>
      </c>
      <c r="E47" s="283"/>
      <c r="F47" s="283"/>
      <c r="G47" s="283"/>
      <c r="H47" s="283"/>
      <c r="I47" s="283"/>
      <c r="J47" s="283"/>
      <c r="K47" s="281"/>
    </row>
    <row r="48" spans="2:11" s="1" customFormat="1" ht="15" customHeight="1">
      <c r="B48" s="284"/>
      <c r="C48" s="285"/>
      <c r="D48" s="285"/>
      <c r="E48" s="283" t="s">
        <v>344</v>
      </c>
      <c r="F48" s="283"/>
      <c r="G48" s="283"/>
      <c r="H48" s="283"/>
      <c r="I48" s="283"/>
      <c r="J48" s="283"/>
      <c r="K48" s="281"/>
    </row>
    <row r="49" spans="2:11" s="1" customFormat="1" ht="15" customHeight="1">
      <c r="B49" s="284"/>
      <c r="C49" s="285"/>
      <c r="D49" s="285"/>
      <c r="E49" s="283" t="s">
        <v>345</v>
      </c>
      <c r="F49" s="283"/>
      <c r="G49" s="283"/>
      <c r="H49" s="283"/>
      <c r="I49" s="283"/>
      <c r="J49" s="283"/>
      <c r="K49" s="281"/>
    </row>
    <row r="50" spans="2:11" s="1" customFormat="1" ht="15" customHeight="1">
      <c r="B50" s="284"/>
      <c r="C50" s="285"/>
      <c r="D50" s="285"/>
      <c r="E50" s="283" t="s">
        <v>346</v>
      </c>
      <c r="F50" s="283"/>
      <c r="G50" s="283"/>
      <c r="H50" s="283"/>
      <c r="I50" s="283"/>
      <c r="J50" s="283"/>
      <c r="K50" s="281"/>
    </row>
    <row r="51" spans="2:11" s="1" customFormat="1" ht="15" customHeight="1">
      <c r="B51" s="284"/>
      <c r="C51" s="285"/>
      <c r="D51" s="283" t="s">
        <v>347</v>
      </c>
      <c r="E51" s="283"/>
      <c r="F51" s="283"/>
      <c r="G51" s="283"/>
      <c r="H51" s="283"/>
      <c r="I51" s="283"/>
      <c r="J51" s="283"/>
      <c r="K51" s="281"/>
    </row>
    <row r="52" spans="2:11" s="1" customFormat="1" ht="25.5" customHeight="1">
      <c r="B52" s="279"/>
      <c r="C52" s="280" t="s">
        <v>348</v>
      </c>
      <c r="D52" s="280"/>
      <c r="E52" s="280"/>
      <c r="F52" s="280"/>
      <c r="G52" s="280"/>
      <c r="H52" s="280"/>
      <c r="I52" s="280"/>
      <c r="J52" s="280"/>
      <c r="K52" s="281"/>
    </row>
    <row r="53" spans="2:11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79"/>
      <c r="C54" s="283" t="s">
        <v>349</v>
      </c>
      <c r="D54" s="283"/>
      <c r="E54" s="283"/>
      <c r="F54" s="283"/>
      <c r="G54" s="283"/>
      <c r="H54" s="283"/>
      <c r="I54" s="283"/>
      <c r="J54" s="283"/>
      <c r="K54" s="281"/>
    </row>
    <row r="55" spans="2:11" s="1" customFormat="1" ht="15" customHeight="1">
      <c r="B55" s="279"/>
      <c r="C55" s="283" t="s">
        <v>350</v>
      </c>
      <c r="D55" s="283"/>
      <c r="E55" s="283"/>
      <c r="F55" s="283"/>
      <c r="G55" s="283"/>
      <c r="H55" s="283"/>
      <c r="I55" s="283"/>
      <c r="J55" s="283"/>
      <c r="K55" s="281"/>
    </row>
    <row r="56" spans="2:11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79"/>
      <c r="C57" s="283" t="s">
        <v>351</v>
      </c>
      <c r="D57" s="283"/>
      <c r="E57" s="283"/>
      <c r="F57" s="283"/>
      <c r="G57" s="283"/>
      <c r="H57" s="283"/>
      <c r="I57" s="283"/>
      <c r="J57" s="283"/>
      <c r="K57" s="281"/>
    </row>
    <row r="58" spans="2:11" s="1" customFormat="1" ht="15" customHeight="1">
      <c r="B58" s="279"/>
      <c r="C58" s="285"/>
      <c r="D58" s="283" t="s">
        <v>352</v>
      </c>
      <c r="E58" s="283"/>
      <c r="F58" s="283"/>
      <c r="G58" s="283"/>
      <c r="H58" s="283"/>
      <c r="I58" s="283"/>
      <c r="J58" s="283"/>
      <c r="K58" s="281"/>
    </row>
    <row r="59" spans="2:11" s="1" customFormat="1" ht="15" customHeight="1">
      <c r="B59" s="279"/>
      <c r="C59" s="285"/>
      <c r="D59" s="283" t="s">
        <v>353</v>
      </c>
      <c r="E59" s="283"/>
      <c r="F59" s="283"/>
      <c r="G59" s="283"/>
      <c r="H59" s="283"/>
      <c r="I59" s="283"/>
      <c r="J59" s="283"/>
      <c r="K59" s="281"/>
    </row>
    <row r="60" spans="2:11" s="1" customFormat="1" ht="15" customHeight="1">
      <c r="B60" s="279"/>
      <c r="C60" s="285"/>
      <c r="D60" s="283" t="s">
        <v>354</v>
      </c>
      <c r="E60" s="283"/>
      <c r="F60" s="283"/>
      <c r="G60" s="283"/>
      <c r="H60" s="283"/>
      <c r="I60" s="283"/>
      <c r="J60" s="283"/>
      <c r="K60" s="281"/>
    </row>
    <row r="61" spans="2:11" s="1" customFormat="1" ht="15" customHeight="1">
      <c r="B61" s="279"/>
      <c r="C61" s="285"/>
      <c r="D61" s="283" t="s">
        <v>355</v>
      </c>
      <c r="E61" s="283"/>
      <c r="F61" s="283"/>
      <c r="G61" s="283"/>
      <c r="H61" s="283"/>
      <c r="I61" s="283"/>
      <c r="J61" s="283"/>
      <c r="K61" s="281"/>
    </row>
    <row r="62" spans="2:11" s="1" customFormat="1" ht="15" customHeight="1">
      <c r="B62" s="279"/>
      <c r="C62" s="285"/>
      <c r="D62" s="288" t="s">
        <v>356</v>
      </c>
      <c r="E62" s="288"/>
      <c r="F62" s="288"/>
      <c r="G62" s="288"/>
      <c r="H62" s="288"/>
      <c r="I62" s="288"/>
      <c r="J62" s="288"/>
      <c r="K62" s="281"/>
    </row>
    <row r="63" spans="2:11" s="1" customFormat="1" ht="15" customHeight="1">
      <c r="B63" s="279"/>
      <c r="C63" s="285"/>
      <c r="D63" s="283" t="s">
        <v>357</v>
      </c>
      <c r="E63" s="283"/>
      <c r="F63" s="283"/>
      <c r="G63" s="283"/>
      <c r="H63" s="283"/>
      <c r="I63" s="283"/>
      <c r="J63" s="283"/>
      <c r="K63" s="281"/>
    </row>
    <row r="64" spans="2:11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pans="2:11" s="1" customFormat="1" ht="15" customHeight="1">
      <c r="B65" s="279"/>
      <c r="C65" s="285"/>
      <c r="D65" s="283" t="s">
        <v>358</v>
      </c>
      <c r="E65" s="283"/>
      <c r="F65" s="283"/>
      <c r="G65" s="283"/>
      <c r="H65" s="283"/>
      <c r="I65" s="283"/>
      <c r="J65" s="283"/>
      <c r="K65" s="281"/>
    </row>
    <row r="66" spans="2:11" s="1" customFormat="1" ht="15" customHeight="1">
      <c r="B66" s="279"/>
      <c r="C66" s="285"/>
      <c r="D66" s="288" t="s">
        <v>359</v>
      </c>
      <c r="E66" s="288"/>
      <c r="F66" s="288"/>
      <c r="G66" s="288"/>
      <c r="H66" s="288"/>
      <c r="I66" s="288"/>
      <c r="J66" s="288"/>
      <c r="K66" s="281"/>
    </row>
    <row r="67" spans="2:11" s="1" customFormat="1" ht="15" customHeight="1">
      <c r="B67" s="279"/>
      <c r="C67" s="285"/>
      <c r="D67" s="283" t="s">
        <v>360</v>
      </c>
      <c r="E67" s="283"/>
      <c r="F67" s="283"/>
      <c r="G67" s="283"/>
      <c r="H67" s="283"/>
      <c r="I67" s="283"/>
      <c r="J67" s="283"/>
      <c r="K67" s="281"/>
    </row>
    <row r="68" spans="2:11" s="1" customFormat="1" ht="15" customHeight="1">
      <c r="B68" s="279"/>
      <c r="C68" s="285"/>
      <c r="D68" s="283" t="s">
        <v>361</v>
      </c>
      <c r="E68" s="283"/>
      <c r="F68" s="283"/>
      <c r="G68" s="283"/>
      <c r="H68" s="283"/>
      <c r="I68" s="283"/>
      <c r="J68" s="283"/>
      <c r="K68" s="281"/>
    </row>
    <row r="69" spans="2:11" s="1" customFormat="1" ht="15" customHeight="1">
      <c r="B69" s="279"/>
      <c r="C69" s="285"/>
      <c r="D69" s="283" t="s">
        <v>362</v>
      </c>
      <c r="E69" s="283"/>
      <c r="F69" s="283"/>
      <c r="G69" s="283"/>
      <c r="H69" s="283"/>
      <c r="I69" s="283"/>
      <c r="J69" s="283"/>
      <c r="K69" s="281"/>
    </row>
    <row r="70" spans="2:11" s="1" customFormat="1" ht="15" customHeight="1">
      <c r="B70" s="279"/>
      <c r="C70" s="285"/>
      <c r="D70" s="283" t="s">
        <v>363</v>
      </c>
      <c r="E70" s="283"/>
      <c r="F70" s="283"/>
      <c r="G70" s="283"/>
      <c r="H70" s="283"/>
      <c r="I70" s="283"/>
      <c r="J70" s="283"/>
      <c r="K70" s="281"/>
    </row>
    <row r="71" spans="2:1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pans="2:11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pans="2:11" s="1" customFormat="1" ht="45" customHeight="1">
      <c r="B75" s="298"/>
      <c r="C75" s="299" t="s">
        <v>364</v>
      </c>
      <c r="D75" s="299"/>
      <c r="E75" s="299"/>
      <c r="F75" s="299"/>
      <c r="G75" s="299"/>
      <c r="H75" s="299"/>
      <c r="I75" s="299"/>
      <c r="J75" s="299"/>
      <c r="K75" s="300"/>
    </row>
    <row r="76" spans="2:11" s="1" customFormat="1" ht="17.25" customHeight="1">
      <c r="B76" s="298"/>
      <c r="C76" s="301" t="s">
        <v>365</v>
      </c>
      <c r="D76" s="301"/>
      <c r="E76" s="301"/>
      <c r="F76" s="301" t="s">
        <v>366</v>
      </c>
      <c r="G76" s="302"/>
      <c r="H76" s="301" t="s">
        <v>54</v>
      </c>
      <c r="I76" s="301" t="s">
        <v>57</v>
      </c>
      <c r="J76" s="301" t="s">
        <v>367</v>
      </c>
      <c r="K76" s="300"/>
    </row>
    <row r="77" spans="2:11" s="1" customFormat="1" ht="17.25" customHeight="1">
      <c r="B77" s="298"/>
      <c r="C77" s="303" t="s">
        <v>368</v>
      </c>
      <c r="D77" s="303"/>
      <c r="E77" s="303"/>
      <c r="F77" s="304" t="s">
        <v>369</v>
      </c>
      <c r="G77" s="305"/>
      <c r="H77" s="303"/>
      <c r="I77" s="303"/>
      <c r="J77" s="303" t="s">
        <v>370</v>
      </c>
      <c r="K77" s="300"/>
    </row>
    <row r="78" spans="2:11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pans="2:11" s="1" customFormat="1" ht="15" customHeight="1">
      <c r="B79" s="298"/>
      <c r="C79" s="286" t="s">
        <v>53</v>
      </c>
      <c r="D79" s="308"/>
      <c r="E79" s="308"/>
      <c r="F79" s="309" t="s">
        <v>371</v>
      </c>
      <c r="G79" s="310"/>
      <c r="H79" s="286" t="s">
        <v>372</v>
      </c>
      <c r="I79" s="286" t="s">
        <v>373</v>
      </c>
      <c r="J79" s="286">
        <v>20</v>
      </c>
      <c r="K79" s="300"/>
    </row>
    <row r="80" spans="2:11" s="1" customFormat="1" ht="15" customHeight="1">
      <c r="B80" s="298"/>
      <c r="C80" s="286" t="s">
        <v>374</v>
      </c>
      <c r="D80" s="286"/>
      <c r="E80" s="286"/>
      <c r="F80" s="309" t="s">
        <v>371</v>
      </c>
      <c r="G80" s="310"/>
      <c r="H80" s="286" t="s">
        <v>375</v>
      </c>
      <c r="I80" s="286" t="s">
        <v>373</v>
      </c>
      <c r="J80" s="286">
        <v>120</v>
      </c>
      <c r="K80" s="300"/>
    </row>
    <row r="81" spans="2:11" s="1" customFormat="1" ht="15" customHeight="1">
      <c r="B81" s="311"/>
      <c r="C81" s="286" t="s">
        <v>376</v>
      </c>
      <c r="D81" s="286"/>
      <c r="E81" s="286"/>
      <c r="F81" s="309" t="s">
        <v>377</v>
      </c>
      <c r="G81" s="310"/>
      <c r="H81" s="286" t="s">
        <v>378</v>
      </c>
      <c r="I81" s="286" t="s">
        <v>373</v>
      </c>
      <c r="J81" s="286">
        <v>50</v>
      </c>
      <c r="K81" s="300"/>
    </row>
    <row r="82" spans="2:11" s="1" customFormat="1" ht="15" customHeight="1">
      <c r="B82" s="311"/>
      <c r="C82" s="286" t="s">
        <v>379</v>
      </c>
      <c r="D82" s="286"/>
      <c r="E82" s="286"/>
      <c r="F82" s="309" t="s">
        <v>371</v>
      </c>
      <c r="G82" s="310"/>
      <c r="H82" s="286" t="s">
        <v>380</v>
      </c>
      <c r="I82" s="286" t="s">
        <v>381</v>
      </c>
      <c r="J82" s="286"/>
      <c r="K82" s="300"/>
    </row>
    <row r="83" spans="2:11" s="1" customFormat="1" ht="15" customHeight="1">
      <c r="B83" s="311"/>
      <c r="C83" s="312" t="s">
        <v>382</v>
      </c>
      <c r="D83" s="312"/>
      <c r="E83" s="312"/>
      <c r="F83" s="313" t="s">
        <v>377</v>
      </c>
      <c r="G83" s="312"/>
      <c r="H83" s="312" t="s">
        <v>383</v>
      </c>
      <c r="I83" s="312" t="s">
        <v>373</v>
      </c>
      <c r="J83" s="312">
        <v>15</v>
      </c>
      <c r="K83" s="300"/>
    </row>
    <row r="84" spans="2:11" s="1" customFormat="1" ht="15" customHeight="1">
      <c r="B84" s="311"/>
      <c r="C84" s="312" t="s">
        <v>384</v>
      </c>
      <c r="D84" s="312"/>
      <c r="E84" s="312"/>
      <c r="F84" s="313" t="s">
        <v>377</v>
      </c>
      <c r="G84" s="312"/>
      <c r="H84" s="312" t="s">
        <v>385</v>
      </c>
      <c r="I84" s="312" t="s">
        <v>373</v>
      </c>
      <c r="J84" s="312">
        <v>15</v>
      </c>
      <c r="K84" s="300"/>
    </row>
    <row r="85" spans="2:11" s="1" customFormat="1" ht="15" customHeight="1">
      <c r="B85" s="311"/>
      <c r="C85" s="312" t="s">
        <v>386</v>
      </c>
      <c r="D85" s="312"/>
      <c r="E85" s="312"/>
      <c r="F85" s="313" t="s">
        <v>377</v>
      </c>
      <c r="G85" s="312"/>
      <c r="H85" s="312" t="s">
        <v>387</v>
      </c>
      <c r="I85" s="312" t="s">
        <v>373</v>
      </c>
      <c r="J85" s="312">
        <v>20</v>
      </c>
      <c r="K85" s="300"/>
    </row>
    <row r="86" spans="2:11" s="1" customFormat="1" ht="15" customHeight="1">
      <c r="B86" s="311"/>
      <c r="C86" s="312" t="s">
        <v>388</v>
      </c>
      <c r="D86" s="312"/>
      <c r="E86" s="312"/>
      <c r="F86" s="313" t="s">
        <v>377</v>
      </c>
      <c r="G86" s="312"/>
      <c r="H86" s="312" t="s">
        <v>389</v>
      </c>
      <c r="I86" s="312" t="s">
        <v>373</v>
      </c>
      <c r="J86" s="312">
        <v>20</v>
      </c>
      <c r="K86" s="300"/>
    </row>
    <row r="87" spans="2:11" s="1" customFormat="1" ht="15" customHeight="1">
      <c r="B87" s="311"/>
      <c r="C87" s="286" t="s">
        <v>390</v>
      </c>
      <c r="D87" s="286"/>
      <c r="E87" s="286"/>
      <c r="F87" s="309" t="s">
        <v>377</v>
      </c>
      <c r="G87" s="310"/>
      <c r="H87" s="286" t="s">
        <v>391</v>
      </c>
      <c r="I87" s="286" t="s">
        <v>373</v>
      </c>
      <c r="J87" s="286">
        <v>50</v>
      </c>
      <c r="K87" s="300"/>
    </row>
    <row r="88" spans="2:11" s="1" customFormat="1" ht="15" customHeight="1">
      <c r="B88" s="311"/>
      <c r="C88" s="286" t="s">
        <v>392</v>
      </c>
      <c r="D88" s="286"/>
      <c r="E88" s="286"/>
      <c r="F88" s="309" t="s">
        <v>377</v>
      </c>
      <c r="G88" s="310"/>
      <c r="H88" s="286" t="s">
        <v>393</v>
      </c>
      <c r="I88" s="286" t="s">
        <v>373</v>
      </c>
      <c r="J88" s="286">
        <v>20</v>
      </c>
      <c r="K88" s="300"/>
    </row>
    <row r="89" spans="2:11" s="1" customFormat="1" ht="15" customHeight="1">
      <c r="B89" s="311"/>
      <c r="C89" s="286" t="s">
        <v>394</v>
      </c>
      <c r="D89" s="286"/>
      <c r="E89" s="286"/>
      <c r="F89" s="309" t="s">
        <v>377</v>
      </c>
      <c r="G89" s="310"/>
      <c r="H89" s="286" t="s">
        <v>395</v>
      </c>
      <c r="I89" s="286" t="s">
        <v>373</v>
      </c>
      <c r="J89" s="286">
        <v>20</v>
      </c>
      <c r="K89" s="300"/>
    </row>
    <row r="90" spans="2:11" s="1" customFormat="1" ht="15" customHeight="1">
      <c r="B90" s="311"/>
      <c r="C90" s="286" t="s">
        <v>396</v>
      </c>
      <c r="D90" s="286"/>
      <c r="E90" s="286"/>
      <c r="F90" s="309" t="s">
        <v>377</v>
      </c>
      <c r="G90" s="310"/>
      <c r="H90" s="286" t="s">
        <v>397</v>
      </c>
      <c r="I90" s="286" t="s">
        <v>373</v>
      </c>
      <c r="J90" s="286">
        <v>50</v>
      </c>
      <c r="K90" s="300"/>
    </row>
    <row r="91" spans="2:11" s="1" customFormat="1" ht="15" customHeight="1">
      <c r="B91" s="311"/>
      <c r="C91" s="286" t="s">
        <v>398</v>
      </c>
      <c r="D91" s="286"/>
      <c r="E91" s="286"/>
      <c r="F91" s="309" t="s">
        <v>377</v>
      </c>
      <c r="G91" s="310"/>
      <c r="H91" s="286" t="s">
        <v>398</v>
      </c>
      <c r="I91" s="286" t="s">
        <v>373</v>
      </c>
      <c r="J91" s="286">
        <v>50</v>
      </c>
      <c r="K91" s="300"/>
    </row>
    <row r="92" spans="2:11" s="1" customFormat="1" ht="15" customHeight="1">
      <c r="B92" s="311"/>
      <c r="C92" s="286" t="s">
        <v>399</v>
      </c>
      <c r="D92" s="286"/>
      <c r="E92" s="286"/>
      <c r="F92" s="309" t="s">
        <v>377</v>
      </c>
      <c r="G92" s="310"/>
      <c r="H92" s="286" t="s">
        <v>400</v>
      </c>
      <c r="I92" s="286" t="s">
        <v>373</v>
      </c>
      <c r="J92" s="286">
        <v>255</v>
      </c>
      <c r="K92" s="300"/>
    </row>
    <row r="93" spans="2:11" s="1" customFormat="1" ht="15" customHeight="1">
      <c r="B93" s="311"/>
      <c r="C93" s="286" t="s">
        <v>401</v>
      </c>
      <c r="D93" s="286"/>
      <c r="E93" s="286"/>
      <c r="F93" s="309" t="s">
        <v>371</v>
      </c>
      <c r="G93" s="310"/>
      <c r="H93" s="286" t="s">
        <v>402</v>
      </c>
      <c r="I93" s="286" t="s">
        <v>403</v>
      </c>
      <c r="J93" s="286"/>
      <c r="K93" s="300"/>
    </row>
    <row r="94" spans="2:11" s="1" customFormat="1" ht="15" customHeight="1">
      <c r="B94" s="311"/>
      <c r="C94" s="286" t="s">
        <v>404</v>
      </c>
      <c r="D94" s="286"/>
      <c r="E94" s="286"/>
      <c r="F94" s="309" t="s">
        <v>371</v>
      </c>
      <c r="G94" s="310"/>
      <c r="H94" s="286" t="s">
        <v>405</v>
      </c>
      <c r="I94" s="286" t="s">
        <v>406</v>
      </c>
      <c r="J94" s="286"/>
      <c r="K94" s="300"/>
    </row>
    <row r="95" spans="2:11" s="1" customFormat="1" ht="15" customHeight="1">
      <c r="B95" s="311"/>
      <c r="C95" s="286" t="s">
        <v>407</v>
      </c>
      <c r="D95" s="286"/>
      <c r="E95" s="286"/>
      <c r="F95" s="309" t="s">
        <v>371</v>
      </c>
      <c r="G95" s="310"/>
      <c r="H95" s="286" t="s">
        <v>407</v>
      </c>
      <c r="I95" s="286" t="s">
        <v>406</v>
      </c>
      <c r="J95" s="286"/>
      <c r="K95" s="300"/>
    </row>
    <row r="96" spans="2:11" s="1" customFormat="1" ht="15" customHeight="1">
      <c r="B96" s="311"/>
      <c r="C96" s="286" t="s">
        <v>38</v>
      </c>
      <c r="D96" s="286"/>
      <c r="E96" s="286"/>
      <c r="F96" s="309" t="s">
        <v>371</v>
      </c>
      <c r="G96" s="310"/>
      <c r="H96" s="286" t="s">
        <v>408</v>
      </c>
      <c r="I96" s="286" t="s">
        <v>406</v>
      </c>
      <c r="J96" s="286"/>
      <c r="K96" s="300"/>
    </row>
    <row r="97" spans="2:11" s="1" customFormat="1" ht="15" customHeight="1">
      <c r="B97" s="311"/>
      <c r="C97" s="286" t="s">
        <v>48</v>
      </c>
      <c r="D97" s="286"/>
      <c r="E97" s="286"/>
      <c r="F97" s="309" t="s">
        <v>371</v>
      </c>
      <c r="G97" s="310"/>
      <c r="H97" s="286" t="s">
        <v>409</v>
      </c>
      <c r="I97" s="286" t="s">
        <v>406</v>
      </c>
      <c r="J97" s="286"/>
      <c r="K97" s="300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pans="2:1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pans="2:11" s="1" customFormat="1" ht="45" customHeight="1">
      <c r="B102" s="298"/>
      <c r="C102" s="299" t="s">
        <v>410</v>
      </c>
      <c r="D102" s="299"/>
      <c r="E102" s="299"/>
      <c r="F102" s="299"/>
      <c r="G102" s="299"/>
      <c r="H102" s="299"/>
      <c r="I102" s="299"/>
      <c r="J102" s="299"/>
      <c r="K102" s="300"/>
    </row>
    <row r="103" spans="2:11" s="1" customFormat="1" ht="17.25" customHeight="1">
      <c r="B103" s="298"/>
      <c r="C103" s="301" t="s">
        <v>365</v>
      </c>
      <c r="D103" s="301"/>
      <c r="E103" s="301"/>
      <c r="F103" s="301" t="s">
        <v>366</v>
      </c>
      <c r="G103" s="302"/>
      <c r="H103" s="301" t="s">
        <v>54</v>
      </c>
      <c r="I103" s="301" t="s">
        <v>57</v>
      </c>
      <c r="J103" s="301" t="s">
        <v>367</v>
      </c>
      <c r="K103" s="300"/>
    </row>
    <row r="104" spans="2:11" s="1" customFormat="1" ht="17.25" customHeight="1">
      <c r="B104" s="298"/>
      <c r="C104" s="303" t="s">
        <v>368</v>
      </c>
      <c r="D104" s="303"/>
      <c r="E104" s="303"/>
      <c r="F104" s="304" t="s">
        <v>369</v>
      </c>
      <c r="G104" s="305"/>
      <c r="H104" s="303"/>
      <c r="I104" s="303"/>
      <c r="J104" s="303" t="s">
        <v>370</v>
      </c>
      <c r="K104" s="300"/>
    </row>
    <row r="105" spans="2:11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pans="2:11" s="1" customFormat="1" ht="15" customHeight="1">
      <c r="B106" s="298"/>
      <c r="C106" s="286" t="s">
        <v>53</v>
      </c>
      <c r="D106" s="308"/>
      <c r="E106" s="308"/>
      <c r="F106" s="309" t="s">
        <v>371</v>
      </c>
      <c r="G106" s="286"/>
      <c r="H106" s="286" t="s">
        <v>411</v>
      </c>
      <c r="I106" s="286" t="s">
        <v>373</v>
      </c>
      <c r="J106" s="286">
        <v>20</v>
      </c>
      <c r="K106" s="300"/>
    </row>
    <row r="107" spans="2:11" s="1" customFormat="1" ht="15" customHeight="1">
      <c r="B107" s="298"/>
      <c r="C107" s="286" t="s">
        <v>374</v>
      </c>
      <c r="D107" s="286"/>
      <c r="E107" s="286"/>
      <c r="F107" s="309" t="s">
        <v>371</v>
      </c>
      <c r="G107" s="286"/>
      <c r="H107" s="286" t="s">
        <v>411</v>
      </c>
      <c r="I107" s="286" t="s">
        <v>373</v>
      </c>
      <c r="J107" s="286">
        <v>120</v>
      </c>
      <c r="K107" s="300"/>
    </row>
    <row r="108" spans="2:11" s="1" customFormat="1" ht="15" customHeight="1">
      <c r="B108" s="311"/>
      <c r="C108" s="286" t="s">
        <v>376</v>
      </c>
      <c r="D108" s="286"/>
      <c r="E108" s="286"/>
      <c r="F108" s="309" t="s">
        <v>377</v>
      </c>
      <c r="G108" s="286"/>
      <c r="H108" s="286" t="s">
        <v>411</v>
      </c>
      <c r="I108" s="286" t="s">
        <v>373</v>
      </c>
      <c r="J108" s="286">
        <v>50</v>
      </c>
      <c r="K108" s="300"/>
    </row>
    <row r="109" spans="2:11" s="1" customFormat="1" ht="15" customHeight="1">
      <c r="B109" s="311"/>
      <c r="C109" s="286" t="s">
        <v>379</v>
      </c>
      <c r="D109" s="286"/>
      <c r="E109" s="286"/>
      <c r="F109" s="309" t="s">
        <v>371</v>
      </c>
      <c r="G109" s="286"/>
      <c r="H109" s="286" t="s">
        <v>411</v>
      </c>
      <c r="I109" s="286" t="s">
        <v>381</v>
      </c>
      <c r="J109" s="286"/>
      <c r="K109" s="300"/>
    </row>
    <row r="110" spans="2:11" s="1" customFormat="1" ht="15" customHeight="1">
      <c r="B110" s="311"/>
      <c r="C110" s="286" t="s">
        <v>390</v>
      </c>
      <c r="D110" s="286"/>
      <c r="E110" s="286"/>
      <c r="F110" s="309" t="s">
        <v>377</v>
      </c>
      <c r="G110" s="286"/>
      <c r="H110" s="286" t="s">
        <v>411</v>
      </c>
      <c r="I110" s="286" t="s">
        <v>373</v>
      </c>
      <c r="J110" s="286">
        <v>50</v>
      </c>
      <c r="K110" s="300"/>
    </row>
    <row r="111" spans="2:11" s="1" customFormat="1" ht="15" customHeight="1">
      <c r="B111" s="311"/>
      <c r="C111" s="286" t="s">
        <v>398</v>
      </c>
      <c r="D111" s="286"/>
      <c r="E111" s="286"/>
      <c r="F111" s="309" t="s">
        <v>377</v>
      </c>
      <c r="G111" s="286"/>
      <c r="H111" s="286" t="s">
        <v>411</v>
      </c>
      <c r="I111" s="286" t="s">
        <v>373</v>
      </c>
      <c r="J111" s="286">
        <v>50</v>
      </c>
      <c r="K111" s="300"/>
    </row>
    <row r="112" spans="2:11" s="1" customFormat="1" ht="15" customHeight="1">
      <c r="B112" s="311"/>
      <c r="C112" s="286" t="s">
        <v>396</v>
      </c>
      <c r="D112" s="286"/>
      <c r="E112" s="286"/>
      <c r="F112" s="309" t="s">
        <v>377</v>
      </c>
      <c r="G112" s="286"/>
      <c r="H112" s="286" t="s">
        <v>411</v>
      </c>
      <c r="I112" s="286" t="s">
        <v>373</v>
      </c>
      <c r="J112" s="286">
        <v>50</v>
      </c>
      <c r="K112" s="300"/>
    </row>
    <row r="113" spans="2:11" s="1" customFormat="1" ht="15" customHeight="1">
      <c r="B113" s="311"/>
      <c r="C113" s="286" t="s">
        <v>53</v>
      </c>
      <c r="D113" s="286"/>
      <c r="E113" s="286"/>
      <c r="F113" s="309" t="s">
        <v>371</v>
      </c>
      <c r="G113" s="286"/>
      <c r="H113" s="286" t="s">
        <v>412</v>
      </c>
      <c r="I113" s="286" t="s">
        <v>373</v>
      </c>
      <c r="J113" s="286">
        <v>20</v>
      </c>
      <c r="K113" s="300"/>
    </row>
    <row r="114" spans="2:11" s="1" customFormat="1" ht="15" customHeight="1">
      <c r="B114" s="311"/>
      <c r="C114" s="286" t="s">
        <v>413</v>
      </c>
      <c r="D114" s="286"/>
      <c r="E114" s="286"/>
      <c r="F114" s="309" t="s">
        <v>371</v>
      </c>
      <c r="G114" s="286"/>
      <c r="H114" s="286" t="s">
        <v>414</v>
      </c>
      <c r="I114" s="286" t="s">
        <v>373</v>
      </c>
      <c r="J114" s="286">
        <v>120</v>
      </c>
      <c r="K114" s="300"/>
    </row>
    <row r="115" spans="2:11" s="1" customFormat="1" ht="15" customHeight="1">
      <c r="B115" s="311"/>
      <c r="C115" s="286" t="s">
        <v>38</v>
      </c>
      <c r="D115" s="286"/>
      <c r="E115" s="286"/>
      <c r="F115" s="309" t="s">
        <v>371</v>
      </c>
      <c r="G115" s="286"/>
      <c r="H115" s="286" t="s">
        <v>415</v>
      </c>
      <c r="I115" s="286" t="s">
        <v>406</v>
      </c>
      <c r="J115" s="286"/>
      <c r="K115" s="300"/>
    </row>
    <row r="116" spans="2:11" s="1" customFormat="1" ht="15" customHeight="1">
      <c r="B116" s="311"/>
      <c r="C116" s="286" t="s">
        <v>48</v>
      </c>
      <c r="D116" s="286"/>
      <c r="E116" s="286"/>
      <c r="F116" s="309" t="s">
        <v>371</v>
      </c>
      <c r="G116" s="286"/>
      <c r="H116" s="286" t="s">
        <v>416</v>
      </c>
      <c r="I116" s="286" t="s">
        <v>406</v>
      </c>
      <c r="J116" s="286"/>
      <c r="K116" s="300"/>
    </row>
    <row r="117" spans="2:11" s="1" customFormat="1" ht="15" customHeight="1">
      <c r="B117" s="311"/>
      <c r="C117" s="286" t="s">
        <v>57</v>
      </c>
      <c r="D117" s="286"/>
      <c r="E117" s="286"/>
      <c r="F117" s="309" t="s">
        <v>371</v>
      </c>
      <c r="G117" s="286"/>
      <c r="H117" s="286" t="s">
        <v>417</v>
      </c>
      <c r="I117" s="286" t="s">
        <v>418</v>
      </c>
      <c r="J117" s="286"/>
      <c r="K117" s="300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pans="2:11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pans="2:1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s="1" customFormat="1" ht="45" customHeight="1">
      <c r="B122" s="327"/>
      <c r="C122" s="277" t="s">
        <v>419</v>
      </c>
      <c r="D122" s="277"/>
      <c r="E122" s="277"/>
      <c r="F122" s="277"/>
      <c r="G122" s="277"/>
      <c r="H122" s="277"/>
      <c r="I122" s="277"/>
      <c r="J122" s="277"/>
      <c r="K122" s="328"/>
    </row>
    <row r="123" spans="2:11" s="1" customFormat="1" ht="17.25" customHeight="1">
      <c r="B123" s="329"/>
      <c r="C123" s="301" t="s">
        <v>365</v>
      </c>
      <c r="D123" s="301"/>
      <c r="E123" s="301"/>
      <c r="F123" s="301" t="s">
        <v>366</v>
      </c>
      <c r="G123" s="302"/>
      <c r="H123" s="301" t="s">
        <v>54</v>
      </c>
      <c r="I123" s="301" t="s">
        <v>57</v>
      </c>
      <c r="J123" s="301" t="s">
        <v>367</v>
      </c>
      <c r="K123" s="330"/>
    </row>
    <row r="124" spans="2:11" s="1" customFormat="1" ht="17.25" customHeight="1">
      <c r="B124" s="329"/>
      <c r="C124" s="303" t="s">
        <v>368</v>
      </c>
      <c r="D124" s="303"/>
      <c r="E124" s="303"/>
      <c r="F124" s="304" t="s">
        <v>369</v>
      </c>
      <c r="G124" s="305"/>
      <c r="H124" s="303"/>
      <c r="I124" s="303"/>
      <c r="J124" s="303" t="s">
        <v>370</v>
      </c>
      <c r="K124" s="330"/>
    </row>
    <row r="125" spans="2:11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pans="2:11" s="1" customFormat="1" ht="15" customHeight="1">
      <c r="B126" s="331"/>
      <c r="C126" s="286" t="s">
        <v>374</v>
      </c>
      <c r="D126" s="308"/>
      <c r="E126" s="308"/>
      <c r="F126" s="309" t="s">
        <v>371</v>
      </c>
      <c r="G126" s="286"/>
      <c r="H126" s="286" t="s">
        <v>411</v>
      </c>
      <c r="I126" s="286" t="s">
        <v>373</v>
      </c>
      <c r="J126" s="286">
        <v>120</v>
      </c>
      <c r="K126" s="334"/>
    </row>
    <row r="127" spans="2:11" s="1" customFormat="1" ht="15" customHeight="1">
      <c r="B127" s="331"/>
      <c r="C127" s="286" t="s">
        <v>420</v>
      </c>
      <c r="D127" s="286"/>
      <c r="E127" s="286"/>
      <c r="F127" s="309" t="s">
        <v>371</v>
      </c>
      <c r="G127" s="286"/>
      <c r="H127" s="286" t="s">
        <v>421</v>
      </c>
      <c r="I127" s="286" t="s">
        <v>373</v>
      </c>
      <c r="J127" s="286" t="s">
        <v>422</v>
      </c>
      <c r="K127" s="334"/>
    </row>
    <row r="128" spans="2:11" s="1" customFormat="1" ht="15" customHeight="1">
      <c r="B128" s="331"/>
      <c r="C128" s="286" t="s">
        <v>319</v>
      </c>
      <c r="D128" s="286"/>
      <c r="E128" s="286"/>
      <c r="F128" s="309" t="s">
        <v>371</v>
      </c>
      <c r="G128" s="286"/>
      <c r="H128" s="286" t="s">
        <v>423</v>
      </c>
      <c r="I128" s="286" t="s">
        <v>373</v>
      </c>
      <c r="J128" s="286" t="s">
        <v>422</v>
      </c>
      <c r="K128" s="334"/>
    </row>
    <row r="129" spans="2:11" s="1" customFormat="1" ht="15" customHeight="1">
      <c r="B129" s="331"/>
      <c r="C129" s="286" t="s">
        <v>382</v>
      </c>
      <c r="D129" s="286"/>
      <c r="E129" s="286"/>
      <c r="F129" s="309" t="s">
        <v>377</v>
      </c>
      <c r="G129" s="286"/>
      <c r="H129" s="286" t="s">
        <v>383</v>
      </c>
      <c r="I129" s="286" t="s">
        <v>373</v>
      </c>
      <c r="J129" s="286">
        <v>15</v>
      </c>
      <c r="K129" s="334"/>
    </row>
    <row r="130" spans="2:11" s="1" customFormat="1" ht="15" customHeight="1">
      <c r="B130" s="331"/>
      <c r="C130" s="312" t="s">
        <v>384</v>
      </c>
      <c r="D130" s="312"/>
      <c r="E130" s="312"/>
      <c r="F130" s="313" t="s">
        <v>377</v>
      </c>
      <c r="G130" s="312"/>
      <c r="H130" s="312" t="s">
        <v>385</v>
      </c>
      <c r="I130" s="312" t="s">
        <v>373</v>
      </c>
      <c r="J130" s="312">
        <v>15</v>
      </c>
      <c r="K130" s="334"/>
    </row>
    <row r="131" spans="2:11" s="1" customFormat="1" ht="15" customHeight="1">
      <c r="B131" s="331"/>
      <c r="C131" s="312" t="s">
        <v>386</v>
      </c>
      <c r="D131" s="312"/>
      <c r="E131" s="312"/>
      <c r="F131" s="313" t="s">
        <v>377</v>
      </c>
      <c r="G131" s="312"/>
      <c r="H131" s="312" t="s">
        <v>387</v>
      </c>
      <c r="I131" s="312" t="s">
        <v>373</v>
      </c>
      <c r="J131" s="312">
        <v>20</v>
      </c>
      <c r="K131" s="334"/>
    </row>
    <row r="132" spans="2:11" s="1" customFormat="1" ht="15" customHeight="1">
      <c r="B132" s="331"/>
      <c r="C132" s="312" t="s">
        <v>388</v>
      </c>
      <c r="D132" s="312"/>
      <c r="E132" s="312"/>
      <c r="F132" s="313" t="s">
        <v>377</v>
      </c>
      <c r="G132" s="312"/>
      <c r="H132" s="312" t="s">
        <v>389</v>
      </c>
      <c r="I132" s="312" t="s">
        <v>373</v>
      </c>
      <c r="J132" s="312">
        <v>20</v>
      </c>
      <c r="K132" s="334"/>
    </row>
    <row r="133" spans="2:11" s="1" customFormat="1" ht="15" customHeight="1">
      <c r="B133" s="331"/>
      <c r="C133" s="286" t="s">
        <v>376</v>
      </c>
      <c r="D133" s="286"/>
      <c r="E133" s="286"/>
      <c r="F133" s="309" t="s">
        <v>377</v>
      </c>
      <c r="G133" s="286"/>
      <c r="H133" s="286" t="s">
        <v>411</v>
      </c>
      <c r="I133" s="286" t="s">
        <v>373</v>
      </c>
      <c r="J133" s="286">
        <v>50</v>
      </c>
      <c r="K133" s="334"/>
    </row>
    <row r="134" spans="2:11" s="1" customFormat="1" ht="15" customHeight="1">
      <c r="B134" s="331"/>
      <c r="C134" s="286" t="s">
        <v>390</v>
      </c>
      <c r="D134" s="286"/>
      <c r="E134" s="286"/>
      <c r="F134" s="309" t="s">
        <v>377</v>
      </c>
      <c r="G134" s="286"/>
      <c r="H134" s="286" t="s">
        <v>411</v>
      </c>
      <c r="I134" s="286" t="s">
        <v>373</v>
      </c>
      <c r="J134" s="286">
        <v>50</v>
      </c>
      <c r="K134" s="334"/>
    </row>
    <row r="135" spans="2:11" s="1" customFormat="1" ht="15" customHeight="1">
      <c r="B135" s="331"/>
      <c r="C135" s="286" t="s">
        <v>396</v>
      </c>
      <c r="D135" s="286"/>
      <c r="E135" s="286"/>
      <c r="F135" s="309" t="s">
        <v>377</v>
      </c>
      <c r="G135" s="286"/>
      <c r="H135" s="286" t="s">
        <v>411</v>
      </c>
      <c r="I135" s="286" t="s">
        <v>373</v>
      </c>
      <c r="J135" s="286">
        <v>50</v>
      </c>
      <c r="K135" s="334"/>
    </row>
    <row r="136" spans="2:11" s="1" customFormat="1" ht="15" customHeight="1">
      <c r="B136" s="331"/>
      <c r="C136" s="286" t="s">
        <v>398</v>
      </c>
      <c r="D136" s="286"/>
      <c r="E136" s="286"/>
      <c r="F136" s="309" t="s">
        <v>377</v>
      </c>
      <c r="G136" s="286"/>
      <c r="H136" s="286" t="s">
        <v>411</v>
      </c>
      <c r="I136" s="286" t="s">
        <v>373</v>
      </c>
      <c r="J136" s="286">
        <v>50</v>
      </c>
      <c r="K136" s="334"/>
    </row>
    <row r="137" spans="2:11" s="1" customFormat="1" ht="15" customHeight="1">
      <c r="B137" s="331"/>
      <c r="C137" s="286" t="s">
        <v>399</v>
      </c>
      <c r="D137" s="286"/>
      <c r="E137" s="286"/>
      <c r="F137" s="309" t="s">
        <v>377</v>
      </c>
      <c r="G137" s="286"/>
      <c r="H137" s="286" t="s">
        <v>424</v>
      </c>
      <c r="I137" s="286" t="s">
        <v>373</v>
      </c>
      <c r="J137" s="286">
        <v>255</v>
      </c>
      <c r="K137" s="334"/>
    </row>
    <row r="138" spans="2:11" s="1" customFormat="1" ht="15" customHeight="1">
      <c r="B138" s="331"/>
      <c r="C138" s="286" t="s">
        <v>401</v>
      </c>
      <c r="D138" s="286"/>
      <c r="E138" s="286"/>
      <c r="F138" s="309" t="s">
        <v>371</v>
      </c>
      <c r="G138" s="286"/>
      <c r="H138" s="286" t="s">
        <v>425</v>
      </c>
      <c r="I138" s="286" t="s">
        <v>403</v>
      </c>
      <c r="J138" s="286"/>
      <c r="K138" s="334"/>
    </row>
    <row r="139" spans="2:11" s="1" customFormat="1" ht="15" customHeight="1">
      <c r="B139" s="331"/>
      <c r="C139" s="286" t="s">
        <v>404</v>
      </c>
      <c r="D139" s="286"/>
      <c r="E139" s="286"/>
      <c r="F139" s="309" t="s">
        <v>371</v>
      </c>
      <c r="G139" s="286"/>
      <c r="H139" s="286" t="s">
        <v>426</v>
      </c>
      <c r="I139" s="286" t="s">
        <v>406</v>
      </c>
      <c r="J139" s="286"/>
      <c r="K139" s="334"/>
    </row>
    <row r="140" spans="2:11" s="1" customFormat="1" ht="15" customHeight="1">
      <c r="B140" s="331"/>
      <c r="C140" s="286" t="s">
        <v>407</v>
      </c>
      <c r="D140" s="286"/>
      <c r="E140" s="286"/>
      <c r="F140" s="309" t="s">
        <v>371</v>
      </c>
      <c r="G140" s="286"/>
      <c r="H140" s="286" t="s">
        <v>407</v>
      </c>
      <c r="I140" s="286" t="s">
        <v>406</v>
      </c>
      <c r="J140" s="286"/>
      <c r="K140" s="334"/>
    </row>
    <row r="141" spans="2:11" s="1" customFormat="1" ht="15" customHeight="1">
      <c r="B141" s="331"/>
      <c r="C141" s="286" t="s">
        <v>38</v>
      </c>
      <c r="D141" s="286"/>
      <c r="E141" s="286"/>
      <c r="F141" s="309" t="s">
        <v>371</v>
      </c>
      <c r="G141" s="286"/>
      <c r="H141" s="286" t="s">
        <v>427</v>
      </c>
      <c r="I141" s="286" t="s">
        <v>406</v>
      </c>
      <c r="J141" s="286"/>
      <c r="K141" s="334"/>
    </row>
    <row r="142" spans="2:11" s="1" customFormat="1" ht="15" customHeight="1">
      <c r="B142" s="331"/>
      <c r="C142" s="286" t="s">
        <v>428</v>
      </c>
      <c r="D142" s="286"/>
      <c r="E142" s="286"/>
      <c r="F142" s="309" t="s">
        <v>371</v>
      </c>
      <c r="G142" s="286"/>
      <c r="H142" s="286" t="s">
        <v>429</v>
      </c>
      <c r="I142" s="286" t="s">
        <v>406</v>
      </c>
      <c r="J142" s="286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pans="2:11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pans="2:11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pans="2:11" s="1" customFormat="1" ht="45" customHeight="1">
      <c r="B147" s="298"/>
      <c r="C147" s="299" t="s">
        <v>430</v>
      </c>
      <c r="D147" s="299"/>
      <c r="E147" s="299"/>
      <c r="F147" s="299"/>
      <c r="G147" s="299"/>
      <c r="H147" s="299"/>
      <c r="I147" s="299"/>
      <c r="J147" s="299"/>
      <c r="K147" s="300"/>
    </row>
    <row r="148" spans="2:11" s="1" customFormat="1" ht="17.25" customHeight="1">
      <c r="B148" s="298"/>
      <c r="C148" s="301" t="s">
        <v>365</v>
      </c>
      <c r="D148" s="301"/>
      <c r="E148" s="301"/>
      <c r="F148" s="301" t="s">
        <v>366</v>
      </c>
      <c r="G148" s="302"/>
      <c r="H148" s="301" t="s">
        <v>54</v>
      </c>
      <c r="I148" s="301" t="s">
        <v>57</v>
      </c>
      <c r="J148" s="301" t="s">
        <v>367</v>
      </c>
      <c r="K148" s="300"/>
    </row>
    <row r="149" spans="2:11" s="1" customFormat="1" ht="17.25" customHeight="1">
      <c r="B149" s="298"/>
      <c r="C149" s="303" t="s">
        <v>368</v>
      </c>
      <c r="D149" s="303"/>
      <c r="E149" s="303"/>
      <c r="F149" s="304" t="s">
        <v>369</v>
      </c>
      <c r="G149" s="305"/>
      <c r="H149" s="303"/>
      <c r="I149" s="303"/>
      <c r="J149" s="303" t="s">
        <v>370</v>
      </c>
      <c r="K149" s="300"/>
    </row>
    <row r="150" spans="2:11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pans="2:11" s="1" customFormat="1" ht="15" customHeight="1">
      <c r="B151" s="311"/>
      <c r="C151" s="338" t="s">
        <v>374</v>
      </c>
      <c r="D151" s="286"/>
      <c r="E151" s="286"/>
      <c r="F151" s="339" t="s">
        <v>371</v>
      </c>
      <c r="G151" s="286"/>
      <c r="H151" s="338" t="s">
        <v>411</v>
      </c>
      <c r="I151" s="338" t="s">
        <v>373</v>
      </c>
      <c r="J151" s="338">
        <v>120</v>
      </c>
      <c r="K151" s="334"/>
    </row>
    <row r="152" spans="2:11" s="1" customFormat="1" ht="15" customHeight="1">
      <c r="B152" s="311"/>
      <c r="C152" s="338" t="s">
        <v>420</v>
      </c>
      <c r="D152" s="286"/>
      <c r="E152" s="286"/>
      <c r="F152" s="339" t="s">
        <v>371</v>
      </c>
      <c r="G152" s="286"/>
      <c r="H152" s="338" t="s">
        <v>431</v>
      </c>
      <c r="I152" s="338" t="s">
        <v>373</v>
      </c>
      <c r="J152" s="338" t="s">
        <v>422</v>
      </c>
      <c r="K152" s="334"/>
    </row>
    <row r="153" spans="2:11" s="1" customFormat="1" ht="15" customHeight="1">
      <c r="B153" s="311"/>
      <c r="C153" s="338" t="s">
        <v>319</v>
      </c>
      <c r="D153" s="286"/>
      <c r="E153" s="286"/>
      <c r="F153" s="339" t="s">
        <v>371</v>
      </c>
      <c r="G153" s="286"/>
      <c r="H153" s="338" t="s">
        <v>432</v>
      </c>
      <c r="I153" s="338" t="s">
        <v>373</v>
      </c>
      <c r="J153" s="338" t="s">
        <v>422</v>
      </c>
      <c r="K153" s="334"/>
    </row>
    <row r="154" spans="2:11" s="1" customFormat="1" ht="15" customHeight="1">
      <c r="B154" s="311"/>
      <c r="C154" s="338" t="s">
        <v>376</v>
      </c>
      <c r="D154" s="286"/>
      <c r="E154" s="286"/>
      <c r="F154" s="339" t="s">
        <v>377</v>
      </c>
      <c r="G154" s="286"/>
      <c r="H154" s="338" t="s">
        <v>411</v>
      </c>
      <c r="I154" s="338" t="s">
        <v>373</v>
      </c>
      <c r="J154" s="338">
        <v>50</v>
      </c>
      <c r="K154" s="334"/>
    </row>
    <row r="155" spans="2:11" s="1" customFormat="1" ht="15" customHeight="1">
      <c r="B155" s="311"/>
      <c r="C155" s="338" t="s">
        <v>379</v>
      </c>
      <c r="D155" s="286"/>
      <c r="E155" s="286"/>
      <c r="F155" s="339" t="s">
        <v>371</v>
      </c>
      <c r="G155" s="286"/>
      <c r="H155" s="338" t="s">
        <v>411</v>
      </c>
      <c r="I155" s="338" t="s">
        <v>381</v>
      </c>
      <c r="J155" s="338"/>
      <c r="K155" s="334"/>
    </row>
    <row r="156" spans="2:11" s="1" customFormat="1" ht="15" customHeight="1">
      <c r="B156" s="311"/>
      <c r="C156" s="338" t="s">
        <v>390</v>
      </c>
      <c r="D156" s="286"/>
      <c r="E156" s="286"/>
      <c r="F156" s="339" t="s">
        <v>377</v>
      </c>
      <c r="G156" s="286"/>
      <c r="H156" s="338" t="s">
        <v>411</v>
      </c>
      <c r="I156" s="338" t="s">
        <v>373</v>
      </c>
      <c r="J156" s="338">
        <v>50</v>
      </c>
      <c r="K156" s="334"/>
    </row>
    <row r="157" spans="2:11" s="1" customFormat="1" ht="15" customHeight="1">
      <c r="B157" s="311"/>
      <c r="C157" s="338" t="s">
        <v>398</v>
      </c>
      <c r="D157" s="286"/>
      <c r="E157" s="286"/>
      <c r="F157" s="339" t="s">
        <v>377</v>
      </c>
      <c r="G157" s="286"/>
      <c r="H157" s="338" t="s">
        <v>411</v>
      </c>
      <c r="I157" s="338" t="s">
        <v>373</v>
      </c>
      <c r="J157" s="338">
        <v>50</v>
      </c>
      <c r="K157" s="334"/>
    </row>
    <row r="158" spans="2:11" s="1" customFormat="1" ht="15" customHeight="1">
      <c r="B158" s="311"/>
      <c r="C158" s="338" t="s">
        <v>396</v>
      </c>
      <c r="D158" s="286"/>
      <c r="E158" s="286"/>
      <c r="F158" s="339" t="s">
        <v>377</v>
      </c>
      <c r="G158" s="286"/>
      <c r="H158" s="338" t="s">
        <v>411</v>
      </c>
      <c r="I158" s="338" t="s">
        <v>373</v>
      </c>
      <c r="J158" s="338">
        <v>50</v>
      </c>
      <c r="K158" s="334"/>
    </row>
    <row r="159" spans="2:11" s="1" customFormat="1" ht="15" customHeight="1">
      <c r="B159" s="311"/>
      <c r="C159" s="338" t="s">
        <v>90</v>
      </c>
      <c r="D159" s="286"/>
      <c r="E159" s="286"/>
      <c r="F159" s="339" t="s">
        <v>371</v>
      </c>
      <c r="G159" s="286"/>
      <c r="H159" s="338" t="s">
        <v>433</v>
      </c>
      <c r="I159" s="338" t="s">
        <v>373</v>
      </c>
      <c r="J159" s="338" t="s">
        <v>434</v>
      </c>
      <c r="K159" s="334"/>
    </row>
    <row r="160" spans="2:11" s="1" customFormat="1" ht="15" customHeight="1">
      <c r="B160" s="311"/>
      <c r="C160" s="338" t="s">
        <v>435</v>
      </c>
      <c r="D160" s="286"/>
      <c r="E160" s="286"/>
      <c r="F160" s="339" t="s">
        <v>371</v>
      </c>
      <c r="G160" s="286"/>
      <c r="H160" s="338" t="s">
        <v>436</v>
      </c>
      <c r="I160" s="338" t="s">
        <v>406</v>
      </c>
      <c r="J160" s="338"/>
      <c r="K160" s="334"/>
    </row>
    <row r="161" spans="2:1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pans="2:11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pans="2:11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277" t="s">
        <v>437</v>
      </c>
      <c r="D165" s="277"/>
      <c r="E165" s="277"/>
      <c r="F165" s="277"/>
      <c r="G165" s="277"/>
      <c r="H165" s="277"/>
      <c r="I165" s="277"/>
      <c r="J165" s="277"/>
      <c r="K165" s="278"/>
    </row>
    <row r="166" spans="2:11" s="1" customFormat="1" ht="17.25" customHeight="1">
      <c r="B166" s="276"/>
      <c r="C166" s="301" t="s">
        <v>365</v>
      </c>
      <c r="D166" s="301"/>
      <c r="E166" s="301"/>
      <c r="F166" s="301" t="s">
        <v>366</v>
      </c>
      <c r="G166" s="343"/>
      <c r="H166" s="344" t="s">
        <v>54</v>
      </c>
      <c r="I166" s="344" t="s">
        <v>57</v>
      </c>
      <c r="J166" s="301" t="s">
        <v>367</v>
      </c>
      <c r="K166" s="278"/>
    </row>
    <row r="167" spans="2:11" s="1" customFormat="1" ht="17.25" customHeight="1">
      <c r="B167" s="279"/>
      <c r="C167" s="303" t="s">
        <v>368</v>
      </c>
      <c r="D167" s="303"/>
      <c r="E167" s="303"/>
      <c r="F167" s="304" t="s">
        <v>369</v>
      </c>
      <c r="G167" s="345"/>
      <c r="H167" s="346"/>
      <c r="I167" s="346"/>
      <c r="J167" s="303" t="s">
        <v>370</v>
      </c>
      <c r="K167" s="281"/>
    </row>
    <row r="168" spans="2:11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pans="2:11" s="1" customFormat="1" ht="15" customHeight="1">
      <c r="B169" s="311"/>
      <c r="C169" s="286" t="s">
        <v>374</v>
      </c>
      <c r="D169" s="286"/>
      <c r="E169" s="286"/>
      <c r="F169" s="309" t="s">
        <v>371</v>
      </c>
      <c r="G169" s="286"/>
      <c r="H169" s="286" t="s">
        <v>411</v>
      </c>
      <c r="I169" s="286" t="s">
        <v>373</v>
      </c>
      <c r="J169" s="286">
        <v>120</v>
      </c>
      <c r="K169" s="334"/>
    </row>
    <row r="170" spans="2:11" s="1" customFormat="1" ht="15" customHeight="1">
      <c r="B170" s="311"/>
      <c r="C170" s="286" t="s">
        <v>420</v>
      </c>
      <c r="D170" s="286"/>
      <c r="E170" s="286"/>
      <c r="F170" s="309" t="s">
        <v>371</v>
      </c>
      <c r="G170" s="286"/>
      <c r="H170" s="286" t="s">
        <v>421</v>
      </c>
      <c r="I170" s="286" t="s">
        <v>373</v>
      </c>
      <c r="J170" s="286" t="s">
        <v>422</v>
      </c>
      <c r="K170" s="334"/>
    </row>
    <row r="171" spans="2:11" s="1" customFormat="1" ht="15" customHeight="1">
      <c r="B171" s="311"/>
      <c r="C171" s="286" t="s">
        <v>319</v>
      </c>
      <c r="D171" s="286"/>
      <c r="E171" s="286"/>
      <c r="F171" s="309" t="s">
        <v>371</v>
      </c>
      <c r="G171" s="286"/>
      <c r="H171" s="286" t="s">
        <v>438</v>
      </c>
      <c r="I171" s="286" t="s">
        <v>373</v>
      </c>
      <c r="J171" s="286" t="s">
        <v>422</v>
      </c>
      <c r="K171" s="334"/>
    </row>
    <row r="172" spans="2:11" s="1" customFormat="1" ht="15" customHeight="1">
      <c r="B172" s="311"/>
      <c r="C172" s="286" t="s">
        <v>376</v>
      </c>
      <c r="D172" s="286"/>
      <c r="E172" s="286"/>
      <c r="F172" s="309" t="s">
        <v>377</v>
      </c>
      <c r="G172" s="286"/>
      <c r="H172" s="286" t="s">
        <v>438</v>
      </c>
      <c r="I172" s="286" t="s">
        <v>373</v>
      </c>
      <c r="J172" s="286">
        <v>50</v>
      </c>
      <c r="K172" s="334"/>
    </row>
    <row r="173" spans="2:11" s="1" customFormat="1" ht="15" customHeight="1">
      <c r="B173" s="311"/>
      <c r="C173" s="286" t="s">
        <v>379</v>
      </c>
      <c r="D173" s="286"/>
      <c r="E173" s="286"/>
      <c r="F173" s="309" t="s">
        <v>371</v>
      </c>
      <c r="G173" s="286"/>
      <c r="H173" s="286" t="s">
        <v>438</v>
      </c>
      <c r="I173" s="286" t="s">
        <v>381</v>
      </c>
      <c r="J173" s="286"/>
      <c r="K173" s="334"/>
    </row>
    <row r="174" spans="2:11" s="1" customFormat="1" ht="15" customHeight="1">
      <c r="B174" s="311"/>
      <c r="C174" s="286" t="s">
        <v>390</v>
      </c>
      <c r="D174" s="286"/>
      <c r="E174" s="286"/>
      <c r="F174" s="309" t="s">
        <v>377</v>
      </c>
      <c r="G174" s="286"/>
      <c r="H174" s="286" t="s">
        <v>438</v>
      </c>
      <c r="I174" s="286" t="s">
        <v>373</v>
      </c>
      <c r="J174" s="286">
        <v>50</v>
      </c>
      <c r="K174" s="334"/>
    </row>
    <row r="175" spans="2:11" s="1" customFormat="1" ht="15" customHeight="1">
      <c r="B175" s="311"/>
      <c r="C175" s="286" t="s">
        <v>398</v>
      </c>
      <c r="D175" s="286"/>
      <c r="E175" s="286"/>
      <c r="F175" s="309" t="s">
        <v>377</v>
      </c>
      <c r="G175" s="286"/>
      <c r="H175" s="286" t="s">
        <v>438</v>
      </c>
      <c r="I175" s="286" t="s">
        <v>373</v>
      </c>
      <c r="J175" s="286">
        <v>50</v>
      </c>
      <c r="K175" s="334"/>
    </row>
    <row r="176" spans="2:11" s="1" customFormat="1" ht="15" customHeight="1">
      <c r="B176" s="311"/>
      <c r="C176" s="286" t="s">
        <v>396</v>
      </c>
      <c r="D176" s="286"/>
      <c r="E176" s="286"/>
      <c r="F176" s="309" t="s">
        <v>377</v>
      </c>
      <c r="G176" s="286"/>
      <c r="H176" s="286" t="s">
        <v>438</v>
      </c>
      <c r="I176" s="286" t="s">
        <v>373</v>
      </c>
      <c r="J176" s="286">
        <v>50</v>
      </c>
      <c r="K176" s="334"/>
    </row>
    <row r="177" spans="2:11" s="1" customFormat="1" ht="15" customHeight="1">
      <c r="B177" s="311"/>
      <c r="C177" s="286" t="s">
        <v>98</v>
      </c>
      <c r="D177" s="286"/>
      <c r="E177" s="286"/>
      <c r="F177" s="309" t="s">
        <v>371</v>
      </c>
      <c r="G177" s="286"/>
      <c r="H177" s="286" t="s">
        <v>439</v>
      </c>
      <c r="I177" s="286" t="s">
        <v>440</v>
      </c>
      <c r="J177" s="286"/>
      <c r="K177" s="334"/>
    </row>
    <row r="178" spans="2:11" s="1" customFormat="1" ht="15" customHeight="1">
      <c r="B178" s="311"/>
      <c r="C178" s="286" t="s">
        <v>57</v>
      </c>
      <c r="D178" s="286"/>
      <c r="E178" s="286"/>
      <c r="F178" s="309" t="s">
        <v>371</v>
      </c>
      <c r="G178" s="286"/>
      <c r="H178" s="286" t="s">
        <v>441</v>
      </c>
      <c r="I178" s="286" t="s">
        <v>442</v>
      </c>
      <c r="J178" s="286">
        <v>1</v>
      </c>
      <c r="K178" s="334"/>
    </row>
    <row r="179" spans="2:11" s="1" customFormat="1" ht="15" customHeight="1">
      <c r="B179" s="311"/>
      <c r="C179" s="286" t="s">
        <v>53</v>
      </c>
      <c r="D179" s="286"/>
      <c r="E179" s="286"/>
      <c r="F179" s="309" t="s">
        <v>371</v>
      </c>
      <c r="G179" s="286"/>
      <c r="H179" s="286" t="s">
        <v>443</v>
      </c>
      <c r="I179" s="286" t="s">
        <v>373</v>
      </c>
      <c r="J179" s="286">
        <v>20</v>
      </c>
      <c r="K179" s="334"/>
    </row>
    <row r="180" spans="2:11" s="1" customFormat="1" ht="15" customHeight="1">
      <c r="B180" s="311"/>
      <c r="C180" s="286" t="s">
        <v>54</v>
      </c>
      <c r="D180" s="286"/>
      <c r="E180" s="286"/>
      <c r="F180" s="309" t="s">
        <v>371</v>
      </c>
      <c r="G180" s="286"/>
      <c r="H180" s="286" t="s">
        <v>444</v>
      </c>
      <c r="I180" s="286" t="s">
        <v>373</v>
      </c>
      <c r="J180" s="286">
        <v>255</v>
      </c>
      <c r="K180" s="334"/>
    </row>
    <row r="181" spans="2:11" s="1" customFormat="1" ht="15" customHeight="1">
      <c r="B181" s="311"/>
      <c r="C181" s="286" t="s">
        <v>99</v>
      </c>
      <c r="D181" s="286"/>
      <c r="E181" s="286"/>
      <c r="F181" s="309" t="s">
        <v>371</v>
      </c>
      <c r="G181" s="286"/>
      <c r="H181" s="286" t="s">
        <v>335</v>
      </c>
      <c r="I181" s="286" t="s">
        <v>373</v>
      </c>
      <c r="J181" s="286">
        <v>10</v>
      </c>
      <c r="K181" s="334"/>
    </row>
    <row r="182" spans="2:11" s="1" customFormat="1" ht="15" customHeight="1">
      <c r="B182" s="311"/>
      <c r="C182" s="286" t="s">
        <v>100</v>
      </c>
      <c r="D182" s="286"/>
      <c r="E182" s="286"/>
      <c r="F182" s="309" t="s">
        <v>371</v>
      </c>
      <c r="G182" s="286"/>
      <c r="H182" s="286" t="s">
        <v>445</v>
      </c>
      <c r="I182" s="286" t="s">
        <v>406</v>
      </c>
      <c r="J182" s="286"/>
      <c r="K182" s="334"/>
    </row>
    <row r="183" spans="2:11" s="1" customFormat="1" ht="15" customHeight="1">
      <c r="B183" s="311"/>
      <c r="C183" s="286" t="s">
        <v>446</v>
      </c>
      <c r="D183" s="286"/>
      <c r="E183" s="286"/>
      <c r="F183" s="309" t="s">
        <v>371</v>
      </c>
      <c r="G183" s="286"/>
      <c r="H183" s="286" t="s">
        <v>447</v>
      </c>
      <c r="I183" s="286" t="s">
        <v>406</v>
      </c>
      <c r="J183" s="286"/>
      <c r="K183" s="334"/>
    </row>
    <row r="184" spans="2:11" s="1" customFormat="1" ht="15" customHeight="1">
      <c r="B184" s="311"/>
      <c r="C184" s="286" t="s">
        <v>435</v>
      </c>
      <c r="D184" s="286"/>
      <c r="E184" s="286"/>
      <c r="F184" s="309" t="s">
        <v>371</v>
      </c>
      <c r="G184" s="286"/>
      <c r="H184" s="286" t="s">
        <v>448</v>
      </c>
      <c r="I184" s="286" t="s">
        <v>406</v>
      </c>
      <c r="J184" s="286"/>
      <c r="K184" s="334"/>
    </row>
    <row r="185" spans="2:11" s="1" customFormat="1" ht="15" customHeight="1">
      <c r="B185" s="311"/>
      <c r="C185" s="286" t="s">
        <v>102</v>
      </c>
      <c r="D185" s="286"/>
      <c r="E185" s="286"/>
      <c r="F185" s="309" t="s">
        <v>377</v>
      </c>
      <c r="G185" s="286"/>
      <c r="H185" s="286" t="s">
        <v>449</v>
      </c>
      <c r="I185" s="286" t="s">
        <v>373</v>
      </c>
      <c r="J185" s="286">
        <v>50</v>
      </c>
      <c r="K185" s="334"/>
    </row>
    <row r="186" spans="2:11" s="1" customFormat="1" ht="15" customHeight="1">
      <c r="B186" s="311"/>
      <c r="C186" s="286" t="s">
        <v>450</v>
      </c>
      <c r="D186" s="286"/>
      <c r="E186" s="286"/>
      <c r="F186" s="309" t="s">
        <v>377</v>
      </c>
      <c r="G186" s="286"/>
      <c r="H186" s="286" t="s">
        <v>451</v>
      </c>
      <c r="I186" s="286" t="s">
        <v>452</v>
      </c>
      <c r="J186" s="286"/>
      <c r="K186" s="334"/>
    </row>
    <row r="187" spans="2:11" s="1" customFormat="1" ht="15" customHeight="1">
      <c r="B187" s="311"/>
      <c r="C187" s="286" t="s">
        <v>453</v>
      </c>
      <c r="D187" s="286"/>
      <c r="E187" s="286"/>
      <c r="F187" s="309" t="s">
        <v>377</v>
      </c>
      <c r="G187" s="286"/>
      <c r="H187" s="286" t="s">
        <v>454</v>
      </c>
      <c r="I187" s="286" t="s">
        <v>452</v>
      </c>
      <c r="J187" s="286"/>
      <c r="K187" s="334"/>
    </row>
    <row r="188" spans="2:11" s="1" customFormat="1" ht="15" customHeight="1">
      <c r="B188" s="311"/>
      <c r="C188" s="286" t="s">
        <v>455</v>
      </c>
      <c r="D188" s="286"/>
      <c r="E188" s="286"/>
      <c r="F188" s="309" t="s">
        <v>377</v>
      </c>
      <c r="G188" s="286"/>
      <c r="H188" s="286" t="s">
        <v>456</v>
      </c>
      <c r="I188" s="286" t="s">
        <v>452</v>
      </c>
      <c r="J188" s="286"/>
      <c r="K188" s="334"/>
    </row>
    <row r="189" spans="2:11" s="1" customFormat="1" ht="15" customHeight="1">
      <c r="B189" s="311"/>
      <c r="C189" s="347" t="s">
        <v>457</v>
      </c>
      <c r="D189" s="286"/>
      <c r="E189" s="286"/>
      <c r="F189" s="309" t="s">
        <v>377</v>
      </c>
      <c r="G189" s="286"/>
      <c r="H189" s="286" t="s">
        <v>458</v>
      </c>
      <c r="I189" s="286" t="s">
        <v>459</v>
      </c>
      <c r="J189" s="348" t="s">
        <v>460</v>
      </c>
      <c r="K189" s="334"/>
    </row>
    <row r="190" spans="2:11" s="1" customFormat="1" ht="15" customHeight="1">
      <c r="B190" s="311"/>
      <c r="C190" s="347" t="s">
        <v>42</v>
      </c>
      <c r="D190" s="286"/>
      <c r="E190" s="286"/>
      <c r="F190" s="309" t="s">
        <v>371</v>
      </c>
      <c r="G190" s="286"/>
      <c r="H190" s="283" t="s">
        <v>461</v>
      </c>
      <c r="I190" s="286" t="s">
        <v>462</v>
      </c>
      <c r="J190" s="286"/>
      <c r="K190" s="334"/>
    </row>
    <row r="191" spans="2:11" s="1" customFormat="1" ht="15" customHeight="1">
      <c r="B191" s="311"/>
      <c r="C191" s="347" t="s">
        <v>463</v>
      </c>
      <c r="D191" s="286"/>
      <c r="E191" s="286"/>
      <c r="F191" s="309" t="s">
        <v>371</v>
      </c>
      <c r="G191" s="286"/>
      <c r="H191" s="286" t="s">
        <v>464</v>
      </c>
      <c r="I191" s="286" t="s">
        <v>406</v>
      </c>
      <c r="J191" s="286"/>
      <c r="K191" s="334"/>
    </row>
    <row r="192" spans="2:11" s="1" customFormat="1" ht="15" customHeight="1">
      <c r="B192" s="311"/>
      <c r="C192" s="347" t="s">
        <v>465</v>
      </c>
      <c r="D192" s="286"/>
      <c r="E192" s="286"/>
      <c r="F192" s="309" t="s">
        <v>371</v>
      </c>
      <c r="G192" s="286"/>
      <c r="H192" s="286" t="s">
        <v>466</v>
      </c>
      <c r="I192" s="286" t="s">
        <v>406</v>
      </c>
      <c r="J192" s="286"/>
      <c r="K192" s="334"/>
    </row>
    <row r="193" spans="2:11" s="1" customFormat="1" ht="15" customHeight="1">
      <c r="B193" s="311"/>
      <c r="C193" s="347" t="s">
        <v>467</v>
      </c>
      <c r="D193" s="286"/>
      <c r="E193" s="286"/>
      <c r="F193" s="309" t="s">
        <v>377</v>
      </c>
      <c r="G193" s="286"/>
      <c r="H193" s="286" t="s">
        <v>468</v>
      </c>
      <c r="I193" s="286" t="s">
        <v>406</v>
      </c>
      <c r="J193" s="286"/>
      <c r="K193" s="334"/>
    </row>
    <row r="194" spans="2:11" s="1" customFormat="1" ht="15" customHeight="1">
      <c r="B194" s="340"/>
      <c r="C194" s="349"/>
      <c r="D194" s="320"/>
      <c r="E194" s="320"/>
      <c r="F194" s="320"/>
      <c r="G194" s="320"/>
      <c r="H194" s="320"/>
      <c r="I194" s="320"/>
      <c r="J194" s="320"/>
      <c r="K194" s="341"/>
    </row>
    <row r="195" spans="2:11" s="1" customFormat="1" ht="18.75" customHeight="1">
      <c r="B195" s="322"/>
      <c r="C195" s="332"/>
      <c r="D195" s="332"/>
      <c r="E195" s="332"/>
      <c r="F195" s="342"/>
      <c r="G195" s="332"/>
      <c r="H195" s="332"/>
      <c r="I195" s="332"/>
      <c r="J195" s="332"/>
      <c r="K195" s="322"/>
    </row>
    <row r="196" spans="2:11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pans="2:11" s="1" customFormat="1" ht="18.75" customHeight="1"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</row>
    <row r="198" spans="2:11" s="1" customFormat="1" ht="13.5">
      <c r="B198" s="273"/>
      <c r="C198" s="274"/>
      <c r="D198" s="274"/>
      <c r="E198" s="274"/>
      <c r="F198" s="274"/>
      <c r="G198" s="274"/>
      <c r="H198" s="274"/>
      <c r="I198" s="274"/>
      <c r="J198" s="274"/>
      <c r="K198" s="275"/>
    </row>
    <row r="199" spans="2:11" s="1" customFormat="1" ht="21">
      <c r="B199" s="276"/>
      <c r="C199" s="277" t="s">
        <v>469</v>
      </c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5.5" customHeight="1">
      <c r="B200" s="276"/>
      <c r="C200" s="350" t="s">
        <v>470</v>
      </c>
      <c r="D200" s="350"/>
      <c r="E200" s="350"/>
      <c r="F200" s="350" t="s">
        <v>471</v>
      </c>
      <c r="G200" s="351"/>
      <c r="H200" s="350" t="s">
        <v>472</v>
      </c>
      <c r="I200" s="350"/>
      <c r="J200" s="350"/>
      <c r="K200" s="278"/>
    </row>
    <row r="201" spans="2:11" s="1" customFormat="1" ht="5.25" customHeight="1">
      <c r="B201" s="311"/>
      <c r="C201" s="306"/>
      <c r="D201" s="306"/>
      <c r="E201" s="306"/>
      <c r="F201" s="306"/>
      <c r="G201" s="332"/>
      <c r="H201" s="306"/>
      <c r="I201" s="306"/>
      <c r="J201" s="306"/>
      <c r="K201" s="334"/>
    </row>
    <row r="202" spans="2:11" s="1" customFormat="1" ht="15" customHeight="1">
      <c r="B202" s="311"/>
      <c r="C202" s="286" t="s">
        <v>462</v>
      </c>
      <c r="D202" s="286"/>
      <c r="E202" s="286"/>
      <c r="F202" s="309" t="s">
        <v>43</v>
      </c>
      <c r="G202" s="286"/>
      <c r="H202" s="286" t="s">
        <v>473</v>
      </c>
      <c r="I202" s="286"/>
      <c r="J202" s="286"/>
      <c r="K202" s="334"/>
    </row>
    <row r="203" spans="2:11" s="1" customFormat="1" ht="15" customHeight="1">
      <c r="B203" s="311"/>
      <c r="C203" s="286"/>
      <c r="D203" s="286"/>
      <c r="E203" s="286"/>
      <c r="F203" s="309" t="s">
        <v>44</v>
      </c>
      <c r="G203" s="286"/>
      <c r="H203" s="286" t="s">
        <v>474</v>
      </c>
      <c r="I203" s="286"/>
      <c r="J203" s="286"/>
      <c r="K203" s="334"/>
    </row>
    <row r="204" spans="2:11" s="1" customFormat="1" ht="15" customHeight="1">
      <c r="B204" s="311"/>
      <c r="C204" s="286"/>
      <c r="D204" s="286"/>
      <c r="E204" s="286"/>
      <c r="F204" s="309" t="s">
        <v>47</v>
      </c>
      <c r="G204" s="286"/>
      <c r="H204" s="286" t="s">
        <v>475</v>
      </c>
      <c r="I204" s="286"/>
      <c r="J204" s="286"/>
      <c r="K204" s="334"/>
    </row>
    <row r="205" spans="2:11" s="1" customFormat="1" ht="15" customHeight="1">
      <c r="B205" s="311"/>
      <c r="C205" s="286"/>
      <c r="D205" s="286"/>
      <c r="E205" s="286"/>
      <c r="F205" s="309" t="s">
        <v>45</v>
      </c>
      <c r="G205" s="286"/>
      <c r="H205" s="286" t="s">
        <v>476</v>
      </c>
      <c r="I205" s="286"/>
      <c r="J205" s="286"/>
      <c r="K205" s="334"/>
    </row>
    <row r="206" spans="2:11" s="1" customFormat="1" ht="15" customHeight="1">
      <c r="B206" s="311"/>
      <c r="C206" s="286"/>
      <c r="D206" s="286"/>
      <c r="E206" s="286"/>
      <c r="F206" s="309" t="s">
        <v>46</v>
      </c>
      <c r="G206" s="286"/>
      <c r="H206" s="286" t="s">
        <v>477</v>
      </c>
      <c r="I206" s="286"/>
      <c r="J206" s="286"/>
      <c r="K206" s="334"/>
    </row>
    <row r="207" spans="2:11" s="1" customFormat="1" ht="15" customHeight="1">
      <c r="B207" s="311"/>
      <c r="C207" s="286"/>
      <c r="D207" s="286"/>
      <c r="E207" s="286"/>
      <c r="F207" s="309"/>
      <c r="G207" s="286"/>
      <c r="H207" s="286"/>
      <c r="I207" s="286"/>
      <c r="J207" s="286"/>
      <c r="K207" s="334"/>
    </row>
    <row r="208" spans="2:11" s="1" customFormat="1" ht="15" customHeight="1">
      <c r="B208" s="311"/>
      <c r="C208" s="286" t="s">
        <v>418</v>
      </c>
      <c r="D208" s="286"/>
      <c r="E208" s="286"/>
      <c r="F208" s="309" t="s">
        <v>79</v>
      </c>
      <c r="G208" s="286"/>
      <c r="H208" s="286" t="s">
        <v>478</v>
      </c>
      <c r="I208" s="286"/>
      <c r="J208" s="286"/>
      <c r="K208" s="334"/>
    </row>
    <row r="209" spans="2:11" s="1" customFormat="1" ht="15" customHeight="1">
      <c r="B209" s="311"/>
      <c r="C209" s="286"/>
      <c r="D209" s="286"/>
      <c r="E209" s="286"/>
      <c r="F209" s="309" t="s">
        <v>315</v>
      </c>
      <c r="G209" s="286"/>
      <c r="H209" s="286" t="s">
        <v>316</v>
      </c>
      <c r="I209" s="286"/>
      <c r="J209" s="286"/>
      <c r="K209" s="334"/>
    </row>
    <row r="210" spans="2:11" s="1" customFormat="1" ht="15" customHeight="1">
      <c r="B210" s="311"/>
      <c r="C210" s="286"/>
      <c r="D210" s="286"/>
      <c r="E210" s="286"/>
      <c r="F210" s="309" t="s">
        <v>313</v>
      </c>
      <c r="G210" s="286"/>
      <c r="H210" s="286" t="s">
        <v>479</v>
      </c>
      <c r="I210" s="286"/>
      <c r="J210" s="286"/>
      <c r="K210" s="334"/>
    </row>
    <row r="211" spans="2:11" s="1" customFormat="1" ht="15" customHeight="1">
      <c r="B211" s="352"/>
      <c r="C211" s="286"/>
      <c r="D211" s="286"/>
      <c r="E211" s="286"/>
      <c r="F211" s="309" t="s">
        <v>83</v>
      </c>
      <c r="G211" s="347"/>
      <c r="H211" s="338" t="s">
        <v>84</v>
      </c>
      <c r="I211" s="338"/>
      <c r="J211" s="338"/>
      <c r="K211" s="353"/>
    </row>
    <row r="212" spans="2:11" s="1" customFormat="1" ht="15" customHeight="1">
      <c r="B212" s="352"/>
      <c r="C212" s="286"/>
      <c r="D212" s="286"/>
      <c r="E212" s="286"/>
      <c r="F212" s="309" t="s">
        <v>317</v>
      </c>
      <c r="G212" s="347"/>
      <c r="H212" s="338" t="s">
        <v>296</v>
      </c>
      <c r="I212" s="338"/>
      <c r="J212" s="338"/>
      <c r="K212" s="353"/>
    </row>
    <row r="213" spans="2:11" s="1" customFormat="1" ht="15" customHeight="1">
      <c r="B213" s="352"/>
      <c r="C213" s="286"/>
      <c r="D213" s="286"/>
      <c r="E213" s="286"/>
      <c r="F213" s="309"/>
      <c r="G213" s="347"/>
      <c r="H213" s="338"/>
      <c r="I213" s="338"/>
      <c r="J213" s="338"/>
      <c r="K213" s="353"/>
    </row>
    <row r="214" spans="2:11" s="1" customFormat="1" ht="15" customHeight="1">
      <c r="B214" s="352"/>
      <c r="C214" s="286" t="s">
        <v>442</v>
      </c>
      <c r="D214" s="286"/>
      <c r="E214" s="286"/>
      <c r="F214" s="309">
        <v>1</v>
      </c>
      <c r="G214" s="347"/>
      <c r="H214" s="338" t="s">
        <v>480</v>
      </c>
      <c r="I214" s="338"/>
      <c r="J214" s="338"/>
      <c r="K214" s="353"/>
    </row>
    <row r="215" spans="2:11" s="1" customFormat="1" ht="15" customHeight="1">
      <c r="B215" s="352"/>
      <c r="C215" s="286"/>
      <c r="D215" s="286"/>
      <c r="E215" s="286"/>
      <c r="F215" s="309">
        <v>2</v>
      </c>
      <c r="G215" s="347"/>
      <c r="H215" s="338" t="s">
        <v>481</v>
      </c>
      <c r="I215" s="338"/>
      <c r="J215" s="338"/>
      <c r="K215" s="353"/>
    </row>
    <row r="216" spans="2:11" s="1" customFormat="1" ht="15" customHeight="1">
      <c r="B216" s="352"/>
      <c r="C216" s="286"/>
      <c r="D216" s="286"/>
      <c r="E216" s="286"/>
      <c r="F216" s="309">
        <v>3</v>
      </c>
      <c r="G216" s="347"/>
      <c r="H216" s="338" t="s">
        <v>482</v>
      </c>
      <c r="I216" s="338"/>
      <c r="J216" s="338"/>
      <c r="K216" s="353"/>
    </row>
    <row r="217" spans="2:11" s="1" customFormat="1" ht="15" customHeight="1">
      <c r="B217" s="352"/>
      <c r="C217" s="286"/>
      <c r="D217" s="286"/>
      <c r="E217" s="286"/>
      <c r="F217" s="309">
        <v>4</v>
      </c>
      <c r="G217" s="347"/>
      <c r="H217" s="338" t="s">
        <v>483</v>
      </c>
      <c r="I217" s="338"/>
      <c r="J217" s="338"/>
      <c r="K217" s="353"/>
    </row>
    <row r="218" spans="2:11" s="1" customFormat="1" ht="12.75" customHeight="1">
      <c r="B218" s="354"/>
      <c r="C218" s="355"/>
      <c r="D218" s="355"/>
      <c r="E218" s="355"/>
      <c r="F218" s="355"/>
      <c r="G218" s="355"/>
      <c r="H218" s="355"/>
      <c r="I218" s="355"/>
      <c r="J218" s="355"/>
      <c r="K218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Sedláčková Dagmar</dc:creator>
  <cp:keywords/>
  <dc:description/>
  <cp:lastModifiedBy>Sedláčková Dagmar</cp:lastModifiedBy>
  <dcterms:created xsi:type="dcterms:W3CDTF">2020-11-23T14:21:27Z</dcterms:created>
  <dcterms:modified xsi:type="dcterms:W3CDTF">2020-11-23T14:21:31Z</dcterms:modified>
  <cp:category/>
  <cp:version/>
  <cp:contentType/>
  <cp:contentStatus/>
</cp:coreProperties>
</file>