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90" windowWidth="28590" windowHeight="12840" activeTab="0"/>
  </bookViews>
  <sheets>
    <sheet name="Příloha_ZD_Cenik" sheetId="7" r:id="rId1"/>
  </sheets>
  <definedNames>
    <definedName name="_xlnm.Print_Area" localSheetId="0">'Příloha_ZD_Cenik'!$A$1:$H$62</definedName>
  </definedNames>
  <calcPr calcId="152511"/>
</workbook>
</file>

<file path=xl/sharedStrings.xml><?xml version="1.0" encoding="utf-8"?>
<sst xmlns="http://schemas.openxmlformats.org/spreadsheetml/2006/main" count="93" uniqueCount="54">
  <si>
    <t>Doplňkové služby</t>
  </si>
  <si>
    <t>Název</t>
  </si>
  <si>
    <t>Jednotka</t>
  </si>
  <si>
    <t>ks</t>
  </si>
  <si>
    <t>Celkem pro-forma nabídková cena ve veřejné zakázce v Kč bez DPH</t>
  </si>
  <si>
    <t>Měsíční paušál - Podrobné elektronické vyúčtování</t>
  </si>
  <si>
    <t>Měsíční paušál - Mobilní datová služba - FUP minimálně 20 GB</t>
  </si>
  <si>
    <t>Měsíční paušál - Mobilní datová služba - FUP minimálně 3 GB</t>
  </si>
  <si>
    <t>Datová služba k hlasové SIM kartě</t>
  </si>
  <si>
    <t>Datová SIM karta</t>
  </si>
  <si>
    <t>Měsíční paušál - Mobilní hlasová virtuální privátní síť (VPS) ke každé hlasové SIM</t>
  </si>
  <si>
    <t>Mobilní hlasová virtuální privátní síť</t>
  </si>
  <si>
    <t>Spojení - SMS - Roaming odchozí v zóně Svět</t>
  </si>
  <si>
    <t>Spojení - SMS - Roaming odchozí v zóně Evropa mimo EU</t>
  </si>
  <si>
    <t>Spojení - Hovory - Roaming odchozí v zóně Svět</t>
  </si>
  <si>
    <t>Spojení - Hovory - Roaming odchozí v zóně Evropa mimo EU</t>
  </si>
  <si>
    <t>Spojení - Hovory - Roaming příchozí v zóně Svět</t>
  </si>
  <si>
    <t>Spojení - Hovory - Roaming příchozí v zóně Evropa mimo EU</t>
  </si>
  <si>
    <t>min</t>
  </si>
  <si>
    <t>Spojení - Mezinárodní hovory - ostatní státy EU</t>
  </si>
  <si>
    <t>Spojení - Mezinárodní hovory - okolní státy PL, SVK, D, A</t>
  </si>
  <si>
    <t>Spojení - SMS - mezinárodní do zóny Svět</t>
  </si>
  <si>
    <t>Spojení - SMS - mezinárodní do zemí EU</t>
  </si>
  <si>
    <t>Spojení - MMS - do mobilních sítí v ČR</t>
  </si>
  <si>
    <t>Tarif č. 2 "Neomezený"</t>
  </si>
  <si>
    <t>Spojení - SMS do mobilních sítí v ČR</t>
  </si>
  <si>
    <t>Spojení - Hovory do mobilní hlasové virtuální sítě (VPS)</t>
  </si>
  <si>
    <t>Tarif č. 1 "Účtovaný"</t>
  </si>
  <si>
    <t>Cena celkem 
v Kč bez DPH</t>
  </si>
  <si>
    <t>Nabízená jednotková cena 
v Kč bez DPH</t>
  </si>
  <si>
    <t>Počet jednotek za 4 roky</t>
  </si>
  <si>
    <t>Počet jednotek za měsíc</t>
  </si>
  <si>
    <t>Měsíční paušální poplatky a poplatky za provoz</t>
  </si>
  <si>
    <t>Aktivace a zřízení - Podrobné elektronické vyúčtování</t>
  </si>
  <si>
    <t>Aktivace a zřízení - Mobilní hlasová virtuální privátní síť (VPS) ke každé hlasové SIM</t>
  </si>
  <si>
    <t>Aktivace a zřízení - Datová služba k hlasové SIM kartě</t>
  </si>
  <si>
    <t>Aktivace a zřízení - Datová SIM karta</t>
  </si>
  <si>
    <t>Aktivace a zřízení - Hlasová SIM karta</t>
  </si>
  <si>
    <t>Počet jednotek</t>
  </si>
  <si>
    <t>Jednorázové aktivační či zřizovací poplatky</t>
  </si>
  <si>
    <t>Stanovení jednotkových cen - cenový list</t>
  </si>
  <si>
    <t>Měsíční paušál - Mobilní datová služba - FUP minimálně 50 GB</t>
  </si>
  <si>
    <t>Měsíční paušál - Mobilní datová služba - FUP minimálně 1,5 GB</t>
  </si>
  <si>
    <t>Spojení - Hovory do mobilních a pevných sítí v ČR</t>
  </si>
  <si>
    <t>Spojení - CSD spojení ve VPS (vytáčené datové spojení)</t>
  </si>
  <si>
    <t>Jednorázový poplatek - Datový balíček - minimálně 300 MB v zóně Svět</t>
  </si>
  <si>
    <t>Tarif č. 3 "Neomezený s neomezenými daty"</t>
  </si>
  <si>
    <t>Měsíční paušál - Standardní SIM karta se zákl.mobil.telekom.službami 
tarif č. 1 "Účtovaný"</t>
  </si>
  <si>
    <t>Měsíční paušál - Standardní SIM karta se zákl.mobil.telekom.službami 
tarif č. 2 "Neomezený"</t>
  </si>
  <si>
    <t>Měsíční paušál - Standardní SIM karta se zákl.mobil.telekom.službami 
tarif č. 3 "Neomezený s neomezenými daty"</t>
  </si>
  <si>
    <t>Ostatní spojení bez rozdílu tarifu (tarif č. 1 "Účtovaný", tarif č. 2 "Neomezený", tarif č. 3 "Neomezený s neomezenými daty")</t>
  </si>
  <si>
    <t>Měsíční paušál - Mobilní datová služba - FUP minimálně 10 GB</t>
  </si>
  <si>
    <t>Roamingová spojení mimo EU</t>
  </si>
  <si>
    <t>Příloha č. 5 -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</si>
</sst>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Tahoma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2" fillId="0" borderId="0">
      <alignment/>
      <protection/>
    </xf>
  </cellStyleXfs>
  <cellXfs count="53">
    <xf numFmtId="0" fontId="0" fillId="0" borderId="0" xfId="0"/>
    <xf numFmtId="0" fontId="0" fillId="0" borderId="0" xfId="20" applyFont="1" applyAlignment="1">
      <alignment vertical="center"/>
      <protection/>
    </xf>
    <xf numFmtId="0" fontId="0" fillId="0" borderId="0" xfId="20" applyFont="1" applyAlignment="1">
      <alignment horizontal="center" vertical="center"/>
      <protection/>
    </xf>
    <xf numFmtId="3" fontId="0" fillId="0" borderId="0" xfId="20" applyNumberFormat="1" applyFont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0" fontId="5" fillId="2" borderId="1" xfId="20" applyFont="1" applyFill="1" applyBorder="1" applyAlignment="1">
      <alignment vertical="center"/>
      <protection/>
    </xf>
    <xf numFmtId="0" fontId="0" fillId="0" borderId="0" xfId="20" applyFont="1" applyFill="1" applyAlignment="1">
      <alignment vertical="center"/>
      <protection/>
    </xf>
    <xf numFmtId="4" fontId="0" fillId="0" borderId="0" xfId="20" applyNumberFormat="1" applyFont="1" applyFill="1" applyBorder="1" applyAlignment="1">
      <alignment vertical="center"/>
      <protection/>
    </xf>
    <xf numFmtId="3" fontId="0" fillId="0" borderId="0" xfId="20" applyNumberFormat="1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left" vertical="center" indent="2"/>
      <protection/>
    </xf>
    <xf numFmtId="4" fontId="0" fillId="0" borderId="1" xfId="20" applyNumberFormat="1" applyFont="1" applyBorder="1" applyAlignment="1">
      <alignment vertical="center"/>
      <protection/>
    </xf>
    <xf numFmtId="4" fontId="0" fillId="3" borderId="1" xfId="20" applyNumberFormat="1" applyFont="1" applyFill="1" applyBorder="1" applyAlignment="1">
      <alignment vertical="center"/>
      <protection/>
    </xf>
    <xf numFmtId="3" fontId="0" fillId="0" borderId="1" xfId="20" applyNumberFormat="1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0" fillId="0" borderId="1" xfId="20" applyFont="1" applyFill="1" applyBorder="1" applyAlignment="1">
      <alignment vertical="center"/>
      <protection/>
    </xf>
    <xf numFmtId="0" fontId="7" fillId="0" borderId="0" xfId="20" applyFont="1" applyFill="1" applyBorder="1" applyAlignment="1">
      <alignment vertical="center"/>
      <protection/>
    </xf>
    <xf numFmtId="3" fontId="7" fillId="0" borderId="2" xfId="20" applyNumberFormat="1" applyFont="1" applyFill="1" applyBorder="1" applyAlignment="1">
      <alignment horizontal="center" vertical="center" wrapText="1"/>
      <protection/>
    </xf>
    <xf numFmtId="0" fontId="7" fillId="0" borderId="2" xfId="20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2" fillId="0" borderId="0" xfId="20" applyFont="1" applyBorder="1" applyAlignment="1">
      <alignment vertical="center"/>
      <protection/>
    </xf>
    <xf numFmtId="3" fontId="0" fillId="0" borderId="1" xfId="20" applyNumberFormat="1" applyFont="1" applyFill="1" applyBorder="1" applyAlignment="1">
      <alignment horizontal="center" vertical="center"/>
      <protection/>
    </xf>
    <xf numFmtId="0" fontId="0" fillId="0" borderId="1" xfId="20" applyFont="1" applyBorder="1" applyAlignment="1">
      <alignment vertical="center"/>
      <protection/>
    </xf>
    <xf numFmtId="0" fontId="2" fillId="0" borderId="0" xfId="20" applyFont="1" applyAlignment="1">
      <alignment vertical="center"/>
      <protection/>
    </xf>
    <xf numFmtId="4" fontId="0" fillId="0" borderId="3" xfId="20" applyNumberFormat="1" applyFont="1" applyBorder="1" applyAlignment="1">
      <alignment vertical="center"/>
      <protection/>
    </xf>
    <xf numFmtId="4" fontId="0" fillId="3" borderId="3" xfId="20" applyNumberFormat="1" applyFont="1" applyFill="1" applyBorder="1" applyAlignment="1">
      <alignment vertical="center"/>
      <protection/>
    </xf>
    <xf numFmtId="3" fontId="0" fillId="0" borderId="3" xfId="20" applyNumberFormat="1" applyFont="1" applyBorder="1" applyAlignment="1">
      <alignment horizontal="center"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7" fillId="0" borderId="2" xfId="20" applyFont="1" applyFill="1" applyBorder="1" applyAlignment="1">
      <alignment vertical="center"/>
      <protection/>
    </xf>
    <xf numFmtId="4" fontId="0" fillId="0" borderId="1" xfId="20" applyNumberFormat="1" applyFont="1" applyFill="1" applyBorder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3" fontId="7" fillId="0" borderId="4" xfId="20" applyNumberFormat="1" applyFont="1" applyFill="1" applyBorder="1" applyAlignment="1">
      <alignment horizontal="center" vertical="center" wrapText="1"/>
      <protection/>
    </xf>
    <xf numFmtId="0" fontId="7" fillId="0" borderId="4" xfId="20" applyFont="1" applyFill="1" applyBorder="1" applyAlignment="1">
      <alignment horizontal="center" vertical="center"/>
      <protection/>
    </xf>
    <xf numFmtId="0" fontId="7" fillId="0" borderId="5" xfId="20" applyFont="1" applyFill="1" applyBorder="1" applyAlignment="1">
      <alignment vertical="center"/>
      <protection/>
    </xf>
    <xf numFmtId="3" fontId="7" fillId="2" borderId="1" xfId="20" applyNumberFormat="1" applyFont="1" applyFill="1" applyBorder="1" applyAlignment="1">
      <alignment horizontal="center" vertical="center" wrapText="1"/>
      <protection/>
    </xf>
    <xf numFmtId="0" fontId="7" fillId="2" borderId="1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3" fontId="0" fillId="4" borderId="1" xfId="20" applyNumberFormat="1" applyFont="1" applyFill="1" applyBorder="1" applyAlignment="1">
      <alignment horizontal="center" vertical="center"/>
      <protection/>
    </xf>
    <xf numFmtId="3" fontId="7" fillId="2" borderId="1" xfId="20" applyNumberFormat="1" applyFont="1" applyFill="1" applyBorder="1" applyAlignment="1">
      <alignment horizontal="center" vertical="center"/>
      <protection/>
    </xf>
    <xf numFmtId="0" fontId="0" fillId="0" borderId="0" xfId="20" applyFont="1" applyFill="1" applyAlignment="1">
      <alignment horizontal="center" vertical="center"/>
      <protection/>
    </xf>
    <xf numFmtId="3" fontId="0" fillId="0" borderId="0" xfId="20" applyNumberFormat="1" applyFont="1" applyFill="1" applyAlignment="1">
      <alignment horizontal="center" vertical="center"/>
      <protection/>
    </xf>
    <xf numFmtId="0" fontId="8" fillId="0" borderId="0" xfId="20" applyFont="1" applyFill="1" applyAlignment="1">
      <alignment vertical="center"/>
      <protection/>
    </xf>
    <xf numFmtId="0" fontId="9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3" fontId="0" fillId="0" borderId="0" xfId="20" applyNumberFormat="1" applyFont="1" applyBorder="1" applyAlignment="1">
      <alignment horizontal="center" vertical="center"/>
      <protection/>
    </xf>
    <xf numFmtId="4" fontId="0" fillId="0" borderId="0" xfId="20" applyNumberFormat="1" applyFont="1" applyBorder="1" applyAlignment="1">
      <alignment vertical="center"/>
      <protection/>
    </xf>
    <xf numFmtId="0" fontId="0" fillId="0" borderId="1" xfId="20" applyFont="1" applyFill="1" applyBorder="1" applyAlignment="1">
      <alignment vertical="center"/>
      <protection/>
    </xf>
    <xf numFmtId="0" fontId="0" fillId="0" borderId="1" xfId="20" applyFont="1" applyBorder="1" applyAlignment="1">
      <alignment vertical="center" wrapText="1"/>
      <protection/>
    </xf>
    <xf numFmtId="4" fontId="5" fillId="2" borderId="7" xfId="20" applyNumberFormat="1" applyFont="1" applyFill="1" applyBorder="1" applyAlignment="1">
      <alignment horizontal="right" vertical="center"/>
      <protection/>
    </xf>
    <xf numFmtId="4" fontId="5" fillId="2" borderId="4" xfId="20" applyNumberFormat="1" applyFont="1" applyFill="1" applyBorder="1" applyAlignment="1">
      <alignment horizontal="right" vertical="center"/>
      <protection/>
    </xf>
    <xf numFmtId="4" fontId="5" fillId="2" borderId="8" xfId="20" applyNumberFormat="1" applyFont="1" applyFill="1" applyBorder="1" applyAlignment="1">
      <alignment horizontal="righ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1"/>
  <sheetViews>
    <sheetView tabSelected="1" workbookViewId="0" topLeftCell="A1">
      <selection activeCell="B1" sqref="B1"/>
    </sheetView>
  </sheetViews>
  <sheetFormatPr defaultColWidth="0" defaultRowHeight="11.25"/>
  <cols>
    <col min="1" max="1" width="2.33203125" style="1" customWidth="1"/>
    <col min="2" max="2" width="77.5" style="1" customWidth="1"/>
    <col min="3" max="3" width="10" style="1" bestFit="1" customWidth="1"/>
    <col min="4" max="4" width="10.83203125" style="3" customWidth="1"/>
    <col min="5" max="5" width="10.83203125" style="2" customWidth="1"/>
    <col min="6" max="7" width="13.33203125" style="1" customWidth="1"/>
    <col min="8" max="8" width="1.83203125" style="1" customWidth="1"/>
    <col min="9" max="16384" width="0" style="1" hidden="1" customWidth="1"/>
  </cols>
  <sheetData>
    <row r="1" spans="2:5" s="6" customFormat="1" ht="23.25">
      <c r="B1" s="45" t="s">
        <v>53</v>
      </c>
      <c r="D1" s="41"/>
      <c r="E1" s="40"/>
    </row>
    <row r="2" spans="2:5" s="6" customFormat="1" ht="11.25">
      <c r="B2" s="44" t="s">
        <v>40</v>
      </c>
      <c r="D2" s="41"/>
      <c r="E2" s="40"/>
    </row>
    <row r="3" spans="2:5" s="6" customFormat="1" ht="11.25">
      <c r="B3" s="43"/>
      <c r="D3" s="41"/>
      <c r="E3" s="40"/>
    </row>
    <row r="4" spans="2:5" s="6" customFormat="1" ht="18">
      <c r="B4" s="42" t="s">
        <v>39</v>
      </c>
      <c r="D4" s="41"/>
      <c r="E4" s="40"/>
    </row>
    <row r="5" spans="2:7" ht="45">
      <c r="B5" s="36" t="s">
        <v>1</v>
      </c>
      <c r="C5" s="35" t="s">
        <v>2</v>
      </c>
      <c r="D5" s="39"/>
      <c r="E5" s="34" t="s">
        <v>38</v>
      </c>
      <c r="F5" s="34" t="s">
        <v>29</v>
      </c>
      <c r="G5" s="34" t="s">
        <v>28</v>
      </c>
    </row>
    <row r="6" spans="2:7" ht="11.25">
      <c r="B6" s="22" t="s">
        <v>37</v>
      </c>
      <c r="C6" s="14" t="s">
        <v>3</v>
      </c>
      <c r="D6" s="38"/>
      <c r="E6" s="13">
        <f>D15++D21+D24</f>
        <v>1165</v>
      </c>
      <c r="F6" s="12"/>
      <c r="G6" s="11">
        <f aca="true" t="shared" si="0" ref="G6:G10">F6*E6</f>
        <v>0</v>
      </c>
    </row>
    <row r="7" spans="2:7" ht="11.25">
      <c r="B7" s="22" t="s">
        <v>36</v>
      </c>
      <c r="C7" s="14" t="s">
        <v>3</v>
      </c>
      <c r="D7" s="38"/>
      <c r="E7" s="13">
        <f>D47+D48+D49</f>
        <v>35</v>
      </c>
      <c r="F7" s="12"/>
      <c r="G7" s="11">
        <f t="shared" si="0"/>
        <v>0</v>
      </c>
    </row>
    <row r="8" spans="2:7" ht="11.25">
      <c r="B8" s="22" t="s">
        <v>35</v>
      </c>
      <c r="C8" s="14" t="s">
        <v>3</v>
      </c>
      <c r="D8" s="38"/>
      <c r="E8" s="13">
        <f>D52+D53+D54+D55+D56</f>
        <v>540</v>
      </c>
      <c r="F8" s="12"/>
      <c r="G8" s="11">
        <f t="shared" si="0"/>
        <v>0</v>
      </c>
    </row>
    <row r="9" spans="2:7" ht="11.25">
      <c r="B9" s="15" t="s">
        <v>34</v>
      </c>
      <c r="C9" s="14" t="s">
        <v>3</v>
      </c>
      <c r="D9" s="38"/>
      <c r="E9" s="13">
        <f>E6</f>
        <v>1165</v>
      </c>
      <c r="F9" s="12"/>
      <c r="G9" s="11">
        <f t="shared" si="0"/>
        <v>0</v>
      </c>
    </row>
    <row r="10" spans="2:7" ht="11.25">
      <c r="B10" s="15" t="s">
        <v>33</v>
      </c>
      <c r="C10" s="14" t="s">
        <v>3</v>
      </c>
      <c r="D10" s="38"/>
      <c r="E10" s="13">
        <f>D59</f>
        <v>1200</v>
      </c>
      <c r="F10" s="12"/>
      <c r="G10" s="11">
        <f t="shared" si="0"/>
        <v>0</v>
      </c>
    </row>
    <row r="11" spans="2:8" ht="11.25">
      <c r="B11" s="10"/>
      <c r="C11" s="9"/>
      <c r="D11" s="8"/>
      <c r="E11" s="8"/>
      <c r="F11" s="7"/>
      <c r="G11" s="7"/>
      <c r="H11" s="6"/>
    </row>
    <row r="12" spans="2:8" ht="18">
      <c r="B12" s="37" t="s">
        <v>32</v>
      </c>
      <c r="C12" s="9"/>
      <c r="D12" s="8"/>
      <c r="E12" s="8"/>
      <c r="F12" s="7"/>
      <c r="G12" s="7"/>
      <c r="H12" s="6"/>
    </row>
    <row r="13" spans="2:8" ht="45">
      <c r="B13" s="36" t="s">
        <v>1</v>
      </c>
      <c r="C13" s="35" t="s">
        <v>2</v>
      </c>
      <c r="D13" s="34" t="s">
        <v>31</v>
      </c>
      <c r="E13" s="34" t="s">
        <v>30</v>
      </c>
      <c r="F13" s="34" t="s">
        <v>29</v>
      </c>
      <c r="G13" s="34" t="s">
        <v>28</v>
      </c>
      <c r="H13" s="6"/>
    </row>
    <row r="14" spans="2:7" s="30" customFormat="1" ht="11.25">
      <c r="B14" s="33" t="s">
        <v>27</v>
      </c>
      <c r="C14" s="32"/>
      <c r="D14" s="31"/>
      <c r="E14" s="31"/>
      <c r="F14" s="31"/>
      <c r="G14" s="31"/>
    </row>
    <row r="15" spans="2:8" ht="22.5">
      <c r="B15" s="49" t="s">
        <v>47</v>
      </c>
      <c r="C15" s="14" t="s">
        <v>3</v>
      </c>
      <c r="D15" s="13">
        <v>925</v>
      </c>
      <c r="E15" s="13">
        <f>D15*48</f>
        <v>44400</v>
      </c>
      <c r="F15" s="12"/>
      <c r="G15" s="11">
        <f>F15*E15</f>
        <v>0</v>
      </c>
      <c r="H15" s="6"/>
    </row>
    <row r="16" spans="2:8" ht="11.25">
      <c r="B16" s="48" t="s">
        <v>43</v>
      </c>
      <c r="C16" s="14" t="s">
        <v>18</v>
      </c>
      <c r="D16" s="13">
        <v>55000</v>
      </c>
      <c r="E16" s="13">
        <f>D16*48</f>
        <v>2640000</v>
      </c>
      <c r="F16" s="12"/>
      <c r="G16" s="11">
        <f aca="true" t="shared" si="1" ref="G16:G18">F16*E16</f>
        <v>0</v>
      </c>
      <c r="H16" s="6"/>
    </row>
    <row r="17" spans="2:8" ht="11.25">
      <c r="B17" s="48" t="s">
        <v>44</v>
      </c>
      <c r="C17" s="14" t="s">
        <v>18</v>
      </c>
      <c r="D17" s="13">
        <v>800</v>
      </c>
      <c r="E17" s="13">
        <f>D17*48</f>
        <v>38400</v>
      </c>
      <c r="F17" s="12"/>
      <c r="G17" s="11">
        <f t="shared" si="1"/>
        <v>0</v>
      </c>
      <c r="H17" s="6"/>
    </row>
    <row r="18" spans="2:8" ht="11.25">
      <c r="B18" s="15" t="s">
        <v>25</v>
      </c>
      <c r="C18" s="14" t="s">
        <v>3</v>
      </c>
      <c r="D18" s="13">
        <v>18500</v>
      </c>
      <c r="E18" s="13">
        <f>D18*48</f>
        <v>888000</v>
      </c>
      <c r="F18" s="12"/>
      <c r="G18" s="11">
        <f t="shared" si="1"/>
        <v>0</v>
      </c>
      <c r="H18" s="6"/>
    </row>
    <row r="19" spans="3:8" ht="11.25">
      <c r="C19" s="9"/>
      <c r="D19" s="8"/>
      <c r="E19" s="8"/>
      <c r="F19" s="7"/>
      <c r="G19" s="7"/>
      <c r="H19" s="6"/>
    </row>
    <row r="20" spans="2:8" ht="11.25">
      <c r="B20" s="28" t="s">
        <v>24</v>
      </c>
      <c r="C20" s="18"/>
      <c r="D20" s="17"/>
      <c r="E20" s="17"/>
      <c r="F20" s="17"/>
      <c r="G20" s="17"/>
      <c r="H20" s="6"/>
    </row>
    <row r="21" spans="2:8" ht="22.5">
      <c r="B21" s="49" t="s">
        <v>48</v>
      </c>
      <c r="C21" s="27" t="s">
        <v>3</v>
      </c>
      <c r="D21" s="26">
        <v>230</v>
      </c>
      <c r="E21" s="26">
        <f>D21*48</f>
        <v>11040</v>
      </c>
      <c r="F21" s="25"/>
      <c r="G21" s="24">
        <f>F21*E21</f>
        <v>0</v>
      </c>
      <c r="H21" s="6"/>
    </row>
    <row r="22" spans="3:8" ht="11.25">
      <c r="C22" s="9"/>
      <c r="D22" s="8"/>
      <c r="E22" s="8"/>
      <c r="F22" s="7"/>
      <c r="G22" s="7"/>
      <c r="H22" s="6"/>
    </row>
    <row r="23" spans="2:8" ht="11.25">
      <c r="B23" s="28" t="s">
        <v>46</v>
      </c>
      <c r="C23" s="18"/>
      <c r="D23" s="17"/>
      <c r="E23" s="17"/>
      <c r="F23" s="17"/>
      <c r="G23" s="17"/>
      <c r="H23" s="6"/>
    </row>
    <row r="24" spans="2:8" ht="22.5">
      <c r="B24" s="49" t="s">
        <v>49</v>
      </c>
      <c r="C24" s="27" t="s">
        <v>3</v>
      </c>
      <c r="D24" s="26">
        <v>10</v>
      </c>
      <c r="E24" s="26">
        <f>D24*48</f>
        <v>480</v>
      </c>
      <c r="F24" s="25"/>
      <c r="G24" s="24">
        <f>F24*E24</f>
        <v>0</v>
      </c>
      <c r="H24" s="6"/>
    </row>
    <row r="25" spans="3:8" ht="11.25">
      <c r="C25" s="9"/>
      <c r="D25" s="8"/>
      <c r="E25" s="8"/>
      <c r="F25" s="7"/>
      <c r="G25" s="7"/>
      <c r="H25" s="6"/>
    </row>
    <row r="26" spans="2:8" ht="11.25">
      <c r="B26" s="23" t="s">
        <v>50</v>
      </c>
      <c r="C26" s="9"/>
      <c r="D26" s="8"/>
      <c r="E26" s="8"/>
      <c r="F26" s="7"/>
      <c r="G26" s="7"/>
      <c r="H26" s="6"/>
    </row>
    <row r="27" spans="2:8" ht="11.25">
      <c r="B27" s="15" t="s">
        <v>23</v>
      </c>
      <c r="C27" s="14" t="s">
        <v>3</v>
      </c>
      <c r="D27" s="13">
        <v>370</v>
      </c>
      <c r="E27" s="13">
        <f>D27*48</f>
        <v>17760</v>
      </c>
      <c r="F27" s="12"/>
      <c r="G27" s="11">
        <f>F27*E27</f>
        <v>0</v>
      </c>
      <c r="H27" s="6"/>
    </row>
    <row r="28" spans="2:8" ht="11.25">
      <c r="B28" s="15" t="s">
        <v>22</v>
      </c>
      <c r="C28" s="14" t="s">
        <v>3</v>
      </c>
      <c r="D28" s="13">
        <v>20</v>
      </c>
      <c r="E28" s="13">
        <f>D28*48</f>
        <v>960</v>
      </c>
      <c r="F28" s="12"/>
      <c r="G28" s="11">
        <f>F28*E28</f>
        <v>0</v>
      </c>
      <c r="H28" s="6"/>
    </row>
    <row r="29" spans="2:8" ht="11.25">
      <c r="B29" s="15" t="s">
        <v>21</v>
      </c>
      <c r="C29" s="14" t="s">
        <v>3</v>
      </c>
      <c r="D29" s="13">
        <v>20</v>
      </c>
      <c r="E29" s="13">
        <f>D29*48</f>
        <v>960</v>
      </c>
      <c r="F29" s="12"/>
      <c r="G29" s="11">
        <f>F29*E29</f>
        <v>0</v>
      </c>
      <c r="H29" s="6"/>
    </row>
    <row r="30" spans="2:8" ht="11.25">
      <c r="B30" s="22" t="s">
        <v>20</v>
      </c>
      <c r="C30" s="14" t="s">
        <v>18</v>
      </c>
      <c r="D30" s="21">
        <v>60</v>
      </c>
      <c r="E30" s="13">
        <f>D30*48</f>
        <v>2880</v>
      </c>
      <c r="F30" s="12"/>
      <c r="G30" s="11">
        <f>F30*E30</f>
        <v>0</v>
      </c>
      <c r="H30" s="6"/>
    </row>
    <row r="31" spans="2:8" ht="11.25">
      <c r="B31" s="22" t="s">
        <v>19</v>
      </c>
      <c r="C31" s="14" t="s">
        <v>18</v>
      </c>
      <c r="D31" s="21">
        <v>100</v>
      </c>
      <c r="E31" s="13">
        <f>D31*48</f>
        <v>4800</v>
      </c>
      <c r="F31" s="12"/>
      <c r="G31" s="11">
        <f>F31*E31</f>
        <v>0</v>
      </c>
      <c r="H31" s="6"/>
    </row>
    <row r="32" spans="2:8" ht="11.25">
      <c r="B32" s="19"/>
      <c r="C32" s="9"/>
      <c r="D32" s="8"/>
      <c r="E32" s="8"/>
      <c r="F32" s="7"/>
      <c r="G32" s="7"/>
      <c r="H32" s="6"/>
    </row>
    <row r="33" spans="2:8" ht="11.25">
      <c r="B33" s="20" t="s">
        <v>52</v>
      </c>
      <c r="C33" s="9"/>
      <c r="D33" s="8"/>
      <c r="E33" s="8"/>
      <c r="F33" s="7"/>
      <c r="G33" s="7"/>
      <c r="H33" s="6"/>
    </row>
    <row r="34" spans="2:8" ht="11.25">
      <c r="B34" s="15" t="s">
        <v>17</v>
      </c>
      <c r="C34" s="14" t="s">
        <v>3</v>
      </c>
      <c r="D34" s="13">
        <v>10</v>
      </c>
      <c r="E34" s="13">
        <f aca="true" t="shared" si="2" ref="E34:E40">D34*48</f>
        <v>480</v>
      </c>
      <c r="F34" s="12"/>
      <c r="G34" s="11">
        <f aca="true" t="shared" si="3" ref="G34:G40">F34*E34</f>
        <v>0</v>
      </c>
      <c r="H34" s="6"/>
    </row>
    <row r="35" spans="2:8" ht="11.25">
      <c r="B35" s="15" t="s">
        <v>16</v>
      </c>
      <c r="C35" s="14" t="s">
        <v>3</v>
      </c>
      <c r="D35" s="13">
        <v>10</v>
      </c>
      <c r="E35" s="13">
        <f t="shared" si="2"/>
        <v>480</v>
      </c>
      <c r="F35" s="12"/>
      <c r="G35" s="11">
        <f t="shared" si="3"/>
        <v>0</v>
      </c>
      <c r="H35" s="6"/>
    </row>
    <row r="36" spans="2:8" ht="11.25">
      <c r="B36" s="15" t="s">
        <v>15</v>
      </c>
      <c r="C36" s="14" t="s">
        <v>3</v>
      </c>
      <c r="D36" s="13">
        <v>10</v>
      </c>
      <c r="E36" s="13">
        <f t="shared" si="2"/>
        <v>480</v>
      </c>
      <c r="F36" s="12"/>
      <c r="G36" s="11">
        <f t="shared" si="3"/>
        <v>0</v>
      </c>
      <c r="H36" s="6"/>
    </row>
    <row r="37" spans="2:8" ht="11.25">
      <c r="B37" s="15" t="s">
        <v>14</v>
      </c>
      <c r="C37" s="14" t="s">
        <v>3</v>
      </c>
      <c r="D37" s="13">
        <v>10</v>
      </c>
      <c r="E37" s="13">
        <f t="shared" si="2"/>
        <v>480</v>
      </c>
      <c r="F37" s="12"/>
      <c r="G37" s="11">
        <f t="shared" si="3"/>
        <v>0</v>
      </c>
      <c r="H37" s="6"/>
    </row>
    <row r="38" spans="2:8" ht="11.25">
      <c r="B38" s="15" t="s">
        <v>13</v>
      </c>
      <c r="C38" s="14" t="s">
        <v>3</v>
      </c>
      <c r="D38" s="13">
        <v>10</v>
      </c>
      <c r="E38" s="13">
        <f t="shared" si="2"/>
        <v>480</v>
      </c>
      <c r="F38" s="12"/>
      <c r="G38" s="11">
        <f t="shared" si="3"/>
        <v>0</v>
      </c>
      <c r="H38" s="6"/>
    </row>
    <row r="39" spans="2:8" ht="11.25">
      <c r="B39" s="15" t="s">
        <v>12</v>
      </c>
      <c r="C39" s="14" t="s">
        <v>3</v>
      </c>
      <c r="D39" s="13">
        <v>10</v>
      </c>
      <c r="E39" s="13">
        <f t="shared" si="2"/>
        <v>480</v>
      </c>
      <c r="F39" s="12"/>
      <c r="G39" s="11">
        <f t="shared" si="3"/>
        <v>0</v>
      </c>
      <c r="H39" s="6"/>
    </row>
    <row r="40" spans="2:8" ht="11.25">
      <c r="B40" s="48" t="s">
        <v>45</v>
      </c>
      <c r="C40" s="14" t="s">
        <v>3</v>
      </c>
      <c r="D40" s="13">
        <v>1</v>
      </c>
      <c r="E40" s="13">
        <f t="shared" si="2"/>
        <v>48</v>
      </c>
      <c r="F40" s="12"/>
      <c r="G40" s="11">
        <f t="shared" si="3"/>
        <v>0</v>
      </c>
      <c r="H40" s="6"/>
    </row>
    <row r="41" spans="2:8" ht="11.25">
      <c r="B41" s="19"/>
      <c r="C41" s="9"/>
      <c r="D41" s="8"/>
      <c r="E41" s="8"/>
      <c r="F41" s="7"/>
      <c r="G41" s="7"/>
      <c r="H41" s="6"/>
    </row>
    <row r="42" spans="2:8" ht="11.25">
      <c r="B42" s="16" t="s">
        <v>11</v>
      </c>
      <c r="C42" s="18"/>
      <c r="D42" s="17"/>
      <c r="E42" s="17"/>
      <c r="F42" s="17"/>
      <c r="G42" s="17"/>
      <c r="H42" s="6"/>
    </row>
    <row r="43" spans="2:8" ht="11.25">
      <c r="B43" s="15" t="s">
        <v>10</v>
      </c>
      <c r="C43" s="14" t="s">
        <v>3</v>
      </c>
      <c r="D43" s="13">
        <f>D15+D21</f>
        <v>1155</v>
      </c>
      <c r="E43" s="13">
        <f>D43*48</f>
        <v>55440</v>
      </c>
      <c r="F43" s="12"/>
      <c r="G43" s="11">
        <f>F43*E43</f>
        <v>0</v>
      </c>
      <c r="H43" s="6"/>
    </row>
    <row r="44" spans="2:8" ht="11.25">
      <c r="B44" s="15" t="s">
        <v>26</v>
      </c>
      <c r="C44" s="14" t="s">
        <v>18</v>
      </c>
      <c r="D44" s="13">
        <v>37000</v>
      </c>
      <c r="E44" s="13">
        <f>D44*48</f>
        <v>1776000</v>
      </c>
      <c r="F44" s="29"/>
      <c r="G44" s="11">
        <f>F44*E44</f>
        <v>0</v>
      </c>
      <c r="H44" s="6"/>
    </row>
    <row r="45" spans="2:8" ht="11.25">
      <c r="B45" s="30"/>
      <c r="C45" s="9"/>
      <c r="D45" s="46"/>
      <c r="E45" s="46"/>
      <c r="F45" s="7"/>
      <c r="G45" s="47"/>
      <c r="H45" s="6"/>
    </row>
    <row r="46" spans="2:8" ht="11.25">
      <c r="B46" s="16" t="s">
        <v>9</v>
      </c>
      <c r="C46" s="9"/>
      <c r="D46" s="8"/>
      <c r="E46" s="8"/>
      <c r="F46" s="7"/>
      <c r="G46" s="7"/>
      <c r="H46" s="6"/>
    </row>
    <row r="47" spans="2:8" ht="11.25">
      <c r="B47" s="48" t="s">
        <v>51</v>
      </c>
      <c r="C47" s="14" t="s">
        <v>3</v>
      </c>
      <c r="D47" s="13">
        <v>15</v>
      </c>
      <c r="E47" s="13">
        <f>D47*48</f>
        <v>720</v>
      </c>
      <c r="F47" s="12"/>
      <c r="G47" s="11">
        <f>F47*E47</f>
        <v>0</v>
      </c>
      <c r="H47" s="6"/>
    </row>
    <row r="48" spans="2:8" ht="11.25">
      <c r="B48" s="15" t="s">
        <v>6</v>
      </c>
      <c r="C48" s="14" t="s">
        <v>3</v>
      </c>
      <c r="D48" s="13">
        <v>15</v>
      </c>
      <c r="E48" s="13">
        <f>D48*48</f>
        <v>720</v>
      </c>
      <c r="F48" s="12"/>
      <c r="G48" s="11">
        <f>F48*E48</f>
        <v>0</v>
      </c>
      <c r="H48" s="6"/>
    </row>
    <row r="49" spans="2:8" ht="11.25">
      <c r="B49" s="48" t="s">
        <v>41</v>
      </c>
      <c r="C49" s="14" t="s">
        <v>3</v>
      </c>
      <c r="D49" s="13">
        <v>5</v>
      </c>
      <c r="E49" s="13">
        <f>D49*48</f>
        <v>240</v>
      </c>
      <c r="F49" s="12"/>
      <c r="G49" s="11">
        <f>F49*E49</f>
        <v>0</v>
      </c>
      <c r="H49" s="6"/>
    </row>
    <row r="50" spans="2:8" ht="11.25">
      <c r="B50" s="10"/>
      <c r="C50" s="9"/>
      <c r="D50" s="8"/>
      <c r="E50" s="8"/>
      <c r="F50" s="7"/>
      <c r="G50" s="7"/>
      <c r="H50" s="6"/>
    </row>
    <row r="51" spans="2:8" ht="11.25">
      <c r="B51" s="16" t="s">
        <v>8</v>
      </c>
      <c r="C51" s="9"/>
      <c r="D51" s="8"/>
      <c r="E51" s="8"/>
      <c r="F51" s="7"/>
      <c r="G51" s="7"/>
      <c r="H51" s="6"/>
    </row>
    <row r="52" spans="2:8" ht="11.25">
      <c r="B52" s="48" t="s">
        <v>42</v>
      </c>
      <c r="C52" s="14" t="s">
        <v>3</v>
      </c>
      <c r="D52" s="13">
        <v>100</v>
      </c>
      <c r="E52" s="13">
        <f>D52*48</f>
        <v>4800</v>
      </c>
      <c r="F52" s="12"/>
      <c r="G52" s="11">
        <f>F52*E52</f>
        <v>0</v>
      </c>
      <c r="H52" s="6"/>
    </row>
    <row r="53" spans="2:8" ht="11.25">
      <c r="B53" s="48" t="s">
        <v>7</v>
      </c>
      <c r="C53" s="14" t="s">
        <v>3</v>
      </c>
      <c r="D53" s="13">
        <v>150</v>
      </c>
      <c r="E53" s="13">
        <f>D53*48</f>
        <v>7200</v>
      </c>
      <c r="F53" s="12"/>
      <c r="G53" s="11">
        <f>F53*E53</f>
        <v>0</v>
      </c>
      <c r="H53" s="6"/>
    </row>
    <row r="54" spans="2:8" ht="11.25">
      <c r="B54" s="48" t="s">
        <v>51</v>
      </c>
      <c r="C54" s="14" t="s">
        <v>3</v>
      </c>
      <c r="D54" s="13">
        <v>150</v>
      </c>
      <c r="E54" s="13">
        <f>D54*48</f>
        <v>7200</v>
      </c>
      <c r="F54" s="12"/>
      <c r="G54" s="11">
        <f>F54*E54</f>
        <v>0</v>
      </c>
      <c r="H54" s="6"/>
    </row>
    <row r="55" spans="2:8" ht="11.25">
      <c r="B55" s="15" t="s">
        <v>6</v>
      </c>
      <c r="C55" s="14" t="s">
        <v>3</v>
      </c>
      <c r="D55" s="13">
        <v>100</v>
      </c>
      <c r="E55" s="13">
        <f>D55*48</f>
        <v>4800</v>
      </c>
      <c r="F55" s="12"/>
      <c r="G55" s="11">
        <f>F55*E55</f>
        <v>0</v>
      </c>
      <c r="H55" s="6"/>
    </row>
    <row r="56" spans="2:8" ht="11.25">
      <c r="B56" s="48" t="s">
        <v>41</v>
      </c>
      <c r="C56" s="14" t="s">
        <v>3</v>
      </c>
      <c r="D56" s="13">
        <v>40</v>
      </c>
      <c r="E56" s="13">
        <f>D56*48</f>
        <v>1920</v>
      </c>
      <c r="F56" s="12"/>
      <c r="G56" s="11">
        <f>F56*E56</f>
        <v>0</v>
      </c>
      <c r="H56" s="6"/>
    </row>
    <row r="57" spans="2:8" ht="11.25">
      <c r="B57" s="10"/>
      <c r="C57" s="9"/>
      <c r="D57" s="8"/>
      <c r="E57" s="8"/>
      <c r="F57" s="7"/>
      <c r="G57" s="7"/>
      <c r="H57" s="6"/>
    </row>
    <row r="58" spans="2:8" ht="11.25">
      <c r="B58" s="16" t="s">
        <v>0</v>
      </c>
      <c r="C58" s="9"/>
      <c r="D58" s="8"/>
      <c r="E58" s="8"/>
      <c r="F58" s="7"/>
      <c r="G58" s="7"/>
      <c r="H58" s="6"/>
    </row>
    <row r="59" spans="2:8" ht="11.25">
      <c r="B59" s="15" t="s">
        <v>5</v>
      </c>
      <c r="C59" s="14" t="s">
        <v>3</v>
      </c>
      <c r="D59" s="13">
        <f>D15+D21+D24+D47+D48+D49</f>
        <v>1200</v>
      </c>
      <c r="E59" s="13">
        <f>D59*48</f>
        <v>57600</v>
      </c>
      <c r="F59" s="12"/>
      <c r="G59" s="11">
        <f>F59*E59</f>
        <v>0</v>
      </c>
      <c r="H59" s="6"/>
    </row>
    <row r="60" spans="2:8" ht="11.25">
      <c r="B60" s="10"/>
      <c r="C60" s="9"/>
      <c r="D60" s="8"/>
      <c r="E60" s="8"/>
      <c r="F60" s="7"/>
      <c r="G60" s="7"/>
      <c r="H60" s="6"/>
    </row>
    <row r="61" spans="2:7" s="4" customFormat="1" ht="26.25" customHeight="1">
      <c r="B61" s="5" t="s">
        <v>4</v>
      </c>
      <c r="C61" s="5"/>
      <c r="D61" s="50">
        <f>SUM(G5:G60)</f>
        <v>0</v>
      </c>
      <c r="E61" s="51"/>
      <c r="F61" s="51"/>
      <c r="G61" s="52"/>
    </row>
  </sheetData>
  <mergeCells count="1">
    <mergeCell ref="D61:G61"/>
  </mergeCells>
  <printOptions horizontalCentered="1"/>
  <pageMargins left="0.1968503937007874" right="0.1968503937007874" top="0.7874015748031497" bottom="0.7874015748031497" header="0.3937007874015748" footer="0.3937007874015748"/>
  <pageSetup fitToHeight="3" fitToWidth="1" horizontalDpi="600" verticalDpi="600" orientation="portrait" paperSize="9" scale="91" r:id="rId1"/>
  <headerFooter>
    <oddFooter>&amp;L&amp;A&amp;RStrana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2021-10-13T10:00:55Z</dcterms:created>
  <dcterms:modified xsi:type="dcterms:W3CDTF">2021-11-10T07:49:38Z</dcterms:modified>
  <cp:category/>
  <cp:version/>
  <cp:contentType/>
  <cp:contentStatus/>
</cp:coreProperties>
</file>