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firstSheet="1" activeTab="6"/>
  </bookViews>
  <sheets>
    <sheet name="ÚVOD" sheetId="1" r:id="rId1"/>
    <sheet name="SOUHRNNÝ LIST STAVBY" sheetId="2" r:id="rId2"/>
    <sheet name="REKAPITULACE OBJEKTŮ STAVBY" sheetId="3" r:id="rId3"/>
    <sheet name="KRYCÍ LIST #1" sheetId="4" r:id="rId4"/>
    <sheet name="REKAPITULACE #1" sheetId="5" r:id="rId5"/>
    <sheet name="ROZPOČET #1" sheetId="6" r:id="rId6"/>
    <sheet name="KRYCÍ LIST #2" sheetId="7" r:id="rId7"/>
    <sheet name="REKAPITULACE #2" sheetId="8" r:id="rId8"/>
    <sheet name="ROZPOČET #2" sheetId="9" r:id="rId9"/>
    <sheet name="KRYCÍ LIST #3" sheetId="10" r:id="rId10"/>
    <sheet name="REKAPITULACE #3" sheetId="11" r:id="rId11"/>
    <sheet name="ROZPOČET #3" sheetId="12" r:id="rId1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<sst xmlns="http://schemas.openxmlformats.org/spreadsheetml/2006/main" count="756" uniqueCount="271">
  <si>
    <t>Stavba :  - DEMOLICE OBJEKTU čp.2188/26, SKLÁŘSKÁ UL., ÚSTÍ NAD LABEM</t>
  </si>
  <si>
    <t>Cenová úroveň : 2022/I</t>
  </si>
  <si>
    <t xml:space="preserve">Objekt : SO-03 - DEMOLICE OBJEKTU, LIKVIDACE VZNIKLÉ SUTI A SANACE ÚZEMÍ PO DEMOLICI 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</si>
  <si>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</si>
  <si>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</si>
  <si>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</si>
  <si>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</si>
  <si>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</si>
  <si>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</si>
  <si>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</si>
  <si>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</si>
  <si>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</si>
  <si>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</si>
  <si>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</si>
  <si>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</si>
  <si>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</si>
  <si>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</si>
  <si>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jednotková</t>
  </si>
  <si>
    <t>6.</t>
  </si>
  <si>
    <t>celková</t>
  </si>
  <si>
    <t>7.</t>
  </si>
  <si>
    <t>HMOTNOST</t>
  </si>
  <si>
    <t>8.</t>
  </si>
  <si>
    <t>9.</t>
  </si>
  <si>
    <t>HSV:</t>
  </si>
  <si>
    <t>oddíl 1</t>
  </si>
  <si>
    <t>Zemní práce:</t>
  </si>
  <si>
    <t>O-17410-0</t>
  </si>
  <si>
    <t xml:space="preserve">ZASYP SE ZHUTNENIM (VYPLNĚNÍ RÝH PO ZÁKLADOVÝCH PASECH HUTNĚNOU ŠTĚRKODRTÍ 0/63, HLOUBKA HUTNĚNÉHO ZÁSYPU 0,8 m, HUTNĚNÍ PO VRSTVÁCH MAXIMÁLNÍ TLOUŠŤKY 200mm, OBJEMOVÁ HMOTNOST 1,6t/m3, ZHUTNĚNÍ NA 1,25 NÁSOBEK OBJEMU) POLOŽKA OBSAHUJE NÁKLADY NA MANIPULACI A ZHUTNENÍ, CELKOVÝ OBJEM ODBOURANÝCH RÝH = 42,720m3 </t>
  </si>
  <si>
    <t>M3</t>
  </si>
  <si>
    <t>množství =</t>
  </si>
  <si>
    <t>42,720*1,25</t>
  </si>
  <si>
    <t>H-58345323-1</t>
  </si>
  <si>
    <t xml:space="preserve">STERKODRTE 0-63MM PRO HUTNĚNÝ ZÁSYP ODBOURANÝCH ZÁKLADOVÝCH PASŮ, HUTNĚNÍ NA 1,25 NÁSOBEK OBJEMU, OBJEMOVÁ HMOTNOST 1,6 t/m3 </t>
  </si>
  <si>
    <t>T</t>
  </si>
  <si>
    <t>42,720*1,25*1,6</t>
  </si>
  <si>
    <t xml:space="preserve">ZASYP SE ZHUTNENIM (POSLEDNÍ VRSTVA HUTNĚNÉHO POSYPU PLÁNĚ PO ODSTRANĚNÍ OBJEKTU HUTNĚNOU ŠTĚRKODRTÍ 16/32, TLOUŠŤKA VRSVY PO ZHUTNĚNÍ 150MM, OBJEMOVÁ HMOTNOST KAMENIVA 1,6t/m3, ZHUTNĚNÍ NA 1,25 NÁSOBEK OBJEMU) POLOŽKA OBSAHUJE NÁKLADY NA MANIPULACI A HUTNĚNÍ </t>
  </si>
  <si>
    <t>(136,8+91)*0,150*1,25</t>
  </si>
  <si>
    <t>H-58343595-1</t>
  </si>
  <si>
    <t>KAMENIVO DRCENE HRUBE 16/32 PRO HUTNĚNÝ ZÁSYP JÁMY PO ODBOURÁNÍ OBJEKTU, HUTNĚNÍ NA 1,25 NÁSOBEK OBJEMU, OBJEMOVÁ HMOTNOST 1,6 t/m3 (POSLEDNÍ VRSTVA TL. 150MM) PLOCHA ZAHRNUJE PŮDORYS OBJEKTU A PLOCHU DVORA</t>
  </si>
  <si>
    <t>(136,8+91)*0,150*1,25*1,6</t>
  </si>
  <si>
    <t>C-181301101-0</t>
  </si>
  <si>
    <t>ROZPROSTŘENÍ ORNICE V ROVINĚ TL. 10CM V PŮDORYSE OBJEKTU A DVORA</t>
  </si>
  <si>
    <t>M2</t>
  </si>
  <si>
    <t>(136,8+91)</t>
  </si>
  <si>
    <t>H-10311306-1</t>
  </si>
  <si>
    <t xml:space="preserve">ZEMINA S ORNICI TRIDENA 1,5 t/m3 VOLNĚ LOŽENÁ VHODNÁ PRO ZATRAVNĚNÍ </t>
  </si>
  <si>
    <t>(136,8+91)*0,1*1,5</t>
  </si>
  <si>
    <t>C-180401211-0</t>
  </si>
  <si>
    <t>ZALOŽENÍ TRÁVNÍKU -  VÝSEV V ROVINE</t>
  </si>
  <si>
    <t>H-00577400-1</t>
  </si>
  <si>
    <t>SMES TRAVNI DALNICNI (cca 1 kg/50 m2 + dosev, celkem 5 kg na plochu)</t>
  </si>
  <si>
    <t>KG</t>
  </si>
  <si>
    <t>((136,8+91)/50)+0,4</t>
  </si>
  <si>
    <t>C-918101111-0</t>
  </si>
  <si>
    <t>LOZE POD OBRUBNÍKY CSB H 30 Z BETONU B12/15</t>
  </si>
  <si>
    <t>48,08*0,2</t>
  </si>
  <si>
    <t>H-59217238-1</t>
  </si>
  <si>
    <t>OBRUBNIK SILNIČNÍ CSB H 30 PRIMY V 30CM PO OBVODĚ ZATRAVNĚNÉ PLOCHY, ODDĚLUJE PARCELU PO DEMOLICI OD CHODNÍKU</t>
  </si>
  <si>
    <t>M</t>
  </si>
  <si>
    <t>C-917762111-0</t>
  </si>
  <si>
    <t xml:space="preserve">OSAZENÍ OBRUBNÍKŮ BETONOVÝCH LEŽATÝCH DO BETONOVÉHO LOZE </t>
  </si>
  <si>
    <t>O-46592-0</t>
  </si>
  <si>
    <t>POKLADKA BETONOVYCH DESEK OKAPNÍHO CHODNÍKU NEBO BETONÁŽ OKAPNÍHO CHODNÍKU NA MÍSTĚ PODÉL ŠTÍTOVÉ STĚNY PONECHANÉHO OBJEKTU (VÝKRES ČÍSLO Db 06)</t>
  </si>
  <si>
    <t>(4,15*0,6)+(8,84*0,6)</t>
  </si>
  <si>
    <t>H-59245690-1</t>
  </si>
  <si>
    <t>DLAZDICE DESKOVÉ BETONOVÉ PRO OKAPNÍ CHODNÍK NEBO BETON PŘIPRAVENÝ NA MÍSTĚ PRO OKAPNÍ CHODNÍK</t>
  </si>
  <si>
    <t>ZEMNÍ PRÁCE CELKEM</t>
  </si>
  <si>
    <t>oddíl 62</t>
  </si>
  <si>
    <t>Úpravy povrchů vnější:</t>
  </si>
  <si>
    <t>O-62042-0</t>
  </si>
  <si>
    <t>VNEJSI OMITKA VAPENNA/VAPENOCEMENTOVA - VYSPRAVENÍ POVRCHU ODHALENÉ ČÁSTI ŠTÍTOVÉ STĚNY PONECHANÉHO OBJEKTU U JESLÍ 2181/2 - VYROVNÁNÍ PODKLADU POD ZATEPLOVACÍ SYSTÉM (ZATEPLENÍ JE BUDOUCÍ INVESTICE MAJITELE PONECHANÉHO OBJEKTU)</t>
  </si>
  <si>
    <t>(4,15+0,65+7,43)*4,4</t>
  </si>
  <si>
    <t>ÚPRAVY POVRCHŮ VNĚJŠÍ CELKEM</t>
  </si>
  <si>
    <t>oddíl 96</t>
  </si>
  <si>
    <t>Bourání konstrukcí:</t>
  </si>
  <si>
    <t>C-981011315-0</t>
  </si>
  <si>
    <t>RUČNÍ DEMOLICE BUDOVY VE VZDÁLENOSTI 1m OD ŠTÍTOVÉ STĚNY PONECHANÉHO OBJEKTU U JESLÍ 2181/2</t>
  </si>
  <si>
    <t>M3OP</t>
  </si>
  <si>
    <t>(2,97+7,43)*4,4*1</t>
  </si>
  <si>
    <t>C-981013315-0</t>
  </si>
  <si>
    <t>DEMOLICE BUD RYPADLEM MVC PODIL 30% - STROJNÍ DEMOLICE OBJEKTU - ZASTAVĚNÁ PLOCHA BUDOVY=136,8 m2</t>
  </si>
  <si>
    <t>(136,8*4,4)-45,760</t>
  </si>
  <si>
    <t>C-981513114-0</t>
  </si>
  <si>
    <t>DEMOLICE KCE RYPADLEM BETON ZELEZOVY - DEMOLICE ŽELEZOBETONOVÉ ZDI Z BEDNÍCÍCH TVÁRNIC VE DVOŘE A ŽELEZOBETONOVÝCH SLOUPKŮ A PODEZDÍVKY OPLOCENÍ DO ULICE PROSTŘEDNÍ A DO ULICE U JESLÍ (ZEĎ DO DVORA D=8,91m  TL.=0,3m  V=1,8m)(ŽB OPLOCENÍ DO ULICE CELKEM 8,095 m3)</t>
  </si>
  <si>
    <t>(8,91*0,3*1,8)+8,095</t>
  </si>
  <si>
    <t>O-96502-0</t>
  </si>
  <si>
    <t>BOURANI VENKOVNÍ DLAZBY DVORA (LOM KAMEN/KOSTKY/BETON) PLOCHA NÁDVOŘÍ 91 m2</t>
  </si>
  <si>
    <t>O-96104-0</t>
  </si>
  <si>
    <t>BOURANI ZAKLADU Z BETONU - ZÁKLADOVÉ PASY 600*800mm, CELKOVÁ DÉLKA ZÁKLADOVÝCH PASŮ 89mb (VÝKRES ČÍSLO D.b.02)</t>
  </si>
  <si>
    <t>0,6*0,8*89</t>
  </si>
  <si>
    <t>O-97910-0</t>
  </si>
  <si>
    <t>ULOZENI SUTI NA SKLADKU (NALOŽENÍ A VYLOŽENÍ VŠECH VZNIKLÝCH DEMOLIČNÍCH HMOT, POLOŽKA ZAHRNUJE I NÁKLADY NA ROZHRNUTÍ A UROVNÁNÍ SUTI NA DOPRAVNÍM PROSTŘEDKU)</t>
  </si>
  <si>
    <t>25,211+305,913+31,118+27,300+99,324</t>
  </si>
  <si>
    <t>C-979081111-0</t>
  </si>
  <si>
    <t>ODVOZ STAVEB SUTI NA SKLADKU DO 1KM</t>
  </si>
  <si>
    <t>C-979081121-0</t>
  </si>
  <si>
    <t>PRIPLATEK ZA KAŽDÝ DALŠÍ 1KM ODVOZU SUTI NA SKLADKU, ODVOZ DO SBĚRNÉHO DVORA VŠEBOŘICE = CELKEM 6 KM</t>
  </si>
  <si>
    <t>(6-1)*488,866</t>
  </si>
  <si>
    <t>C-979081132-0</t>
  </si>
  <si>
    <t>SKLADKOVNE SMISENY STAVEBNÍ A DEMOLIČNÍ ODPAD (ZAHRNUJE I POPLATEK ZE ZÁKONA č. 541/2020Sb.)</t>
  </si>
  <si>
    <t>BOURÁNÍ KONSTRUKCÍ CELKEM</t>
  </si>
  <si>
    <t>Základní rozpočtové náklady stav. objektu celkem (bez DPH) :</t>
  </si>
  <si>
    <t>REKAPITULACE ROZPOČTU</t>
  </si>
  <si>
    <t>Oddíl</t>
  </si>
  <si>
    <t>Název oddílu / řemeslného oboru</t>
  </si>
  <si>
    <t>BEZ DPH</t>
  </si>
  <si>
    <t>Zemní práce</t>
  </si>
  <si>
    <t>Úpravy povrchů vnější</t>
  </si>
  <si>
    <t>Bourání konstrukcí</t>
  </si>
  <si>
    <t>HSV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</si>
  <si>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</si>
  <si>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</si>
  <si>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</si>
  <si>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</si>
  <si>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</si>
  <si>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</si>
  <si>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SO-03</t>
  </si>
  <si>
    <t xml:space="preserve">DEMOLICE OBJEKTU, LIKVIDACE VZNIKLÉ SUTI A SANACE ÚZEMÍ PO DEMOLICI </t>
  </si>
  <si>
    <t/>
  </si>
  <si>
    <t>2022/I</t>
  </si>
  <si>
    <t>Kód stavby:</t>
  </si>
  <si>
    <t>Název stavby:</t>
  </si>
  <si>
    <t>SKP:</t>
  </si>
  <si>
    <t>Účelová M.J:</t>
  </si>
  <si>
    <t>DEMOLICE OBJEKTU čp.2188/26, SKLÁŘSKÁ UL., ÚSTÍ NAD LABEM</t>
  </si>
  <si>
    <t>Projektant:</t>
  </si>
  <si>
    <t>Objednatel:</t>
  </si>
  <si>
    <t>Počet listů:</t>
  </si>
  <si>
    <t>Zpracovatel:</t>
  </si>
  <si>
    <t>Ing. Jaroslav Talacko - STATIKA</t>
  </si>
  <si>
    <t>Statutární město Ústí nad Labem</t>
  </si>
  <si>
    <t>Alexandra Talacková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</si>
  <si>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</si>
  <si>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</si>
  <si>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</si>
  <si>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</si>
  <si>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</si>
  <si>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</si>
  <si>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</si>
  <si>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</si>
  <si>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</si>
  <si>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</si>
  <si>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</si>
  <si>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</si>
  <si>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</si>
  <si>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</si>
  <si>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</si>
  <si>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</si>
  <si>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</si>
  <si>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</si>
  <si>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</si>
  <si>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</si>
  <si>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</si>
  <si>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</si>
  <si>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</si>
  <si>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</si>
  <si>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</si>
  <si>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</si>
  <si>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</si>
  <si>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</si>
  <si>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</si>
  <si>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</si>
  <si>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</si>
  <si>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</si>
  <si>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</si>
  <si>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</si>
  <si>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</si>
  <si>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</si>
  <si>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</si>
  <si>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</si>
  <si>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</si>
  <si>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</si>
  <si>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</si>
  <si>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</si>
  <si>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</si>
  <si>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</si>
  <si>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</si>
  <si>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</si>
  <si>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</si>
  <si>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</si>
  <si>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</si>
  <si>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</si>
  <si>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>Objekt : SO-02 - LIKVIDACE VNEŠENÉHO ODPADU</t>
  </si>
  <si>
    <t>C-977911111-0</t>
  </si>
  <si>
    <t>VYKLIZENI NA MÍSTĚ PONECHANÉ SMĚSI STAVEBNÍ SUTI A VNEŠENÉHO KOMUNÁLNÍHO ODPADU (KOMBINACE MECHANIZACE A ČÁSTEČNÉHO RUČNÍHO NAKLÁDÁNÍ - VNEŠENÝ NÁBYTEK, SPOTŘEBIČE), ODPADEM POKRYTA PLOCHA ZASTAVĚNÉ PLOCHY A NÁDVOŘÍ DO VÝŠE 0,75 m, PLOCHA ZASTAVĚNÁ=136,8 m2, PLOCHA NÁDVOŘÍ=91 m2, OBJEMOVÁ HMOTNOST ODPADU 1200kg/m3</t>
  </si>
  <si>
    <t>(136,8+91)*0,75*1,2</t>
  </si>
  <si>
    <t>ODVOZ SMĚSI VNEŠENÉHO ODPADU A VNEŠENÉ STAVEBNÍ SUTI NA SKLADKU DO 1KM</t>
  </si>
  <si>
    <t>PRIPLATEK ZA KAŽDÝ DALŠÍ 1KM ODVOZU SMĚSI VNEŠENÉ SUTI A VNEŠENÉHO KOMUNÁLNÍHO ODPADUSUTI NA SKLADKU, ODVOZ DO SBĚRNÉHO DVORA VŠEBOŘICE = CELKEM 6 KM</t>
  </si>
  <si>
    <t>(6-1)*205,020</t>
  </si>
  <si>
    <t>ULOZENI VNEŠENÉHO ODPADU NA SKLADKU (VČETNĚ UROVNÁNÍ NA VOZIDLE)</t>
  </si>
  <si>
    <t>SKLADKOVNE VNEŠENÝ ODPAD (ZAHRNUJE I POPLATEK ZE ZÁKONA č. 541/2020Sb.)</t>
  </si>
  <si>
    <t>SO-02</t>
  </si>
  <si>
    <t>LIKVIDACE VNEŠENÉHO ODPADU</t>
  </si>
  <si>
    <t>Objekt : SO-01 - ČINNOSTI SOUVISEJÍCÍ S DEMOLICÍ</t>
  </si>
  <si>
    <t>oddíl 5</t>
  </si>
  <si>
    <t>Komunikace:</t>
  </si>
  <si>
    <t>Y-580-1</t>
  </si>
  <si>
    <t xml:space="preserve">DOCASNA PLOCHA ZE SILNICNICH PANELU  - 1000MM X 2000MM PRO OCHRANU ULOŽENÝCH INŽENÝRSKÝCH SÍTÍ (25 KS)- MONTÁŽ A DEMONTÁŽ </t>
  </si>
  <si>
    <t>Y-560-1</t>
  </si>
  <si>
    <t xml:space="preserve">PODKLADNI VRSTVA DOCASNE PLOCHY Z JEMNÉ FRAKCE KAMENIVA (PÍSEK) FRAKCE 0/4 VE VRSTVE TL. 150MM, PŘESAHY 200mm NA VŠECHNY STRANY PLOCHY - POLOŽKA ZAHRNUJE MATERIÁL I MANIPULACI
</t>
  </si>
  <si>
    <t>25,4*2,4*0,15</t>
  </si>
  <si>
    <t>KOMUNIKACE CELKEM</t>
  </si>
  <si>
    <t>oddíl 9</t>
  </si>
  <si>
    <t>Ostatní konstrukce a práce:</t>
  </si>
  <si>
    <t>Y-907-10</t>
  </si>
  <si>
    <t xml:space="preserve">PRACE NESTAVEBNI POVAHY - VYTÝČENÍ SÍTÍ V SOULADU S JEJICH VYZNAČENÍM VE VÝKRESE "C1 SITUACE ŠIRŠÍCH VZTAHŮ", ODPOJENÍ PŘÍPOJKY "SEK", POLOŽKA SE OCENÍ V TISÍCÍCH Kč </t>
  </si>
  <si>
    <t>TKC</t>
  </si>
  <si>
    <t>C-938909911-0</t>
  </si>
  <si>
    <t>CISTENI POVRCHU VOZOVEK TLAK VODOU PO DOKONČENÍ</t>
  </si>
  <si>
    <t>OSTATNÍ KONSTRUKCE A PRÁCE CELKEM</t>
  </si>
  <si>
    <t>oddíl 94</t>
  </si>
  <si>
    <t>Lešení a stavební výtahy:</t>
  </si>
  <si>
    <t>O-94194-0</t>
  </si>
  <si>
    <t xml:space="preserve">MONTÁŽ + DEMONTÁŽ LESENI LEHKE RADOVE - OŠETŘENÍ ODHALENÉHO ŠTÍTU PONECHANÉHO SOUSEDÍCÍHO OBJEKTU U JESLÍ 2181/2 (AMORTIZACE VLASTNÍHO ZAŘÍZENÍ NEBO CENA VÝPŮJČKY - POLOŽKA VČETNĚ PŘESUNŮ HMOT)
</t>
  </si>
  <si>
    <t>C-941942191-0</t>
  </si>
  <si>
    <t xml:space="preserve">PRIPLATEK ZA KAŽDÝ MESIC POUŽÍVÁNÍ LESENI </t>
  </si>
  <si>
    <t>LEŠENÍ A STAVEBNÍ VÝTAHY CELKEM</t>
  </si>
  <si>
    <t>PSV:</t>
  </si>
  <si>
    <t>oddíl 767</t>
  </si>
  <si>
    <t>Kovové doplňkové konstrukce:</t>
  </si>
  <si>
    <t>R-76791-0</t>
  </si>
  <si>
    <t>MOBILNÍ OPLOCENÍ DOČASNÉ 1500 MM X 2000 MM, ZAPŮJČENÍ NEBO AMORTIZACE VLASTNÍHO ZAŘÍZENÍ, OSAZENÍ NA 60 DNÍ VČETNĚ MONTÁŽE A DEMONTÁŽE</t>
  </si>
  <si>
    <t>O-99767-0</t>
  </si>
  <si>
    <t xml:space="preserve">PRESUN HMOT KONSTRUKCÍ KOVOVE DOPLNKOVE - MANIPULACE S PRVKY MOBILNÍHO OPLOCENÍ </t>
  </si>
  <si>
    <t>KOVOVÉ DOPLŇKOVÉ KONSTRUKCE CELKEM</t>
  </si>
  <si>
    <t>Komunikace</t>
  </si>
  <si>
    <t>Ostatní konstrukce a práce</t>
  </si>
  <si>
    <t>Lešení a stavební výtahy</t>
  </si>
  <si>
    <t>Kovové doplňkové konstrukce</t>
  </si>
  <si>
    <t>PSV CELKEM</t>
  </si>
  <si>
    <t>SO-01</t>
  </si>
  <si>
    <t>ČINNOSTI SOUVISEJÍCÍ S DEMOLICÍ</t>
  </si>
  <si>
    <t>ST09/22</t>
  </si>
  <si>
    <t>REKAPITULACE OBJEKTŮ STAVBY</t>
  </si>
  <si>
    <t xml:space="preserve">Kód stavby : </t>
  </si>
  <si>
    <t xml:space="preserve">Název stavby : </t>
  </si>
  <si>
    <t xml:space="preserve">Datum: </t>
  </si>
  <si>
    <t>06/2022</t>
  </si>
  <si>
    <t>Místo stavby:</t>
  </si>
  <si>
    <t>SKLÁŘSKÁ 2188/26, 40001  ÚSTÍ NAD LABEM</t>
  </si>
  <si>
    <t>NÁKLADY ZA JEDNOTLIVÉ STAVEBNÍ OBJEKTY</t>
  </si>
  <si>
    <t>Kód objektu</t>
  </si>
  <si>
    <t>Název objektu</t>
  </si>
  <si>
    <t>JKSO</t>
  </si>
  <si>
    <t>Cena bez DPH
(Kč)</t>
  </si>
  <si>
    <t>Cena s DPH
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</si>
  <si>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</si>
  <si>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</si>
  <si>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</si>
  <si>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</si>
  <si>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</si>
  <si>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</si>
  <si>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>CZ6007311717</t>
  </si>
  <si>
    <t xml:space="preserve">Objednatel : </t>
  </si>
  <si>
    <t>CZ00081531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</si>
  <si>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</si>
  <si>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</si>
  <si>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</si>
  <si>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</si>
  <si>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</si>
  <si>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</si>
  <si>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</si>
  <si>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</si>
  <si>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>ROZPOČET STAVBY</t>
  </si>
  <si>
    <t>DEMOLICE OBJEKTU č.p. 2188/26, SKLÁŘSKÁ UL., ÚSTÍ NAD LABEM</t>
  </si>
  <si>
    <t>Stupeň projektové dokumentace: dokumentace bouracích prací</t>
  </si>
  <si>
    <t>00081531</t>
  </si>
  <si>
    <t>Datum zpracování : 06/2022</t>
  </si>
  <si>
    <t>Datum zpracování :  06/2022</t>
  </si>
  <si>
    <t>POZNÁMKA:
V SOUVISLOSTI S  NAŘÍZENOU DEMOLICÍ NEVZNIKÁ POTŘEBA PŘEMÍSTĚNÍ 
STAVEBNÍCH MATERIÁLŮ NEBO VĚCÍ PODLE § 119, ODST.3 ZÁKONA č. 500/2004 Sb., SPRÁVNÍ ŘÁD. V OBJEKTU SE NACHÁZÍ VNEŠENÝ KOMUNÁLNÍ ODPAD, KTERÝ MÁ CHARAKTER ČERNÉ SKLÁDKY. MNOŽSTVÍ ODPADU JE STANOVENO NA ZÁKLADĚ ZASTAVĚNÉ PLOCHY A NÁDVOŘÍ, POKRYTÉHO ODPADEM A VÝŠKY VRSTVY ODPADU.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</si>
</sst>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/>
      <right/>
      <top style="thin"/>
      <bottom/>
    </border>
    <border>
      <left style="hair"/>
      <right/>
      <top style="thin"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thin"/>
      <bottom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/>
      <right style="thin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3" xfId="0" applyFont="1" applyBorder="1"/>
    <xf numFmtId="0" fontId="6" fillId="0" borderId="2" xfId="0" applyFont="1" applyBorder="1"/>
    <xf numFmtId="0" fontId="6" fillId="0" borderId="13" xfId="0" applyFont="1" applyBorder="1" applyAlignment="1">
      <alignment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7" xfId="0" applyBorder="1"/>
    <xf numFmtId="0" fontId="6" fillId="0" borderId="7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5" xfId="0" applyFont="1" applyBorder="1"/>
    <xf numFmtId="0" fontId="6" fillId="0" borderId="9" xfId="0" applyFont="1" applyBorder="1"/>
    <xf numFmtId="0" fontId="6" fillId="0" borderId="19" xfId="0" applyFont="1" applyBorder="1"/>
    <xf numFmtId="0" fontId="2" fillId="0" borderId="1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0" fillId="0" borderId="20" xfId="0" applyBorder="1"/>
    <xf numFmtId="0" fontId="0" fillId="0" borderId="23" xfId="0" applyBorder="1"/>
    <xf numFmtId="0" fontId="8" fillId="0" borderId="20" xfId="0" applyFont="1" applyBorder="1" applyAlignment="1">
      <alignment horizontal="right" vertical="top"/>
    </xf>
    <xf numFmtId="4" fontId="2" fillId="0" borderId="20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0" fontId="6" fillId="2" borderId="1" xfId="0" applyFont="1" applyFill="1" applyBorder="1"/>
    <xf numFmtId="0" fontId="6" fillId="2" borderId="20" xfId="0" applyFont="1" applyFill="1" applyBorder="1"/>
    <xf numFmtId="0" fontId="6" fillId="2" borderId="20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4" xfId="0" applyFont="1" applyFill="1" applyBorder="1"/>
    <xf numFmtId="0" fontId="6" fillId="2" borderId="25" xfId="0" applyFont="1" applyFill="1" applyBorder="1"/>
    <xf numFmtId="164" fontId="6" fillId="2" borderId="22" xfId="0" applyNumberFormat="1" applyFont="1" applyFill="1" applyBorder="1" applyAlignment="1">
      <alignment vertical="center"/>
    </xf>
    <xf numFmtId="0" fontId="6" fillId="2" borderId="26" xfId="0" applyFont="1" applyFill="1" applyBorder="1"/>
    <xf numFmtId="0" fontId="6" fillId="2" borderId="27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7" xfId="0" applyFont="1" applyFill="1" applyBorder="1"/>
    <xf numFmtId="0" fontId="6" fillId="2" borderId="28" xfId="0" applyFont="1" applyFill="1" applyBorder="1"/>
    <xf numFmtId="165" fontId="6" fillId="2" borderId="29" xfId="0" applyNumberFormat="1" applyFont="1" applyFill="1" applyBorder="1" applyAlignment="1">
      <alignment vertical="center"/>
    </xf>
    <xf numFmtId="0" fontId="6" fillId="2" borderId="30" xfId="0" applyFont="1" applyFill="1" applyBorder="1"/>
    <xf numFmtId="164" fontId="6" fillId="2" borderId="31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17" xfId="0" applyBorder="1"/>
    <xf numFmtId="0" fontId="6" fillId="2" borderId="34" xfId="0" applyFont="1" applyFill="1" applyBorder="1"/>
    <xf numFmtId="0" fontId="6" fillId="2" borderId="35" xfId="0" applyFont="1" applyFill="1" applyBorder="1"/>
    <xf numFmtId="0" fontId="6" fillId="2" borderId="36" xfId="0" applyFont="1" applyFill="1" applyBorder="1"/>
    <xf numFmtId="0" fontId="6" fillId="2" borderId="36" xfId="0" applyFont="1" applyFill="1" applyBorder="1" applyAlignment="1">
      <alignment vertical="center"/>
    </xf>
    <xf numFmtId="0" fontId="0" fillId="0" borderId="29" xfId="0" applyBorder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/>
    <xf numFmtId="0" fontId="6" fillId="0" borderId="41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3" fontId="6" fillId="0" borderId="42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3" fontId="6" fillId="0" borderId="43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3" fontId="6" fillId="2" borderId="44" xfId="0" applyNumberFormat="1" applyFont="1" applyFill="1" applyBorder="1" applyAlignment="1">
      <alignment vertical="center"/>
    </xf>
    <xf numFmtId="0" fontId="5" fillId="2" borderId="45" xfId="0" applyFont="1" applyFill="1" applyBorder="1"/>
    <xf numFmtId="0" fontId="6" fillId="2" borderId="46" xfId="0" applyFont="1" applyFill="1" applyBorder="1" applyAlignment="1">
      <alignment horizontal="left" vertical="center"/>
    </xf>
    <xf numFmtId="3" fontId="6" fillId="2" borderId="47" xfId="0" applyNumberFormat="1" applyFont="1" applyFill="1" applyBorder="1" applyAlignment="1">
      <alignment vertical="center"/>
    </xf>
    <xf numFmtId="0" fontId="0" fillId="0" borderId="48" xfId="0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27" xfId="0" applyBorder="1"/>
    <xf numFmtId="0" fontId="0" fillId="0" borderId="49" xfId="0" applyFont="1" applyBorder="1" applyAlignment="1">
      <alignment vertical="center"/>
    </xf>
    <xf numFmtId="4" fontId="0" fillId="0" borderId="50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1" fillId="0" borderId="0" xfId="0" applyFont="1"/>
    <xf numFmtId="0" fontId="11" fillId="2" borderId="56" xfId="0" applyFont="1" applyFill="1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49" fontId="0" fillId="2" borderId="58" xfId="0" applyNumberFormat="1" applyFont="1" applyFill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11" fillId="2" borderId="35" xfId="0" applyNumberFormat="1" applyFont="1" applyFill="1" applyBorder="1" applyAlignment="1">
      <alignment horizontal="right" vertical="center"/>
    </xf>
    <xf numFmtId="3" fontId="11" fillId="2" borderId="64" xfId="0" applyNumberFormat="1" applyFont="1" applyFill="1" applyBorder="1" applyAlignment="1">
      <alignment horizontal="right" vertical="center"/>
    </xf>
    <xf numFmtId="49" fontId="0" fillId="0" borderId="37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0" fontId="11" fillId="2" borderId="64" xfId="0" applyFont="1" applyFill="1" applyBorder="1" applyAlignment="1">
      <alignment horizontal="left" vertical="center"/>
    </xf>
    <xf numFmtId="0" fontId="0" fillId="0" borderId="65" xfId="0" applyBorder="1"/>
    <xf numFmtId="165" fontId="2" fillId="3" borderId="1" xfId="0" applyNumberFormat="1" applyFont="1" applyFill="1" applyBorder="1" applyAlignment="1" applyProtection="1">
      <alignment vertical="center"/>
      <protection locked="0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2" fillId="0" borderId="45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12" fillId="0" borderId="64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33" xfId="0" applyBorder="1" applyAlignment="1">
      <alignment/>
    </xf>
    <xf numFmtId="49" fontId="0" fillId="0" borderId="7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right"/>
    </xf>
    <xf numFmtId="0" fontId="9" fillId="0" borderId="66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7" xfId="0" applyBorder="1" applyAlignment="1">
      <alignment/>
    </xf>
    <xf numFmtId="49" fontId="0" fillId="2" borderId="27" xfId="0" applyNumberFormat="1" applyFont="1" applyFill="1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65" xfId="0" applyBorder="1" applyAlignment="1">
      <alignment wrapText="1"/>
    </xf>
    <xf numFmtId="49" fontId="0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7" xfId="0" applyBorder="1" applyAlignment="1">
      <alignment/>
    </xf>
    <xf numFmtId="0" fontId="0" fillId="0" borderId="11" xfId="0" applyBorder="1" applyAlignment="1">
      <alignment/>
    </xf>
    <xf numFmtId="49" fontId="0" fillId="0" borderId="2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5" xfId="0" applyBorder="1" applyAlignment="1">
      <alignment/>
    </xf>
    <xf numFmtId="49" fontId="0" fillId="0" borderId="29" xfId="0" applyNumberFormat="1" applyFont="1" applyBorder="1" applyAlignment="1">
      <alignment horizontal="right" vertical="center"/>
    </xf>
    <xf numFmtId="0" fontId="0" fillId="0" borderId="67" xfId="0" applyBorder="1" applyAlignment="1">
      <alignment horizontal="right"/>
    </xf>
    <xf numFmtId="0" fontId="0" fillId="0" borderId="39" xfId="0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68" xfId="0" applyBorder="1" applyAlignment="1">
      <alignment/>
    </xf>
    <xf numFmtId="3" fontId="0" fillId="0" borderId="41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vertical="center"/>
    </xf>
    <xf numFmtId="49" fontId="0" fillId="0" borderId="69" xfId="0" applyNumberFormat="1" applyFont="1" applyBorder="1" applyAlignment="1">
      <alignment vertical="center"/>
    </xf>
    <xf numFmtId="0" fontId="0" fillId="0" borderId="70" xfId="0" applyBorder="1" applyAlignment="1">
      <alignment/>
    </xf>
    <xf numFmtId="49" fontId="0" fillId="0" borderId="66" xfId="0" applyNumberFormat="1" applyFont="1" applyBorder="1" applyAlignment="1">
      <alignment vertical="center"/>
    </xf>
    <xf numFmtId="0" fontId="0" fillId="0" borderId="38" xfId="0" applyBorder="1" applyAlignment="1">
      <alignment/>
    </xf>
    <xf numFmtId="0" fontId="10" fillId="0" borderId="4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64" xfId="0" applyBorder="1" applyAlignment="1">
      <alignment/>
    </xf>
    <xf numFmtId="0" fontId="0" fillId="0" borderId="51" xfId="0" applyFont="1" applyBorder="1" applyAlignment="1">
      <alignment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0" fontId="0" fillId="0" borderId="51" xfId="0" applyFont="1" applyBorder="1" applyAlignment="1">
      <alignment vertical="center"/>
    </xf>
    <xf numFmtId="0" fontId="0" fillId="0" borderId="71" xfId="0" applyBorder="1" applyAlignment="1">
      <alignment/>
    </xf>
    <xf numFmtId="3" fontId="0" fillId="0" borderId="50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2" xfId="0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0" fontId="11" fillId="2" borderId="45" xfId="0" applyFont="1" applyFill="1" applyBorder="1" applyAlignment="1">
      <alignment horizontal="left" vertical="center"/>
    </xf>
    <xf numFmtId="3" fontId="11" fillId="2" borderId="36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17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73" xfId="0" applyBorder="1" applyAlignment="1">
      <alignment/>
    </xf>
    <xf numFmtId="49" fontId="0" fillId="2" borderId="2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49" fontId="0" fillId="2" borderId="26" xfId="0" applyNumberFormat="1" applyFont="1" applyFill="1" applyBorder="1" applyAlignment="1">
      <alignment horizontal="center" vertical="center"/>
    </xf>
    <xf numFmtId="49" fontId="0" fillId="2" borderId="27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0" fillId="0" borderId="69" xfId="0" applyNumberFormat="1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49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49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74" xfId="0" applyNumberFormat="1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49" fontId="0" fillId="0" borderId="49" xfId="0" applyNumberFormat="1" applyFont="1" applyBorder="1" applyAlignment="1">
      <alignment horizontal="left" vertical="center"/>
    </xf>
    <xf numFmtId="0" fontId="0" fillId="0" borderId="71" xfId="0" applyFont="1" applyBorder="1" applyAlignment="1">
      <alignment/>
    </xf>
    <xf numFmtId="0" fontId="0" fillId="0" borderId="50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0" xfId="0" applyBorder="1" applyAlignment="1">
      <alignment vertical="center"/>
    </xf>
    <xf numFmtId="0" fontId="0" fillId="0" borderId="75" xfId="0" applyBorder="1" applyAlignment="1">
      <alignment/>
    </xf>
    <xf numFmtId="0" fontId="0" fillId="0" borderId="4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4" xfId="0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68" xfId="0" applyBorder="1" applyAlignment="1">
      <alignment/>
    </xf>
    <xf numFmtId="0" fontId="4" fillId="0" borderId="41" xfId="0" applyFont="1" applyBorder="1" applyAlignment="1">
      <alignment horizontal="center" vertical="center"/>
    </xf>
    <xf numFmtId="0" fontId="0" fillId="0" borderId="54" xfId="0" applyBorder="1" applyAlignment="1">
      <alignment/>
    </xf>
    <xf numFmtId="49" fontId="0" fillId="0" borderId="18" xfId="0" applyNumberFormat="1" applyFont="1" applyBorder="1" applyAlignment="1">
      <alignment vertical="center"/>
    </xf>
    <xf numFmtId="0" fontId="0" fillId="0" borderId="11" xfId="0" applyBorder="1" applyAlignment="1">
      <alignment/>
    </xf>
    <xf numFmtId="3" fontId="0" fillId="0" borderId="17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2" xfId="0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68" xfId="0" applyBorder="1" applyAlignment="1">
      <alignment vertical="center"/>
    </xf>
    <xf numFmtId="165" fontId="0" fillId="0" borderId="41" xfId="0" applyNumberFormat="1" applyFont="1" applyBorder="1" applyAlignment="1">
      <alignment horizontal="right" vertical="center"/>
    </xf>
    <xf numFmtId="165" fontId="0" fillId="0" borderId="5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9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9" xfId="0" applyBorder="1" applyAlignment="1">
      <alignment vertical="center"/>
    </xf>
    <xf numFmtId="49" fontId="11" fillId="2" borderId="3" xfId="0" applyNumberFormat="1" applyFont="1" applyFill="1" applyBorder="1" applyAlignment="1">
      <alignment horizontal="left" vertical="center"/>
    </xf>
    <xf numFmtId="0" fontId="11" fillId="0" borderId="72" xfId="0" applyFont="1" applyBorder="1" applyAlignment="1">
      <alignment/>
    </xf>
    <xf numFmtId="3" fontId="11" fillId="2" borderId="72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2" fillId="0" borderId="61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6" fillId="2" borderId="46" xfId="0" applyNumberFormat="1" applyFont="1" applyFill="1" applyBorder="1" applyAlignment="1">
      <alignment horizontal="right" vertical="center"/>
    </xf>
    <xf numFmtId="0" fontId="0" fillId="0" borderId="59" xfId="0" applyBorder="1" applyAlignment="1">
      <alignment/>
    </xf>
    <xf numFmtId="49" fontId="8" fillId="0" borderId="20" xfId="0" applyNumberFormat="1" applyFont="1" applyBorder="1" applyAlignment="1">
      <alignment vertical="top" wrapText="1"/>
    </xf>
    <xf numFmtId="0" fontId="0" fillId="0" borderId="59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10</xdr:row>
      <xdr:rowOff>19050</xdr:rowOff>
    </xdr:from>
    <xdr:to>
      <xdr:col>7</xdr:col>
      <xdr:colOff>361950</xdr:colOff>
      <xdr:row>26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571750"/>
          <a:ext cx="3790950" cy="2724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6">
      <selection activeCell="I22" sqref="I22"/>
    </sheetView>
  </sheetViews>
  <sheetFormatPr defaultColWidth="9.140625" defaultRowHeight="12.75"/>
  <sheetData>
    <row r="1" spans="1:9" ht="12.75" customHeight="1">
      <c r="A1" s="66"/>
      <c r="B1" s="26"/>
      <c r="C1" s="26"/>
      <c r="D1" s="26"/>
      <c r="E1" s="26"/>
      <c r="F1" s="26"/>
      <c r="G1" s="26"/>
      <c r="H1" s="26"/>
      <c r="I1" s="65"/>
    </row>
    <row r="2" spans="1:9" ht="12.75" customHeight="1">
      <c r="A2" s="42"/>
      <c r="I2" s="43"/>
    </row>
    <row r="3" spans="1:9" ht="12.75" customHeight="1">
      <c r="A3" s="42"/>
      <c r="I3" s="43"/>
    </row>
    <row r="4" spans="1:9" ht="12.75" customHeight="1">
      <c r="A4" s="42"/>
      <c r="I4" s="43"/>
    </row>
    <row r="5" spans="1:9" ht="12.75" customHeight="1">
      <c r="A5" s="42"/>
      <c r="I5" s="43"/>
    </row>
    <row r="6" spans="1:9" ht="49.5" customHeight="1">
      <c r="A6" s="133" t="s">
        <v>264</v>
      </c>
      <c r="B6" s="134"/>
      <c r="C6" s="134"/>
      <c r="D6" s="134"/>
      <c r="E6" s="134"/>
      <c r="F6" s="134"/>
      <c r="G6" s="134"/>
      <c r="H6" s="134"/>
      <c r="I6" s="135"/>
    </row>
    <row r="7" spans="1:9" ht="12.75" customHeight="1" thickBot="1">
      <c r="A7" s="42"/>
      <c r="I7" s="43"/>
    </row>
    <row r="8" spans="1:9" ht="49.5" customHeight="1" thickBot="1">
      <c r="A8" s="136" t="s">
        <v>265</v>
      </c>
      <c r="B8" s="137"/>
      <c r="C8" s="137"/>
      <c r="D8" s="137"/>
      <c r="E8" s="137"/>
      <c r="F8" s="137"/>
      <c r="G8" s="137"/>
      <c r="H8" s="137"/>
      <c r="I8" s="138"/>
    </row>
    <row r="9" spans="1:9" ht="12.75" customHeight="1">
      <c r="A9" s="42"/>
      <c r="I9" s="43"/>
    </row>
    <row r="10" spans="1:9" ht="12.75" customHeight="1">
      <c r="A10" s="42"/>
      <c r="I10" s="43"/>
    </row>
    <row r="11" spans="1:9" ht="12.75" customHeight="1">
      <c r="A11" s="42"/>
      <c r="B11" s="141"/>
      <c r="C11" s="141"/>
      <c r="D11" s="141"/>
      <c r="E11" s="141"/>
      <c r="F11" s="141"/>
      <c r="G11" s="141"/>
      <c r="H11" s="141"/>
      <c r="I11" s="43"/>
    </row>
    <row r="12" spans="1:9" ht="12.75" customHeight="1">
      <c r="A12" s="42"/>
      <c r="B12" s="141"/>
      <c r="C12" s="141"/>
      <c r="D12" s="141"/>
      <c r="E12" s="141"/>
      <c r="F12" s="141"/>
      <c r="G12" s="141"/>
      <c r="H12" s="141"/>
      <c r="I12" s="43"/>
    </row>
    <row r="13" spans="1:9" ht="12.75" customHeight="1">
      <c r="A13" s="42"/>
      <c r="B13" s="141"/>
      <c r="C13" s="141"/>
      <c r="D13" s="141"/>
      <c r="E13" s="141"/>
      <c r="F13" s="141"/>
      <c r="G13" s="141"/>
      <c r="H13" s="141"/>
      <c r="I13" s="43"/>
    </row>
    <row r="14" spans="1:9" ht="12.75" customHeight="1">
      <c r="A14" s="42"/>
      <c r="B14" s="141"/>
      <c r="C14" s="141"/>
      <c r="D14" s="141"/>
      <c r="E14" s="141"/>
      <c r="F14" s="141"/>
      <c r="G14" s="141"/>
      <c r="H14" s="141"/>
      <c r="I14" s="43"/>
    </row>
    <row r="15" spans="1:9" ht="12.75" customHeight="1">
      <c r="A15" s="42"/>
      <c r="B15" s="141"/>
      <c r="C15" s="141"/>
      <c r="D15" s="141"/>
      <c r="E15" s="141"/>
      <c r="F15" s="141"/>
      <c r="G15" s="141"/>
      <c r="H15" s="141"/>
      <c r="I15" s="43"/>
    </row>
    <row r="16" spans="1:9" ht="12.75" customHeight="1">
      <c r="A16" s="42"/>
      <c r="B16" s="141"/>
      <c r="C16" s="141"/>
      <c r="D16" s="141"/>
      <c r="E16" s="141"/>
      <c r="F16" s="141"/>
      <c r="G16" s="141"/>
      <c r="H16" s="141"/>
      <c r="I16" s="43"/>
    </row>
    <row r="17" spans="1:9" ht="12.75" customHeight="1">
      <c r="A17" s="42"/>
      <c r="B17" s="141"/>
      <c r="C17" s="141"/>
      <c r="D17" s="141"/>
      <c r="E17" s="141"/>
      <c r="F17" s="141"/>
      <c r="G17" s="141"/>
      <c r="H17" s="141"/>
      <c r="I17" s="43"/>
    </row>
    <row r="18" spans="1:9" ht="12.75" customHeight="1">
      <c r="A18" s="42"/>
      <c r="B18" s="141"/>
      <c r="C18" s="141"/>
      <c r="D18" s="141"/>
      <c r="E18" s="141"/>
      <c r="F18" s="141"/>
      <c r="G18" s="141"/>
      <c r="H18" s="141"/>
      <c r="I18" s="43"/>
    </row>
    <row r="19" spans="1:9" ht="12.75" customHeight="1">
      <c r="A19" s="42"/>
      <c r="B19" s="141"/>
      <c r="C19" s="141"/>
      <c r="D19" s="141"/>
      <c r="E19" s="141"/>
      <c r="F19" s="141"/>
      <c r="G19" s="141"/>
      <c r="H19" s="141"/>
      <c r="I19" s="43"/>
    </row>
    <row r="20" spans="1:9" ht="12.75" customHeight="1">
      <c r="A20" s="42"/>
      <c r="B20" s="141"/>
      <c r="C20" s="141"/>
      <c r="D20" s="141"/>
      <c r="E20" s="141"/>
      <c r="F20" s="141"/>
      <c r="G20" s="141"/>
      <c r="H20" s="141"/>
      <c r="I20" s="43"/>
    </row>
    <row r="21" spans="1:9" ht="12.75" customHeight="1">
      <c r="A21" s="42"/>
      <c r="B21" s="141"/>
      <c r="C21" s="141"/>
      <c r="D21" s="141"/>
      <c r="E21" s="141"/>
      <c r="F21" s="141"/>
      <c r="G21" s="141"/>
      <c r="H21" s="141"/>
      <c r="I21" s="43"/>
    </row>
    <row r="22" spans="1:9" ht="12.75" customHeight="1">
      <c r="A22" s="42"/>
      <c r="B22" s="141"/>
      <c r="C22" s="141"/>
      <c r="D22" s="141"/>
      <c r="E22" s="141"/>
      <c r="F22" s="141"/>
      <c r="G22" s="141"/>
      <c r="H22" s="141"/>
      <c r="I22" s="43"/>
    </row>
    <row r="23" spans="1:9" ht="12.75" customHeight="1">
      <c r="A23" s="42"/>
      <c r="B23" s="141"/>
      <c r="C23" s="141"/>
      <c r="D23" s="141"/>
      <c r="E23" s="141"/>
      <c r="F23" s="141"/>
      <c r="G23" s="141"/>
      <c r="H23" s="141"/>
      <c r="I23" s="43"/>
    </row>
    <row r="24" spans="1:9" ht="12.75" customHeight="1">
      <c r="A24" s="42"/>
      <c r="B24" s="141"/>
      <c r="C24" s="141"/>
      <c r="D24" s="141"/>
      <c r="E24" s="141"/>
      <c r="F24" s="141"/>
      <c r="G24" s="141"/>
      <c r="H24" s="141"/>
      <c r="I24" s="43"/>
    </row>
    <row r="25" spans="1:9" ht="12.75" customHeight="1">
      <c r="A25" s="42"/>
      <c r="B25" s="141"/>
      <c r="C25" s="141"/>
      <c r="D25" s="141"/>
      <c r="E25" s="141"/>
      <c r="F25" s="141"/>
      <c r="G25" s="141"/>
      <c r="H25" s="141"/>
      <c r="I25" s="43"/>
    </row>
    <row r="26" spans="1:9" ht="12.75" customHeight="1">
      <c r="A26" s="42"/>
      <c r="B26" s="141"/>
      <c r="C26" s="141"/>
      <c r="D26" s="141"/>
      <c r="E26" s="141"/>
      <c r="F26" s="141"/>
      <c r="G26" s="141"/>
      <c r="H26" s="141"/>
      <c r="I26" s="43"/>
    </row>
    <row r="27" spans="1:9" ht="12.75" customHeight="1">
      <c r="A27" s="42"/>
      <c r="B27" s="141"/>
      <c r="C27" s="141"/>
      <c r="D27" s="141"/>
      <c r="E27" s="141"/>
      <c r="F27" s="141"/>
      <c r="G27" s="141"/>
      <c r="H27" s="141"/>
      <c r="I27" s="43"/>
    </row>
    <row r="28" spans="1:9" ht="12.75" customHeight="1">
      <c r="A28" s="42"/>
      <c r="I28" s="43"/>
    </row>
    <row r="29" spans="1:9" ht="12.75" customHeight="1">
      <c r="A29" s="42"/>
      <c r="I29" s="43"/>
    </row>
    <row r="30" spans="1:9" ht="12.75" customHeight="1">
      <c r="A30" s="139" t="s">
        <v>266</v>
      </c>
      <c r="B30" s="134"/>
      <c r="C30" s="134"/>
      <c r="D30" s="134"/>
      <c r="E30" s="134"/>
      <c r="F30" s="134"/>
      <c r="G30" s="134"/>
      <c r="H30" s="134"/>
      <c r="I30" s="135"/>
    </row>
    <row r="31" spans="1:9" ht="12.75" customHeight="1">
      <c r="A31" s="42"/>
      <c r="I31" s="43"/>
    </row>
    <row r="32" spans="1:9" ht="12.75" customHeight="1">
      <c r="A32" s="140"/>
      <c r="B32" s="134"/>
      <c r="C32" s="134"/>
      <c r="D32" s="134"/>
      <c r="E32" s="134"/>
      <c r="F32" s="134"/>
      <c r="G32" s="134"/>
      <c r="H32" s="134"/>
      <c r="I32" s="135"/>
    </row>
    <row r="33" spans="1:9" ht="12.75" customHeight="1">
      <c r="A33" s="42"/>
      <c r="I33" s="43"/>
    </row>
    <row r="34" spans="1:9" ht="12.75" customHeight="1">
      <c r="A34" s="42"/>
      <c r="I34" s="43"/>
    </row>
    <row r="35" spans="1:9" ht="12.75" customHeight="1">
      <c r="A35" s="42"/>
      <c r="I35" s="43"/>
    </row>
    <row r="36" spans="1:9" ht="12.75" customHeight="1">
      <c r="A36" s="42"/>
      <c r="I36" s="43"/>
    </row>
    <row r="37" spans="1:9" ht="12.75" customHeight="1">
      <c r="A37" s="42"/>
      <c r="I37" s="43"/>
    </row>
    <row r="38" spans="1:9" ht="12.75" customHeight="1">
      <c r="A38" s="42"/>
      <c r="I38" s="43"/>
    </row>
    <row r="39" spans="1:9" ht="12.75" customHeight="1">
      <c r="A39" s="42"/>
      <c r="I39" s="43"/>
    </row>
    <row r="40" spans="1:9" ht="12.75" customHeight="1">
      <c r="A40" s="42"/>
      <c r="I40" s="43"/>
    </row>
    <row r="41" spans="1:9" ht="12.75" customHeight="1">
      <c r="A41" s="42"/>
      <c r="I41" s="43"/>
    </row>
    <row r="42" spans="1:9" ht="12.75" customHeight="1">
      <c r="A42" s="42"/>
      <c r="I42" s="43"/>
    </row>
    <row r="43" spans="1:9" ht="12.75" customHeight="1">
      <c r="A43" s="42"/>
      <c r="I43" s="43"/>
    </row>
    <row r="44" spans="1:9" ht="12.75" customHeight="1">
      <c r="A44" s="42"/>
      <c r="I44" s="43"/>
    </row>
    <row r="45" spans="1:9" ht="12.75" customHeight="1">
      <c r="A45" s="139"/>
      <c r="B45" s="134"/>
      <c r="C45" s="134"/>
      <c r="D45" s="134"/>
      <c r="E45" s="134"/>
      <c r="F45" s="134"/>
      <c r="G45" s="134"/>
      <c r="H45" s="134"/>
      <c r="I45" s="135"/>
    </row>
    <row r="46" spans="1:9" ht="12.75" customHeight="1">
      <c r="A46" s="42"/>
      <c r="I46" s="43"/>
    </row>
    <row r="47" spans="1:9" ht="12.75" customHeight="1">
      <c r="A47" s="42"/>
      <c r="I47" s="43"/>
    </row>
    <row r="48" spans="1:9" ht="12.75" customHeight="1">
      <c r="A48" s="42"/>
      <c r="I48" s="43"/>
    </row>
    <row r="49" spans="1:9" ht="12.75" customHeight="1">
      <c r="A49" s="93"/>
      <c r="B49" s="71"/>
      <c r="C49" s="71"/>
      <c r="D49" s="71"/>
      <c r="E49" s="71"/>
      <c r="F49" s="71"/>
      <c r="G49" s="71"/>
      <c r="H49" s="71"/>
      <c r="I49" s="131"/>
    </row>
  </sheetData>
  <sheetProtection sheet="1" objects="1" scenarios="1"/>
  <mergeCells count="6">
    <mergeCell ref="A6:I6"/>
    <mergeCell ref="A8:I8"/>
    <mergeCell ref="A30:I30"/>
    <mergeCell ref="A32:I32"/>
    <mergeCell ref="A45:I45"/>
    <mergeCell ref="B11:H27"/>
  </mergeCells>
  <printOptions horizontalCentered="1" verticalCentered="1"/>
  <pageMargins left="0.39375000000000004" right="0.39375000000000004" top="0.5902777777777778" bottom="0.5902777777777778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6">
      <selection activeCell="A3" sqref="A3:D3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6" customHeight="1">
      <c r="A1" s="211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9.9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.95" customHeight="1">
      <c r="A3" s="212" t="s">
        <v>113</v>
      </c>
      <c r="B3" s="150"/>
      <c r="C3" s="150"/>
      <c r="D3" s="151"/>
      <c r="E3" s="213" t="s">
        <v>114</v>
      </c>
      <c r="F3" s="150"/>
      <c r="G3" s="150"/>
      <c r="H3" s="150"/>
      <c r="I3" s="150"/>
      <c r="J3" s="151"/>
      <c r="K3" s="213" t="s">
        <v>115</v>
      </c>
      <c r="L3" s="151"/>
      <c r="M3" s="88" t="s">
        <v>116</v>
      </c>
    </row>
    <row r="4" spans="1:13" ht="25.5" customHeight="1">
      <c r="A4" s="209" t="s">
        <v>117</v>
      </c>
      <c r="B4" s="157"/>
      <c r="C4" s="157"/>
      <c r="D4" s="162"/>
      <c r="E4" s="210" t="s">
        <v>118</v>
      </c>
      <c r="F4" s="154"/>
      <c r="G4" s="154"/>
      <c r="H4" s="154"/>
      <c r="I4" s="154"/>
      <c r="J4" s="155"/>
      <c r="K4" s="156" t="s">
        <v>119</v>
      </c>
      <c r="L4" s="162"/>
      <c r="M4" s="89" t="s">
        <v>120</v>
      </c>
    </row>
    <row r="5" spans="1:13" ht="12.95" customHeight="1">
      <c r="A5" s="207" t="s">
        <v>121</v>
      </c>
      <c r="B5" s="143"/>
      <c r="C5" s="143"/>
      <c r="D5" s="144"/>
      <c r="E5" s="208" t="s">
        <v>122</v>
      </c>
      <c r="F5" s="143"/>
      <c r="G5" s="143"/>
      <c r="H5" s="143"/>
      <c r="I5" s="143"/>
      <c r="J5" s="144"/>
      <c r="K5" s="208" t="s">
        <v>123</v>
      </c>
      <c r="L5" s="144"/>
      <c r="M5" s="90" t="s">
        <v>124</v>
      </c>
    </row>
    <row r="6" spans="1:13" ht="25.5" customHeight="1">
      <c r="A6" s="209" t="s">
        <v>119</v>
      </c>
      <c r="B6" s="157"/>
      <c r="C6" s="157"/>
      <c r="D6" s="162"/>
      <c r="E6" s="210" t="s">
        <v>125</v>
      </c>
      <c r="F6" s="154"/>
      <c r="G6" s="154"/>
      <c r="H6" s="154"/>
      <c r="I6" s="154"/>
      <c r="J6" s="155"/>
      <c r="K6" s="156" t="s">
        <v>119</v>
      </c>
      <c r="L6" s="162"/>
      <c r="M6" s="89" t="s">
        <v>119</v>
      </c>
    </row>
    <row r="7" spans="1:13" s="3" customFormat="1" ht="12.95" customHeight="1">
      <c r="A7" s="221" t="s">
        <v>126</v>
      </c>
      <c r="B7" s="216"/>
      <c r="C7" s="216"/>
      <c r="D7" s="222" t="s">
        <v>130</v>
      </c>
      <c r="E7" s="216"/>
      <c r="F7" s="216"/>
      <c r="G7" s="223"/>
      <c r="H7" s="215" t="s">
        <v>133</v>
      </c>
      <c r="I7" s="216"/>
      <c r="J7" s="216"/>
      <c r="K7" s="216"/>
      <c r="L7" s="216"/>
      <c r="M7" s="91"/>
    </row>
    <row r="8" spans="1:13" s="3" customFormat="1" ht="12.95" customHeight="1">
      <c r="A8" s="221" t="s">
        <v>127</v>
      </c>
      <c r="B8" s="216"/>
      <c r="C8" s="216"/>
      <c r="D8" s="222" t="s">
        <v>131</v>
      </c>
      <c r="E8" s="216"/>
      <c r="F8" s="216"/>
      <c r="G8" s="223"/>
      <c r="H8" s="215" t="s">
        <v>134</v>
      </c>
      <c r="I8" s="216"/>
      <c r="J8" s="216"/>
      <c r="K8" s="216"/>
      <c r="L8" s="216"/>
      <c r="M8" s="92" t="str">
        <f>IF(M7=0,"",E28/M7)</f>
        <v/>
      </c>
    </row>
    <row r="9" spans="1:13" ht="12.95" customHeight="1">
      <c r="A9" s="221" t="s">
        <v>128</v>
      </c>
      <c r="B9" s="178"/>
      <c r="C9" s="178"/>
      <c r="D9" s="222" t="s">
        <v>119</v>
      </c>
      <c r="E9" s="178"/>
      <c r="F9" s="178"/>
      <c r="G9" s="181"/>
      <c r="H9" s="215" t="s">
        <v>135</v>
      </c>
      <c r="I9" s="178"/>
      <c r="J9" s="178"/>
      <c r="K9" s="218" t="s">
        <v>119</v>
      </c>
      <c r="L9" s="178"/>
      <c r="M9" s="179"/>
    </row>
    <row r="10" spans="1:13" s="3" customFormat="1" ht="12.95" customHeight="1">
      <c r="A10" s="207" t="s">
        <v>129</v>
      </c>
      <c r="B10" s="217"/>
      <c r="C10" s="217"/>
      <c r="D10" s="219" t="s">
        <v>132</v>
      </c>
      <c r="E10" s="217"/>
      <c r="F10" s="217"/>
      <c r="G10" s="192"/>
      <c r="H10" s="208" t="s">
        <v>136</v>
      </c>
      <c r="I10" s="217"/>
      <c r="J10" s="219" t="s">
        <v>119</v>
      </c>
      <c r="K10" s="143"/>
      <c r="L10" s="143"/>
      <c r="M10" s="159"/>
    </row>
    <row r="11" spans="1:13" ht="12.95" customHeight="1" thickBot="1">
      <c r="A11" s="214" t="s">
        <v>119</v>
      </c>
      <c r="B11" s="148"/>
      <c r="C11" s="148"/>
      <c r="D11" s="148"/>
      <c r="E11" s="148"/>
      <c r="F11" s="148"/>
      <c r="G11" s="171"/>
      <c r="H11" s="220" t="s">
        <v>119</v>
      </c>
      <c r="I11" s="148"/>
      <c r="J11" s="148"/>
      <c r="K11" s="148"/>
      <c r="L11" s="148"/>
      <c r="M11" s="173"/>
    </row>
    <row r="12" spans="1:13" ht="28.5" customHeight="1" thickBot="1">
      <c r="A12" s="174" t="s">
        <v>137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6"/>
    </row>
    <row r="13" spans="1:13" ht="12.95" customHeight="1">
      <c r="A13" s="225" t="s">
        <v>138</v>
      </c>
      <c r="B13" s="166"/>
      <c r="C13" s="166"/>
      <c r="D13" s="166"/>
      <c r="E13" s="166"/>
      <c r="F13" s="166"/>
      <c r="G13" s="225" t="s">
        <v>139</v>
      </c>
      <c r="H13" s="166"/>
      <c r="I13" s="166"/>
      <c r="J13" s="166"/>
      <c r="K13" s="166"/>
      <c r="L13" s="166"/>
      <c r="M13" s="226"/>
    </row>
    <row r="14" spans="1:13" s="3" customFormat="1" ht="12.95" customHeight="1">
      <c r="A14" s="227"/>
      <c r="B14" s="215" t="s">
        <v>140</v>
      </c>
      <c r="C14" s="216"/>
      <c r="D14" s="223"/>
      <c r="E14" s="182"/>
      <c r="F14" s="216"/>
      <c r="G14" s="180" t="s">
        <v>155</v>
      </c>
      <c r="H14" s="229"/>
      <c r="I14" s="229"/>
      <c r="J14" s="230"/>
      <c r="K14" s="95"/>
      <c r="L14" s="96" t="s">
        <v>156</v>
      </c>
      <c r="M14" s="100">
        <f>E20*K14/100</f>
        <v>0</v>
      </c>
    </row>
    <row r="15" spans="1:13" s="3" customFormat="1" ht="12.95" customHeight="1">
      <c r="A15" s="228"/>
      <c r="B15" s="215" t="s">
        <v>141</v>
      </c>
      <c r="C15" s="216"/>
      <c r="D15" s="223"/>
      <c r="E15" s="182"/>
      <c r="F15" s="216"/>
      <c r="G15" s="180" t="s">
        <v>157</v>
      </c>
      <c r="H15" s="229"/>
      <c r="I15" s="229"/>
      <c r="J15" s="230"/>
      <c r="K15" s="95"/>
      <c r="L15" s="96" t="s">
        <v>156</v>
      </c>
      <c r="M15" s="100">
        <f>E20*K15/100</f>
        <v>0</v>
      </c>
    </row>
    <row r="16" spans="1:13" s="3" customFormat="1" ht="12.95" customHeight="1">
      <c r="A16" s="99" t="s">
        <v>142</v>
      </c>
      <c r="B16" s="224" t="s">
        <v>143</v>
      </c>
      <c r="C16" s="216"/>
      <c r="D16" s="223"/>
      <c r="E16" s="182">
        <f>'REKAPITULACE #3'!C12</f>
        <v>0</v>
      </c>
      <c r="F16" s="216"/>
      <c r="G16" s="180" t="s">
        <v>158</v>
      </c>
      <c r="H16" s="229"/>
      <c r="I16" s="229"/>
      <c r="J16" s="230"/>
      <c r="K16" s="95"/>
      <c r="L16" s="96" t="s">
        <v>156</v>
      </c>
      <c r="M16" s="100">
        <f>E20*K16/100</f>
        <v>0</v>
      </c>
    </row>
    <row r="17" spans="1:13" s="3" customFormat="1" ht="12.95" customHeight="1">
      <c r="A17" s="99" t="s">
        <v>144</v>
      </c>
      <c r="B17" s="224" t="s">
        <v>145</v>
      </c>
      <c r="C17" s="216"/>
      <c r="D17" s="223"/>
      <c r="E17" s="182">
        <v>0</v>
      </c>
      <c r="F17" s="216"/>
      <c r="G17" s="180" t="s">
        <v>159</v>
      </c>
      <c r="H17" s="229"/>
      <c r="I17" s="229"/>
      <c r="J17" s="230"/>
      <c r="K17" s="95"/>
      <c r="L17" s="96" t="s">
        <v>156</v>
      </c>
      <c r="M17" s="100">
        <f>E20*K17/100</f>
        <v>0</v>
      </c>
    </row>
    <row r="18" spans="1:13" s="3" customFormat="1" ht="12.95" customHeight="1">
      <c r="A18" s="99" t="s">
        <v>146</v>
      </c>
      <c r="B18" s="224" t="s">
        <v>147</v>
      </c>
      <c r="C18" s="216"/>
      <c r="D18" s="223"/>
      <c r="E18" s="182">
        <v>0</v>
      </c>
      <c r="F18" s="216"/>
      <c r="G18" s="180" t="s">
        <v>160</v>
      </c>
      <c r="H18" s="229"/>
      <c r="I18" s="229"/>
      <c r="J18" s="230"/>
      <c r="K18" s="95"/>
      <c r="L18" s="96" t="s">
        <v>156</v>
      </c>
      <c r="M18" s="100">
        <f>E20*K18/100</f>
        <v>0</v>
      </c>
    </row>
    <row r="19" spans="1:13" s="3" customFormat="1" ht="12.95" customHeight="1">
      <c r="A19" s="99" t="s">
        <v>148</v>
      </c>
      <c r="B19" s="224" t="s">
        <v>149</v>
      </c>
      <c r="C19" s="216"/>
      <c r="D19" s="223"/>
      <c r="E19" s="182">
        <v>0</v>
      </c>
      <c r="F19" s="216"/>
      <c r="G19" s="180" t="s">
        <v>161</v>
      </c>
      <c r="H19" s="229"/>
      <c r="I19" s="229"/>
      <c r="J19" s="230"/>
      <c r="K19" s="95"/>
      <c r="L19" s="96" t="s">
        <v>156</v>
      </c>
      <c r="M19" s="100">
        <f>E20*K19/100</f>
        <v>0</v>
      </c>
    </row>
    <row r="20" spans="1:13" s="3" customFormat="1" ht="12.95" customHeight="1">
      <c r="A20" s="180" t="s">
        <v>150</v>
      </c>
      <c r="B20" s="231"/>
      <c r="C20" s="231"/>
      <c r="D20" s="232"/>
      <c r="E20" s="182">
        <f>SUM(E16:E19)</f>
        <v>0</v>
      </c>
      <c r="F20" s="216"/>
      <c r="G20" s="180" t="s">
        <v>162</v>
      </c>
      <c r="H20" s="229"/>
      <c r="I20" s="229"/>
      <c r="J20" s="230"/>
      <c r="K20" s="95"/>
      <c r="L20" s="96" t="s">
        <v>156</v>
      </c>
      <c r="M20" s="100">
        <f>E20*K20/100</f>
        <v>0</v>
      </c>
    </row>
    <row r="21" spans="1:13" s="3" customFormat="1" ht="12.95" customHeight="1">
      <c r="A21" s="180" t="s">
        <v>151</v>
      </c>
      <c r="B21" s="231"/>
      <c r="C21" s="231"/>
      <c r="D21" s="232"/>
      <c r="E21" s="182">
        <v>0</v>
      </c>
      <c r="F21" s="216"/>
      <c r="G21" s="180" t="s">
        <v>163</v>
      </c>
      <c r="H21" s="229"/>
      <c r="I21" s="229"/>
      <c r="J21" s="230"/>
      <c r="K21" s="95"/>
      <c r="L21" s="96" t="s">
        <v>156</v>
      </c>
      <c r="M21" s="100">
        <f>E20*K21/100</f>
        <v>0</v>
      </c>
    </row>
    <row r="22" spans="1:13" s="3" customFormat="1" ht="12.95" customHeight="1">
      <c r="A22" s="180" t="s">
        <v>152</v>
      </c>
      <c r="B22" s="231"/>
      <c r="C22" s="231"/>
      <c r="D22" s="232"/>
      <c r="E22" s="182">
        <v>0</v>
      </c>
      <c r="F22" s="216"/>
      <c r="G22" s="180" t="s">
        <v>164</v>
      </c>
      <c r="H22" s="229"/>
      <c r="I22" s="229"/>
      <c r="J22" s="230"/>
      <c r="K22" s="95"/>
      <c r="L22" s="96" t="s">
        <v>156</v>
      </c>
      <c r="M22" s="100">
        <f>E20*K22/100</f>
        <v>0</v>
      </c>
    </row>
    <row r="23" spans="1:13" s="3" customFormat="1" ht="12.95" customHeight="1" thickBot="1">
      <c r="A23" s="180" t="s">
        <v>153</v>
      </c>
      <c r="B23" s="231"/>
      <c r="C23" s="231"/>
      <c r="D23" s="232"/>
      <c r="E23" s="182">
        <v>0</v>
      </c>
      <c r="F23" s="216"/>
      <c r="G23" s="142"/>
      <c r="H23" s="233"/>
      <c r="I23" s="233"/>
      <c r="J23" s="234"/>
      <c r="K23" s="97"/>
      <c r="L23" s="98" t="s">
        <v>156</v>
      </c>
      <c r="M23" s="101">
        <f>E20*K23/100</f>
        <v>0</v>
      </c>
    </row>
    <row r="24" spans="1:13" s="3" customFormat="1" ht="12.95" customHeight="1">
      <c r="A24" s="180" t="s">
        <v>154</v>
      </c>
      <c r="B24" s="231"/>
      <c r="C24" s="231"/>
      <c r="D24" s="231"/>
      <c r="E24" s="182">
        <f>SUM(E20:E23)</f>
        <v>0</v>
      </c>
      <c r="F24" s="216"/>
      <c r="G24" s="225" t="s">
        <v>165</v>
      </c>
      <c r="H24" s="166"/>
      <c r="I24" s="166"/>
      <c r="J24" s="166"/>
      <c r="K24" s="166"/>
      <c r="L24" s="166"/>
      <c r="M24" s="235"/>
    </row>
    <row r="25" spans="1:13" s="3" customFormat="1" ht="12.95" customHeight="1">
      <c r="A25" s="180" t="s">
        <v>167</v>
      </c>
      <c r="B25" s="229"/>
      <c r="C25" s="229"/>
      <c r="D25" s="230"/>
      <c r="E25" s="182">
        <f>SUM(M14:M23)</f>
        <v>0</v>
      </c>
      <c r="F25" s="178"/>
      <c r="G25" s="180"/>
      <c r="H25" s="231"/>
      <c r="I25" s="231"/>
      <c r="J25" s="232"/>
      <c r="K25" s="95"/>
      <c r="L25" s="96" t="s">
        <v>156</v>
      </c>
      <c r="M25" s="100">
        <f>E20*K25/100</f>
        <v>0</v>
      </c>
    </row>
    <row r="26" spans="1:13" s="3" customFormat="1" ht="12.95" customHeight="1" thickBot="1">
      <c r="A26" s="180" t="s">
        <v>168</v>
      </c>
      <c r="B26" s="229"/>
      <c r="C26" s="229"/>
      <c r="D26" s="230"/>
      <c r="E26" s="182">
        <f>SUM(M25:M26)</f>
        <v>0</v>
      </c>
      <c r="F26" s="178"/>
      <c r="G26" s="142"/>
      <c r="H26" s="161"/>
      <c r="I26" s="161"/>
      <c r="J26" s="236"/>
      <c r="K26" s="97"/>
      <c r="L26" s="98" t="s">
        <v>156</v>
      </c>
      <c r="M26" s="101">
        <f>E20*K26/100</f>
        <v>0</v>
      </c>
    </row>
    <row r="27" spans="1:13" s="3" customFormat="1" ht="12.95" customHeight="1" thickBot="1">
      <c r="A27" s="142" t="s">
        <v>169</v>
      </c>
      <c r="B27" s="233"/>
      <c r="C27" s="233"/>
      <c r="D27" s="234"/>
      <c r="E27" s="246">
        <f>SUM(M28:M28)</f>
        <v>0</v>
      </c>
      <c r="F27" s="143"/>
      <c r="G27" s="225" t="s">
        <v>166</v>
      </c>
      <c r="H27" s="237"/>
      <c r="I27" s="237"/>
      <c r="J27" s="237"/>
      <c r="K27" s="237"/>
      <c r="L27" s="237"/>
      <c r="M27" s="238"/>
    </row>
    <row r="28" spans="1:13" s="3" customFormat="1" ht="12.95" customHeight="1" thickBot="1">
      <c r="A28" s="247" t="s">
        <v>170</v>
      </c>
      <c r="B28" s="248"/>
      <c r="C28" s="248"/>
      <c r="D28" s="249"/>
      <c r="E28" s="250">
        <f>SUM(E24:E27)</f>
        <v>0</v>
      </c>
      <c r="F28" s="150"/>
      <c r="G28" s="142"/>
      <c r="H28" s="161"/>
      <c r="I28" s="161"/>
      <c r="J28" s="236"/>
      <c r="K28" s="97"/>
      <c r="L28" s="98" t="s">
        <v>156</v>
      </c>
      <c r="M28" s="101">
        <f>E20*K28/100</f>
        <v>0</v>
      </c>
    </row>
    <row r="29" spans="1:13" s="4" customFormat="1" ht="12.95" customHeight="1">
      <c r="A29" s="239" t="s">
        <v>171</v>
      </c>
      <c r="B29" s="240"/>
      <c r="C29" s="240"/>
      <c r="D29" s="241"/>
      <c r="E29" s="242" t="s">
        <v>172</v>
      </c>
      <c r="F29" s="240"/>
      <c r="G29" s="241"/>
      <c r="H29" s="242" t="s">
        <v>173</v>
      </c>
      <c r="I29" s="240"/>
      <c r="J29" s="240"/>
      <c r="K29" s="240"/>
      <c r="L29" s="240"/>
      <c r="M29" s="243"/>
    </row>
    <row r="30" spans="1:13" s="3" customFormat="1" ht="12.95" customHeight="1">
      <c r="A30" s="244" t="s">
        <v>119</v>
      </c>
      <c r="B30" s="143"/>
      <c r="C30" s="143"/>
      <c r="D30" s="144"/>
      <c r="E30" s="102" t="s">
        <v>174</v>
      </c>
      <c r="F30" s="161"/>
      <c r="G30" s="144"/>
      <c r="H30" s="102" t="s">
        <v>174</v>
      </c>
      <c r="I30" s="161"/>
      <c r="J30" s="143"/>
      <c r="K30" s="143"/>
      <c r="L30" s="143"/>
      <c r="M30" s="245"/>
    </row>
    <row r="31" spans="1:13" s="3" customFormat="1" ht="12.95" customHeight="1">
      <c r="A31" s="255" t="s">
        <v>175</v>
      </c>
      <c r="B31" s="134"/>
      <c r="C31" s="256"/>
      <c r="D31" s="135"/>
      <c r="E31" s="102" t="s">
        <v>175</v>
      </c>
      <c r="F31" s="256"/>
      <c r="G31" s="135"/>
      <c r="H31" s="102" t="s">
        <v>175</v>
      </c>
      <c r="I31" s="256"/>
      <c r="J31" s="134"/>
      <c r="K31" s="134"/>
      <c r="L31" s="134"/>
      <c r="M31" s="257"/>
    </row>
    <row r="32" spans="1:13" s="3" customFormat="1" ht="12.95" customHeight="1">
      <c r="A32" s="255"/>
      <c r="B32" s="134"/>
      <c r="C32" s="134"/>
      <c r="D32" s="135"/>
      <c r="E32" s="261" t="s">
        <v>176</v>
      </c>
      <c r="F32" s="134"/>
      <c r="G32" s="135"/>
      <c r="H32" s="261" t="s">
        <v>176</v>
      </c>
      <c r="I32" s="134"/>
      <c r="J32" s="134"/>
      <c r="K32" s="134"/>
      <c r="L32" s="134"/>
      <c r="M32" s="257"/>
    </row>
    <row r="33" spans="1:13" ht="12.75">
      <c r="A33" s="258"/>
      <c r="B33" s="259"/>
      <c r="C33" s="259"/>
      <c r="D33" s="260"/>
      <c r="E33" s="262"/>
      <c r="F33" s="259"/>
      <c r="G33" s="260"/>
      <c r="H33" s="262"/>
      <c r="I33" s="259"/>
      <c r="J33" s="259"/>
      <c r="K33" s="259"/>
      <c r="L33" s="259"/>
      <c r="M33" s="263"/>
    </row>
    <row r="34" spans="1:13" s="3" customFormat="1" ht="56.25" customHeight="1" thickBot="1">
      <c r="A34" s="258"/>
      <c r="B34" s="259"/>
      <c r="C34" s="259"/>
      <c r="D34" s="260"/>
      <c r="E34" s="262"/>
      <c r="F34" s="259"/>
      <c r="G34" s="260"/>
      <c r="H34" s="262"/>
      <c r="I34" s="259"/>
      <c r="J34" s="259"/>
      <c r="K34" s="259"/>
      <c r="L34" s="259"/>
      <c r="M34" s="263"/>
    </row>
    <row r="35" spans="1:13" s="3" customFormat="1" ht="12.95" customHeight="1">
      <c r="A35" s="165" t="s">
        <v>177</v>
      </c>
      <c r="B35" s="251"/>
      <c r="C35" s="251"/>
      <c r="D35" s="252"/>
      <c r="E35" s="253">
        <v>21</v>
      </c>
      <c r="F35" s="166"/>
      <c r="G35" s="104" t="s">
        <v>178</v>
      </c>
      <c r="H35" s="168">
        <f>E28-H37</f>
        <v>0</v>
      </c>
      <c r="I35" s="166"/>
      <c r="J35" s="166"/>
      <c r="K35" s="166"/>
      <c r="L35" s="166"/>
      <c r="M35" s="105" t="s">
        <v>179</v>
      </c>
    </row>
    <row r="36" spans="1:13" s="3" customFormat="1" ht="12.95" customHeight="1">
      <c r="A36" s="180" t="s">
        <v>180</v>
      </c>
      <c r="B36" s="229"/>
      <c r="C36" s="229"/>
      <c r="D36" s="230"/>
      <c r="E36" s="254">
        <v>21</v>
      </c>
      <c r="F36" s="178"/>
      <c r="G36" s="94" t="s">
        <v>178</v>
      </c>
      <c r="H36" s="182">
        <f>H35*E36/100</f>
        <v>0</v>
      </c>
      <c r="I36" s="178"/>
      <c r="J36" s="178"/>
      <c r="K36" s="178"/>
      <c r="L36" s="178"/>
      <c r="M36" s="106" t="s">
        <v>179</v>
      </c>
    </row>
    <row r="37" spans="1:13" s="3" customFormat="1" ht="12.95" customHeight="1">
      <c r="A37" s="180" t="s">
        <v>177</v>
      </c>
      <c r="B37" s="229"/>
      <c r="C37" s="229"/>
      <c r="D37" s="230"/>
      <c r="E37" s="254">
        <v>15</v>
      </c>
      <c r="F37" s="178"/>
      <c r="G37" s="94" t="s">
        <v>178</v>
      </c>
      <c r="H37" s="182">
        <v>0</v>
      </c>
      <c r="I37" s="267"/>
      <c r="J37" s="267"/>
      <c r="K37" s="267"/>
      <c r="L37" s="267"/>
      <c r="M37" s="106" t="s">
        <v>179</v>
      </c>
    </row>
    <row r="38" spans="1:13" s="3" customFormat="1" ht="12.95" customHeight="1">
      <c r="A38" s="180" t="s">
        <v>180</v>
      </c>
      <c r="B38" s="229"/>
      <c r="C38" s="229"/>
      <c r="D38" s="230"/>
      <c r="E38" s="254">
        <v>15</v>
      </c>
      <c r="F38" s="178"/>
      <c r="G38" s="94" t="s">
        <v>178</v>
      </c>
      <c r="H38" s="182">
        <f>H37*E38/100</f>
        <v>0</v>
      </c>
      <c r="I38" s="178"/>
      <c r="J38" s="178"/>
      <c r="K38" s="178"/>
      <c r="L38" s="178"/>
      <c r="M38" s="106" t="s">
        <v>179</v>
      </c>
    </row>
    <row r="39" spans="1:13" s="107" customFormat="1" ht="19.5" customHeight="1" thickBot="1">
      <c r="A39" s="264" t="s">
        <v>181</v>
      </c>
      <c r="B39" s="265"/>
      <c r="C39" s="265"/>
      <c r="D39" s="265"/>
      <c r="E39" s="265"/>
      <c r="F39" s="265"/>
      <c r="G39" s="265"/>
      <c r="H39" s="266">
        <f>SUM(H35:H38)</f>
        <v>0</v>
      </c>
      <c r="I39" s="187"/>
      <c r="J39" s="187"/>
      <c r="K39" s="187"/>
      <c r="L39" s="187"/>
      <c r="M39" s="108" t="s">
        <v>179</v>
      </c>
    </row>
    <row r="40" s="3" customFormat="1" ht="12.95" customHeight="1"/>
    <row r="41" spans="1:13" s="3" customFormat="1" ht="12.95" customHeight="1">
      <c r="A41" s="256" t="s">
        <v>182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</sheetData>
  <sheetProtection sheet="1" objects="1" scenario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K6:L6"/>
    <mergeCell ref="E6:J6"/>
    <mergeCell ref="A1:M1"/>
    <mergeCell ref="A2:M2"/>
    <mergeCell ref="A3:D3"/>
    <mergeCell ref="E3:J3"/>
    <mergeCell ref="K3:L3"/>
    <mergeCell ref="A4:D4"/>
    <mergeCell ref="K4:L4"/>
    <mergeCell ref="E4:J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C21" sqref="C21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15" customHeight="1">
      <c r="A1" s="268" t="s">
        <v>0</v>
      </c>
      <c r="B1" s="134"/>
      <c r="C1" s="2" t="s">
        <v>1</v>
      </c>
    </row>
    <row r="2" spans="1:3" s="2" customFormat="1" ht="16.5" customHeight="1">
      <c r="A2" s="268" t="s">
        <v>2</v>
      </c>
      <c r="B2" s="134"/>
      <c r="C2" s="2" t="s">
        <v>269</v>
      </c>
    </row>
    <row r="3" s="1" customFormat="1" ht="9.75"/>
    <row r="4" spans="1:3" s="4" customFormat="1" ht="12.75">
      <c r="A4" s="269" t="s">
        <v>103</v>
      </c>
      <c r="B4" s="134"/>
      <c r="C4" s="134"/>
    </row>
    <row r="5" s="1" customFormat="1" ht="10.5" thickBot="1"/>
    <row r="6" spans="1:3" s="1" customFormat="1" ht="13.5" customHeight="1">
      <c r="A6" s="270" t="s">
        <v>104</v>
      </c>
      <c r="B6" s="272" t="s">
        <v>105</v>
      </c>
      <c r="C6" s="72" t="s">
        <v>16</v>
      </c>
    </row>
    <row r="7" spans="1:3" s="1" customFormat="1" ht="9.75" customHeight="1" thickBot="1">
      <c r="A7" s="271"/>
      <c r="B7" s="273"/>
      <c r="C7" s="73" t="s">
        <v>106</v>
      </c>
    </row>
    <row r="8" spans="1:3" s="18" customFormat="1" ht="13.5" customHeight="1">
      <c r="A8" s="74"/>
      <c r="B8" s="76" t="s">
        <v>24</v>
      </c>
      <c r="C8" s="75"/>
    </row>
    <row r="9" spans="1:3" s="18" customFormat="1" ht="12.75" customHeight="1">
      <c r="A9" s="77">
        <v>1</v>
      </c>
      <c r="B9" s="31" t="s">
        <v>107</v>
      </c>
      <c r="C9" s="78">
        <f>'ROZPOČET #3'!G36</f>
        <v>0</v>
      </c>
    </row>
    <row r="10" spans="1:3" s="18" customFormat="1" ht="14.25" customHeight="1">
      <c r="A10" s="79">
        <v>62</v>
      </c>
      <c r="B10" s="80" t="s">
        <v>108</v>
      </c>
      <c r="C10" s="81">
        <f>'ROZPOČET #3'!G40</f>
        <v>0</v>
      </c>
    </row>
    <row r="11" spans="1:3" s="18" customFormat="1" ht="12" customHeight="1">
      <c r="A11" s="79">
        <v>96</v>
      </c>
      <c r="B11" s="80" t="s">
        <v>109</v>
      </c>
      <c r="C11" s="81">
        <f>'ROZPOČET #3'!G59</f>
        <v>0</v>
      </c>
    </row>
    <row r="12" spans="1:3" s="18" customFormat="1" ht="12" thickBot="1">
      <c r="A12" s="82"/>
      <c r="B12" s="83" t="s">
        <v>110</v>
      </c>
      <c r="C12" s="84">
        <f>SUM(C9:C11)</f>
        <v>0</v>
      </c>
    </row>
    <row r="13" s="1" customFormat="1" ht="10.5" thickBot="1"/>
    <row r="14" spans="1:3" s="18" customFormat="1" ht="12" thickBot="1">
      <c r="A14" s="85"/>
      <c r="B14" s="86" t="s">
        <v>111</v>
      </c>
      <c r="C14" s="87">
        <f>C12</f>
        <v>0</v>
      </c>
    </row>
  </sheetData>
  <sheetProtection sheet="1" objects="1" scenarios="1"/>
  <mergeCells count="5">
    <mergeCell ref="A1:B1"/>
    <mergeCell ref="A2:B2"/>
    <mergeCell ref="A4:C4"/>
    <mergeCell ref="A6:A7"/>
    <mergeCell ref="B6:B7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 topLeftCell="A49">
      <selection activeCell="F57" sqref="F57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9" s="2" customFormat="1" ht="15" customHeight="1">
      <c r="A1" s="268" t="s">
        <v>0</v>
      </c>
      <c r="B1" s="134"/>
      <c r="C1" s="134"/>
      <c r="D1" s="134"/>
      <c r="E1" s="134"/>
      <c r="F1" s="134"/>
      <c r="G1" s="134"/>
      <c r="H1" s="268" t="s">
        <v>1</v>
      </c>
      <c r="I1" s="134"/>
    </row>
    <row r="2" spans="1:9" s="2" customFormat="1" ht="15.75" customHeight="1">
      <c r="A2" s="268" t="s">
        <v>2</v>
      </c>
      <c r="B2" s="134"/>
      <c r="C2" s="134"/>
      <c r="D2" s="134"/>
      <c r="E2" s="134"/>
      <c r="F2" s="134"/>
      <c r="G2" s="134"/>
      <c r="H2" s="268" t="s">
        <v>269</v>
      </c>
      <c r="I2" s="134"/>
    </row>
    <row r="3" s="1" customFormat="1" ht="9.75"/>
    <row r="4" spans="1:9" s="3" customFormat="1" ht="12.75">
      <c r="A4" s="269" t="s">
        <v>3</v>
      </c>
      <c r="B4" s="134"/>
      <c r="C4" s="134"/>
      <c r="D4" s="134"/>
      <c r="E4" s="134"/>
      <c r="F4" s="134"/>
      <c r="G4" s="134"/>
      <c r="H4" s="134"/>
      <c r="I4" s="134"/>
    </row>
    <row r="5" s="1" customFormat="1" ht="10.5" thickBot="1"/>
    <row r="6" spans="1:9" s="1" customFormat="1" ht="9.75" customHeight="1">
      <c r="A6" s="6" t="s">
        <v>4</v>
      </c>
      <c r="B6" s="274" t="s">
        <v>8</v>
      </c>
      <c r="C6" s="274" t="s">
        <v>10</v>
      </c>
      <c r="D6" s="274" t="s">
        <v>12</v>
      </c>
      <c r="E6" s="274" t="s">
        <v>14</v>
      </c>
      <c r="F6" s="275" t="s">
        <v>16</v>
      </c>
      <c r="G6" s="150"/>
      <c r="H6" s="274" t="s">
        <v>21</v>
      </c>
      <c r="I6" s="152"/>
    </row>
    <row r="7" spans="1:9" s="1" customFormat="1" ht="9.75" customHeight="1">
      <c r="A7" s="7" t="s">
        <v>5</v>
      </c>
      <c r="B7" s="194"/>
      <c r="C7" s="194"/>
      <c r="D7" s="194"/>
      <c r="E7" s="194"/>
      <c r="F7" s="276"/>
      <c r="G7" s="134"/>
      <c r="H7" s="194"/>
      <c r="I7" s="278"/>
    </row>
    <row r="8" spans="1:9" s="1" customFormat="1" ht="9.75" customHeight="1">
      <c r="A8" s="7" t="s">
        <v>6</v>
      </c>
      <c r="B8" s="194"/>
      <c r="C8" s="194"/>
      <c r="D8" s="194"/>
      <c r="E8" s="194"/>
      <c r="F8" s="10" t="s">
        <v>17</v>
      </c>
      <c r="G8" s="12" t="s">
        <v>19</v>
      </c>
      <c r="H8" s="14" t="s">
        <v>17</v>
      </c>
      <c r="I8" s="16" t="s">
        <v>19</v>
      </c>
    </row>
    <row r="9" spans="1:9" s="1" customFormat="1" ht="9.75" customHeight="1" thickBot="1">
      <c r="A9" s="8" t="s">
        <v>7</v>
      </c>
      <c r="B9" s="9" t="s">
        <v>9</v>
      </c>
      <c r="C9" s="9" t="s">
        <v>11</v>
      </c>
      <c r="D9" s="9" t="s">
        <v>13</v>
      </c>
      <c r="E9" s="9" t="s">
        <v>15</v>
      </c>
      <c r="F9" s="11" t="s">
        <v>18</v>
      </c>
      <c r="G9" s="13" t="s">
        <v>20</v>
      </c>
      <c r="H9" s="15" t="s">
        <v>22</v>
      </c>
      <c r="I9" s="17" t="s">
        <v>23</v>
      </c>
    </row>
    <row r="10" spans="1:9" s="19" customFormat="1" ht="11.25">
      <c r="A10" s="21"/>
      <c r="B10" s="20"/>
      <c r="C10" s="22" t="s">
        <v>24</v>
      </c>
      <c r="D10" s="20"/>
      <c r="E10" s="20"/>
      <c r="F10" s="23"/>
      <c r="H10" s="24"/>
      <c r="I10" s="25"/>
    </row>
    <row r="11" spans="1:9" s="19" customFormat="1" ht="15.75" customHeight="1">
      <c r="A11" s="29"/>
      <c r="B11" s="30" t="s">
        <v>25</v>
      </c>
      <c r="C11" s="31" t="s">
        <v>26</v>
      </c>
      <c r="D11" s="28"/>
      <c r="E11" s="28"/>
      <c r="F11" s="32"/>
      <c r="G11" s="27"/>
      <c r="H11" s="33"/>
      <c r="I11" s="34"/>
    </row>
    <row r="12" spans="1:9" s="1" customFormat="1" ht="77.25" customHeight="1">
      <c r="A12" s="35">
        <v>1</v>
      </c>
      <c r="B12" s="36" t="s">
        <v>27</v>
      </c>
      <c r="C12" s="37" t="s">
        <v>28</v>
      </c>
      <c r="D12" s="38" t="s">
        <v>29</v>
      </c>
      <c r="E12" s="39">
        <v>53.4</v>
      </c>
      <c r="F12" s="132"/>
      <c r="G12" s="40">
        <f>E12*F12</f>
        <v>0</v>
      </c>
      <c r="H12" s="39">
        <v>0</v>
      </c>
      <c r="I12" s="41">
        <f>E12*H12</f>
        <v>0</v>
      </c>
    </row>
    <row r="13" spans="1:9" s="1" customFormat="1" ht="16.5" customHeight="1">
      <c r="A13" s="5"/>
      <c r="B13" s="44" t="s">
        <v>30</v>
      </c>
      <c r="C13" s="279" t="s">
        <v>31</v>
      </c>
      <c r="D13" s="205"/>
      <c r="E13" s="205"/>
      <c r="F13" s="205"/>
      <c r="G13" s="205"/>
      <c r="H13" s="205"/>
      <c r="I13" s="280"/>
    </row>
    <row r="14" spans="1:9" s="1" customFormat="1" ht="39.75" customHeight="1">
      <c r="A14" s="35">
        <f>A12+1</f>
        <v>2</v>
      </c>
      <c r="B14" s="36" t="s">
        <v>32</v>
      </c>
      <c r="C14" s="37" t="s">
        <v>33</v>
      </c>
      <c r="D14" s="38" t="s">
        <v>34</v>
      </c>
      <c r="E14" s="39">
        <v>85.44</v>
      </c>
      <c r="F14" s="132"/>
      <c r="G14" s="40">
        <f>E14*F14</f>
        <v>0</v>
      </c>
      <c r="H14" s="39">
        <v>1</v>
      </c>
      <c r="I14" s="41">
        <f>E14*H14</f>
        <v>85.44</v>
      </c>
    </row>
    <row r="15" spans="1:9" s="1" customFormat="1" ht="15.75" customHeight="1">
      <c r="A15" s="5"/>
      <c r="B15" s="44" t="s">
        <v>30</v>
      </c>
      <c r="C15" s="279" t="s">
        <v>35</v>
      </c>
      <c r="D15" s="205"/>
      <c r="E15" s="205"/>
      <c r="F15" s="205"/>
      <c r="G15" s="205"/>
      <c r="H15" s="205"/>
      <c r="I15" s="280"/>
    </row>
    <row r="16" spans="1:9" s="1" customFormat="1" ht="69" customHeight="1">
      <c r="A16" s="35">
        <f>A14+1</f>
        <v>3</v>
      </c>
      <c r="B16" s="36" t="s">
        <v>27</v>
      </c>
      <c r="C16" s="37" t="s">
        <v>36</v>
      </c>
      <c r="D16" s="38" t="s">
        <v>29</v>
      </c>
      <c r="E16" s="39">
        <v>42.712500000000006</v>
      </c>
      <c r="F16" s="132"/>
      <c r="G16" s="40">
        <f>E16*F16</f>
        <v>0</v>
      </c>
      <c r="H16" s="39">
        <v>0</v>
      </c>
      <c r="I16" s="41">
        <f>E16*H16</f>
        <v>0</v>
      </c>
    </row>
    <row r="17" spans="1:9" s="1" customFormat="1" ht="16.5" customHeight="1">
      <c r="A17" s="5"/>
      <c r="B17" s="44" t="s">
        <v>30</v>
      </c>
      <c r="C17" s="279" t="s">
        <v>37</v>
      </c>
      <c r="D17" s="205"/>
      <c r="E17" s="205"/>
      <c r="F17" s="205"/>
      <c r="G17" s="205"/>
      <c r="H17" s="205"/>
      <c r="I17" s="280"/>
    </row>
    <row r="18" spans="1:9" s="1" customFormat="1" ht="45" customHeight="1">
      <c r="A18" s="35">
        <f>A16+1</f>
        <v>4</v>
      </c>
      <c r="B18" s="36" t="s">
        <v>38</v>
      </c>
      <c r="C18" s="37" t="s">
        <v>39</v>
      </c>
      <c r="D18" s="38" t="s">
        <v>34</v>
      </c>
      <c r="E18" s="39">
        <v>68.34000000000002</v>
      </c>
      <c r="F18" s="132"/>
      <c r="G18" s="40">
        <f>E18*F18</f>
        <v>0</v>
      </c>
      <c r="H18" s="39">
        <v>1</v>
      </c>
      <c r="I18" s="41">
        <f>E18*H18</f>
        <v>68.34000000000002</v>
      </c>
    </row>
    <row r="19" spans="1:9" s="1" customFormat="1" ht="18" customHeight="1">
      <c r="A19" s="5"/>
      <c r="B19" s="44" t="s">
        <v>30</v>
      </c>
      <c r="C19" s="279" t="s">
        <v>40</v>
      </c>
      <c r="D19" s="205"/>
      <c r="E19" s="205"/>
      <c r="F19" s="205"/>
      <c r="G19" s="205"/>
      <c r="H19" s="205"/>
      <c r="I19" s="280"/>
    </row>
    <row r="20" spans="1:9" s="1" customFormat="1" ht="30.75" customHeight="1">
      <c r="A20" s="35">
        <f>A18+1</f>
        <v>5</v>
      </c>
      <c r="B20" s="36" t="s">
        <v>41</v>
      </c>
      <c r="C20" s="37" t="s">
        <v>42</v>
      </c>
      <c r="D20" s="38" t="s">
        <v>43</v>
      </c>
      <c r="E20" s="45">
        <v>227.8</v>
      </c>
      <c r="F20" s="132"/>
      <c r="G20" s="40">
        <f>E20*F20</f>
        <v>0</v>
      </c>
      <c r="H20" s="39">
        <v>0</v>
      </c>
      <c r="I20" s="41">
        <f>E20*H20</f>
        <v>0</v>
      </c>
    </row>
    <row r="21" spans="1:9" s="1" customFormat="1" ht="14.25" customHeight="1">
      <c r="A21" s="5"/>
      <c r="B21" s="44" t="s">
        <v>30</v>
      </c>
      <c r="C21" s="279" t="s">
        <v>44</v>
      </c>
      <c r="D21" s="205"/>
      <c r="E21" s="205"/>
      <c r="F21" s="205"/>
      <c r="G21" s="205"/>
      <c r="H21" s="205"/>
      <c r="I21" s="280"/>
    </row>
    <row r="22" spans="1:9" s="1" customFormat="1" ht="30.75" customHeight="1">
      <c r="A22" s="35">
        <f>A20+1</f>
        <v>6</v>
      </c>
      <c r="B22" s="36" t="s">
        <v>45</v>
      </c>
      <c r="C22" s="37" t="s">
        <v>46</v>
      </c>
      <c r="D22" s="38" t="s">
        <v>34</v>
      </c>
      <c r="E22" s="39">
        <v>34.17</v>
      </c>
      <c r="F22" s="132"/>
      <c r="G22" s="40">
        <f>E22*F22</f>
        <v>0</v>
      </c>
      <c r="H22" s="39">
        <v>1</v>
      </c>
      <c r="I22" s="41">
        <f>E22*H22</f>
        <v>34.17</v>
      </c>
    </row>
    <row r="23" spans="1:9" s="1" customFormat="1" ht="19.5" customHeight="1">
      <c r="A23" s="5"/>
      <c r="B23" s="44" t="s">
        <v>30</v>
      </c>
      <c r="C23" s="279" t="s">
        <v>47</v>
      </c>
      <c r="D23" s="205"/>
      <c r="E23" s="205"/>
      <c r="F23" s="205"/>
      <c r="G23" s="205"/>
      <c r="H23" s="205"/>
      <c r="I23" s="280"/>
    </row>
    <row r="24" spans="1:9" s="1" customFormat="1" ht="17.25" customHeight="1">
      <c r="A24" s="35">
        <f>A22+1</f>
        <v>7</v>
      </c>
      <c r="B24" s="36" t="s">
        <v>48</v>
      </c>
      <c r="C24" s="37" t="s">
        <v>49</v>
      </c>
      <c r="D24" s="38" t="s">
        <v>43</v>
      </c>
      <c r="E24" s="45">
        <v>227.8</v>
      </c>
      <c r="F24" s="132"/>
      <c r="G24" s="40">
        <f>E24*F24</f>
        <v>0</v>
      </c>
      <c r="H24" s="39">
        <v>0</v>
      </c>
      <c r="I24" s="41">
        <f>E24*H24</f>
        <v>0</v>
      </c>
    </row>
    <row r="25" spans="1:9" s="1" customFormat="1" ht="14.25" customHeight="1">
      <c r="A25" s="5"/>
      <c r="B25" s="44" t="s">
        <v>30</v>
      </c>
      <c r="C25" s="279" t="s">
        <v>44</v>
      </c>
      <c r="D25" s="205"/>
      <c r="E25" s="205"/>
      <c r="F25" s="205"/>
      <c r="G25" s="205"/>
      <c r="H25" s="205"/>
      <c r="I25" s="280"/>
    </row>
    <row r="26" spans="1:9" s="1" customFormat="1" ht="28.5" customHeight="1">
      <c r="A26" s="35">
        <f>A24+1</f>
        <v>8</v>
      </c>
      <c r="B26" s="36" t="s">
        <v>50</v>
      </c>
      <c r="C26" s="37" t="s">
        <v>51</v>
      </c>
      <c r="D26" s="38" t="s">
        <v>52</v>
      </c>
      <c r="E26" s="46">
        <v>4.956</v>
      </c>
      <c r="F26" s="132"/>
      <c r="G26" s="40">
        <f>E26*F26</f>
        <v>0</v>
      </c>
      <c r="H26" s="39">
        <v>0.001</v>
      </c>
      <c r="I26" s="41">
        <f>E26*H26</f>
        <v>0.004956</v>
      </c>
    </row>
    <row r="27" spans="1:9" s="1" customFormat="1" ht="14.25" customHeight="1">
      <c r="A27" s="5"/>
      <c r="B27" s="44" t="s">
        <v>30</v>
      </c>
      <c r="C27" s="279" t="s">
        <v>53</v>
      </c>
      <c r="D27" s="205"/>
      <c r="E27" s="205"/>
      <c r="F27" s="205"/>
      <c r="G27" s="205"/>
      <c r="H27" s="205"/>
      <c r="I27" s="280"/>
    </row>
    <row r="28" spans="1:9" s="1" customFormat="1" ht="17.25" customHeight="1">
      <c r="A28" s="35">
        <f>A26+1</f>
        <v>9</v>
      </c>
      <c r="B28" s="36" t="s">
        <v>54</v>
      </c>
      <c r="C28" s="37" t="s">
        <v>55</v>
      </c>
      <c r="D28" s="38" t="s">
        <v>29</v>
      </c>
      <c r="E28" s="39">
        <v>9.616</v>
      </c>
      <c r="F28" s="132"/>
      <c r="G28" s="40">
        <f>E28*F28</f>
        <v>0</v>
      </c>
      <c r="H28" s="39">
        <v>2.26846</v>
      </c>
      <c r="I28" s="41">
        <f>E28*H28</f>
        <v>21.81351136</v>
      </c>
    </row>
    <row r="29" spans="1:9" s="1" customFormat="1" ht="13.5" customHeight="1">
      <c r="A29" s="5"/>
      <c r="B29" s="44" t="s">
        <v>30</v>
      </c>
      <c r="C29" s="279" t="s">
        <v>56</v>
      </c>
      <c r="D29" s="205"/>
      <c r="E29" s="205"/>
      <c r="F29" s="205"/>
      <c r="G29" s="205"/>
      <c r="H29" s="205"/>
      <c r="I29" s="280"/>
    </row>
    <row r="30" spans="1:9" s="1" customFormat="1" ht="36" customHeight="1">
      <c r="A30" s="35">
        <f>A28+1</f>
        <v>10</v>
      </c>
      <c r="B30" s="36" t="s">
        <v>57</v>
      </c>
      <c r="C30" s="37" t="s">
        <v>58</v>
      </c>
      <c r="D30" s="38" t="s">
        <v>59</v>
      </c>
      <c r="E30" s="45">
        <v>48.08</v>
      </c>
      <c r="F30" s="132"/>
      <c r="G30" s="40">
        <f>E30*F30</f>
        <v>0</v>
      </c>
      <c r="H30" s="39">
        <v>0.0989</v>
      </c>
      <c r="I30" s="41">
        <f>E30*H30</f>
        <v>4.755112</v>
      </c>
    </row>
    <row r="31" spans="1:9" s="1" customFormat="1" ht="31.5" customHeight="1">
      <c r="A31" s="35">
        <f>A30+1</f>
        <v>11</v>
      </c>
      <c r="B31" s="36" t="s">
        <v>60</v>
      </c>
      <c r="C31" s="37" t="s">
        <v>61</v>
      </c>
      <c r="D31" s="38" t="s">
        <v>59</v>
      </c>
      <c r="E31" s="45">
        <v>48.08</v>
      </c>
      <c r="F31" s="132"/>
      <c r="G31" s="40">
        <f>E31*F31</f>
        <v>0</v>
      </c>
      <c r="H31" s="39">
        <v>0.1694683</v>
      </c>
      <c r="I31" s="41">
        <f>E31*H31</f>
        <v>8.148035863999999</v>
      </c>
    </row>
    <row r="32" spans="1:9" s="1" customFormat="1" ht="42" customHeight="1">
      <c r="A32" s="35">
        <f>A31+1</f>
        <v>12</v>
      </c>
      <c r="B32" s="36" t="s">
        <v>62</v>
      </c>
      <c r="C32" s="37" t="s">
        <v>63</v>
      </c>
      <c r="D32" s="38" t="s">
        <v>43</v>
      </c>
      <c r="E32" s="45">
        <v>7.794</v>
      </c>
      <c r="F32" s="132"/>
      <c r="G32" s="40">
        <f>E32*F32</f>
        <v>0</v>
      </c>
      <c r="H32" s="39">
        <v>0.0222</v>
      </c>
      <c r="I32" s="41">
        <f>E32*H32</f>
        <v>0.1730268</v>
      </c>
    </row>
    <row r="33" spans="1:9" s="1" customFormat="1" ht="14.25" customHeight="1">
      <c r="A33" s="5"/>
      <c r="B33" s="44" t="s">
        <v>30</v>
      </c>
      <c r="C33" s="279" t="s">
        <v>64</v>
      </c>
      <c r="D33" s="205"/>
      <c r="E33" s="205"/>
      <c r="F33" s="205"/>
      <c r="G33" s="205"/>
      <c r="H33" s="205"/>
      <c r="I33" s="280"/>
    </row>
    <row r="34" spans="1:9" s="1" customFormat="1" ht="30" customHeight="1">
      <c r="A34" s="35">
        <f>A32+1</f>
        <v>13</v>
      </c>
      <c r="B34" s="36" t="s">
        <v>65</v>
      </c>
      <c r="C34" s="37" t="s">
        <v>66</v>
      </c>
      <c r="D34" s="38" t="s">
        <v>43</v>
      </c>
      <c r="E34" s="45">
        <v>7.794</v>
      </c>
      <c r="F34" s="132"/>
      <c r="G34" s="40">
        <f>E34*F34</f>
        <v>0</v>
      </c>
      <c r="H34" s="39">
        <v>0.115</v>
      </c>
      <c r="I34" s="41">
        <f>E34*H34</f>
        <v>0.8963099999999999</v>
      </c>
    </row>
    <row r="35" spans="1:9" s="1" customFormat="1" ht="12.75" customHeight="1">
      <c r="A35" s="5"/>
      <c r="B35" s="44" t="s">
        <v>30</v>
      </c>
      <c r="C35" s="279" t="s">
        <v>64</v>
      </c>
      <c r="D35" s="205"/>
      <c r="E35" s="205"/>
      <c r="F35" s="205"/>
      <c r="G35" s="205"/>
      <c r="H35" s="205"/>
      <c r="I35" s="280"/>
    </row>
    <row r="36" spans="1:9" s="19" customFormat="1" ht="11.25">
      <c r="A36" s="54"/>
      <c r="B36" s="55">
        <v>1</v>
      </c>
      <c r="C36" s="56" t="s">
        <v>67</v>
      </c>
      <c r="D36" s="57"/>
      <c r="E36" s="57"/>
      <c r="F36" s="58"/>
      <c r="G36" s="59">
        <f>SUM(G12:G35)</f>
        <v>0</v>
      </c>
      <c r="H36" s="60"/>
      <c r="I36" s="61">
        <f>SUM(I12:I35)</f>
        <v>223.74095202400005</v>
      </c>
    </row>
    <row r="37" spans="1:9" s="19" customFormat="1" ht="11.25">
      <c r="A37" s="29"/>
      <c r="B37" s="30" t="s">
        <v>68</v>
      </c>
      <c r="C37" s="31" t="s">
        <v>69</v>
      </c>
      <c r="D37" s="28"/>
      <c r="E37" s="28"/>
      <c r="F37" s="32"/>
      <c r="G37" s="27"/>
      <c r="H37" s="33"/>
      <c r="I37" s="34"/>
    </row>
    <row r="38" spans="1:9" s="1" customFormat="1" ht="57" customHeight="1">
      <c r="A38" s="35">
        <f>A34+1</f>
        <v>14</v>
      </c>
      <c r="B38" s="36" t="s">
        <v>70</v>
      </c>
      <c r="C38" s="37" t="s">
        <v>71</v>
      </c>
      <c r="D38" s="38" t="s">
        <v>43</v>
      </c>
      <c r="E38" s="45">
        <v>53.812000000000005</v>
      </c>
      <c r="F38" s="132"/>
      <c r="G38" s="40">
        <f>E38*F38</f>
        <v>0</v>
      </c>
      <c r="H38" s="39">
        <v>0.027905</v>
      </c>
      <c r="I38" s="41">
        <f>E38*H38</f>
        <v>1.50162386</v>
      </c>
    </row>
    <row r="39" spans="1:9" s="1" customFormat="1" ht="16.5" customHeight="1">
      <c r="A39" s="5"/>
      <c r="B39" s="44" t="s">
        <v>30</v>
      </c>
      <c r="C39" s="279" t="s">
        <v>72</v>
      </c>
      <c r="D39" s="205"/>
      <c r="E39" s="205"/>
      <c r="F39" s="205"/>
      <c r="G39" s="205"/>
      <c r="H39" s="205"/>
      <c r="I39" s="280"/>
    </row>
    <row r="40" spans="1:9" s="19" customFormat="1" ht="14.25" customHeight="1">
      <c r="A40" s="54"/>
      <c r="B40" s="55">
        <v>62</v>
      </c>
      <c r="C40" s="56" t="s">
        <v>73</v>
      </c>
      <c r="D40" s="57"/>
      <c r="E40" s="57"/>
      <c r="F40" s="58"/>
      <c r="G40" s="59">
        <f>SUM(G38:G39)</f>
        <v>0</v>
      </c>
      <c r="H40" s="60"/>
      <c r="I40" s="61">
        <f>SUM(I38:I39)</f>
        <v>1.50162386</v>
      </c>
    </row>
    <row r="41" spans="1:9" s="19" customFormat="1" ht="17.25" customHeight="1">
      <c r="A41" s="29"/>
      <c r="B41" s="30" t="s">
        <v>74</v>
      </c>
      <c r="C41" s="31" t="s">
        <v>75</v>
      </c>
      <c r="D41" s="28"/>
      <c r="E41" s="28"/>
      <c r="F41" s="32"/>
      <c r="G41" s="27"/>
      <c r="H41" s="33"/>
      <c r="I41" s="34"/>
    </row>
    <row r="42" spans="1:9" s="1" customFormat="1" ht="26.25" customHeight="1">
      <c r="A42" s="35">
        <f>A38+1</f>
        <v>15</v>
      </c>
      <c r="B42" s="36" t="s">
        <v>76</v>
      </c>
      <c r="C42" s="37" t="s">
        <v>77</v>
      </c>
      <c r="D42" s="38" t="s">
        <v>78</v>
      </c>
      <c r="E42" s="39">
        <v>45.760000000000005</v>
      </c>
      <c r="F42" s="132"/>
      <c r="G42" s="40">
        <f>E42*F42</f>
        <v>0</v>
      </c>
      <c r="H42" s="39">
        <v>0.5509452960000001</v>
      </c>
      <c r="I42" s="41">
        <f>E42*H42</f>
        <v>25.211256744960007</v>
      </c>
    </row>
    <row r="43" spans="1:9" s="1" customFormat="1" ht="14.25" customHeight="1">
      <c r="A43" s="5"/>
      <c r="B43" s="44" t="s">
        <v>30</v>
      </c>
      <c r="C43" s="279" t="s">
        <v>79</v>
      </c>
      <c r="D43" s="205"/>
      <c r="E43" s="205"/>
      <c r="F43" s="205"/>
      <c r="G43" s="205"/>
      <c r="H43" s="205"/>
      <c r="I43" s="280"/>
    </row>
    <row r="44" spans="1:9" s="1" customFormat="1" ht="35.25" customHeight="1">
      <c r="A44" s="35">
        <f>A42+1</f>
        <v>16</v>
      </c>
      <c r="B44" s="36" t="s">
        <v>80</v>
      </c>
      <c r="C44" s="37" t="s">
        <v>81</v>
      </c>
      <c r="D44" s="38" t="s">
        <v>78</v>
      </c>
      <c r="E44" s="39">
        <v>556.1600000000001</v>
      </c>
      <c r="F44" s="132"/>
      <c r="G44" s="40">
        <f>E44*F44</f>
        <v>0</v>
      </c>
      <c r="H44" s="39">
        <v>0.55004584</v>
      </c>
      <c r="I44" s="41">
        <f>E44*H44</f>
        <v>305.91349437440005</v>
      </c>
    </row>
    <row r="45" spans="1:9" s="1" customFormat="1" ht="15" customHeight="1">
      <c r="A45" s="5"/>
      <c r="B45" s="44" t="s">
        <v>30</v>
      </c>
      <c r="C45" s="279" t="s">
        <v>82</v>
      </c>
      <c r="D45" s="205"/>
      <c r="E45" s="205"/>
      <c r="F45" s="205"/>
      <c r="G45" s="205"/>
      <c r="H45" s="205"/>
      <c r="I45" s="280"/>
    </row>
    <row r="46" spans="1:9" s="1" customFormat="1" ht="88.5" customHeight="1">
      <c r="A46" s="35">
        <f>A44+1</f>
        <v>17</v>
      </c>
      <c r="B46" s="36" t="s">
        <v>83</v>
      </c>
      <c r="C46" s="37" t="s">
        <v>84</v>
      </c>
      <c r="D46" s="38" t="s">
        <v>29</v>
      </c>
      <c r="E46" s="39">
        <v>12.906400000000001</v>
      </c>
      <c r="F46" s="132"/>
      <c r="G46" s="40">
        <f>E46*F46</f>
        <v>0</v>
      </c>
      <c r="H46" s="39">
        <v>2.4110202000000003</v>
      </c>
      <c r="I46" s="41">
        <f>E46*H46</f>
        <v>31.117591109280006</v>
      </c>
    </row>
    <row r="47" spans="1:9" s="1" customFormat="1" ht="16.5" customHeight="1">
      <c r="A47" s="5"/>
      <c r="B47" s="44" t="s">
        <v>30</v>
      </c>
      <c r="C47" s="279" t="s">
        <v>85</v>
      </c>
      <c r="D47" s="205"/>
      <c r="E47" s="205"/>
      <c r="F47" s="205"/>
      <c r="G47" s="205"/>
      <c r="H47" s="205"/>
      <c r="I47" s="280"/>
    </row>
    <row r="48" spans="1:9" s="1" customFormat="1" ht="41.25" customHeight="1">
      <c r="A48" s="35">
        <f>A46+1</f>
        <v>18</v>
      </c>
      <c r="B48" s="36" t="s">
        <v>86</v>
      </c>
      <c r="C48" s="37" t="s">
        <v>87</v>
      </c>
      <c r="D48" s="38" t="s">
        <v>43</v>
      </c>
      <c r="E48" s="62">
        <v>91</v>
      </c>
      <c r="F48" s="132"/>
      <c r="G48" s="40">
        <f>E48*F48</f>
        <v>0</v>
      </c>
      <c r="H48" s="39">
        <v>0.3</v>
      </c>
      <c r="I48" s="41">
        <f>E48*H48</f>
        <v>27.3</v>
      </c>
    </row>
    <row r="49" spans="1:9" s="1" customFormat="1" ht="46.5" customHeight="1">
      <c r="A49" s="35">
        <f>A48+1</f>
        <v>19</v>
      </c>
      <c r="B49" s="36" t="s">
        <v>88</v>
      </c>
      <c r="C49" s="37" t="s">
        <v>89</v>
      </c>
      <c r="D49" s="38" t="s">
        <v>29</v>
      </c>
      <c r="E49" s="39">
        <v>42.72</v>
      </c>
      <c r="F49" s="132"/>
      <c r="G49" s="40">
        <f>E49*F49</f>
        <v>0</v>
      </c>
      <c r="H49" s="39">
        <v>2.325</v>
      </c>
      <c r="I49" s="41">
        <f>E49*H49</f>
        <v>99.324</v>
      </c>
    </row>
    <row r="50" spans="1:9" s="1" customFormat="1" ht="15.75" customHeight="1">
      <c r="A50" s="5"/>
      <c r="B50" s="44" t="s">
        <v>30</v>
      </c>
      <c r="C50" s="279" t="s">
        <v>90</v>
      </c>
      <c r="D50" s="205"/>
      <c r="E50" s="205"/>
      <c r="F50" s="205"/>
      <c r="G50" s="205"/>
      <c r="H50" s="205"/>
      <c r="I50" s="280"/>
    </row>
    <row r="51" spans="1:9" s="1" customFormat="1" ht="53.25" customHeight="1">
      <c r="A51" s="35">
        <f>A49+1</f>
        <v>20</v>
      </c>
      <c r="B51" s="36" t="s">
        <v>91</v>
      </c>
      <c r="C51" s="37" t="s">
        <v>92</v>
      </c>
      <c r="D51" s="38" t="s">
        <v>34</v>
      </c>
      <c r="E51" s="39">
        <v>488.86600000000004</v>
      </c>
      <c r="F51" s="132"/>
      <c r="G51" s="40">
        <f>E51*F51</f>
        <v>0</v>
      </c>
      <c r="H51" s="39">
        <v>0</v>
      </c>
      <c r="I51" s="41">
        <f>E51*H51</f>
        <v>0</v>
      </c>
    </row>
    <row r="52" spans="1:9" s="1" customFormat="1" ht="23.25" customHeight="1">
      <c r="A52" s="5"/>
      <c r="B52" s="44" t="s">
        <v>30</v>
      </c>
      <c r="C52" s="279" t="s">
        <v>93</v>
      </c>
      <c r="D52" s="205"/>
      <c r="E52" s="205"/>
      <c r="F52" s="205"/>
      <c r="G52" s="205"/>
      <c r="H52" s="205"/>
      <c r="I52" s="280"/>
    </row>
    <row r="53" spans="1:9" s="1" customFormat="1" ht="21" customHeight="1">
      <c r="A53" s="35">
        <f>A51+1</f>
        <v>21</v>
      </c>
      <c r="B53" s="36" t="s">
        <v>94</v>
      </c>
      <c r="C53" s="37" t="s">
        <v>95</v>
      </c>
      <c r="D53" s="38" t="s">
        <v>34</v>
      </c>
      <c r="E53" s="39">
        <v>488.86600000000004</v>
      </c>
      <c r="F53" s="132"/>
      <c r="G53" s="40">
        <f>E53*F53</f>
        <v>0</v>
      </c>
      <c r="H53" s="39">
        <v>0</v>
      </c>
      <c r="I53" s="41">
        <f>E53*H53</f>
        <v>0</v>
      </c>
    </row>
    <row r="54" spans="1:9" s="1" customFormat="1" ht="14.25" customHeight="1">
      <c r="A54" s="5"/>
      <c r="B54" s="44" t="s">
        <v>30</v>
      </c>
      <c r="C54" s="279" t="s">
        <v>93</v>
      </c>
      <c r="D54" s="205"/>
      <c r="E54" s="205"/>
      <c r="F54" s="205"/>
      <c r="G54" s="205"/>
      <c r="H54" s="205"/>
      <c r="I54" s="280"/>
    </row>
    <row r="55" spans="1:9" s="1" customFormat="1" ht="29.25" customHeight="1">
      <c r="A55" s="35">
        <f>A53+1</f>
        <v>22</v>
      </c>
      <c r="B55" s="36" t="s">
        <v>96</v>
      </c>
      <c r="C55" s="37" t="s">
        <v>97</v>
      </c>
      <c r="D55" s="38" t="s">
        <v>34</v>
      </c>
      <c r="E55" s="39">
        <v>2444.33</v>
      </c>
      <c r="F55" s="132"/>
      <c r="G55" s="40">
        <f>E55*F55</f>
        <v>0</v>
      </c>
      <c r="H55" s="39">
        <v>0</v>
      </c>
      <c r="I55" s="41">
        <f>E55*H55</f>
        <v>0</v>
      </c>
    </row>
    <row r="56" spans="1:9" s="1" customFormat="1" ht="15.75" customHeight="1">
      <c r="A56" s="5"/>
      <c r="B56" s="44" t="s">
        <v>30</v>
      </c>
      <c r="C56" s="279" t="s">
        <v>98</v>
      </c>
      <c r="D56" s="205"/>
      <c r="E56" s="205"/>
      <c r="F56" s="205"/>
      <c r="G56" s="205"/>
      <c r="H56" s="205"/>
      <c r="I56" s="280"/>
    </row>
    <row r="57" spans="1:9" s="1" customFormat="1" ht="41.25" customHeight="1">
      <c r="A57" s="35">
        <f>A55+1</f>
        <v>23</v>
      </c>
      <c r="B57" s="36" t="s">
        <v>99</v>
      </c>
      <c r="C57" s="37" t="s">
        <v>100</v>
      </c>
      <c r="D57" s="38" t="s">
        <v>34</v>
      </c>
      <c r="E57" s="39">
        <v>488.86600000000004</v>
      </c>
      <c r="F57" s="132"/>
      <c r="G57" s="40">
        <f>E57*F57</f>
        <v>0</v>
      </c>
      <c r="H57" s="39">
        <v>0</v>
      </c>
      <c r="I57" s="41">
        <f>E57*H57</f>
        <v>0</v>
      </c>
    </row>
    <row r="58" spans="1:9" s="1" customFormat="1" ht="23.25" customHeight="1">
      <c r="A58" s="5"/>
      <c r="B58" s="44" t="s">
        <v>30</v>
      </c>
      <c r="C58" s="279" t="s">
        <v>93</v>
      </c>
      <c r="D58" s="205"/>
      <c r="E58" s="205"/>
      <c r="F58" s="205"/>
      <c r="G58" s="205"/>
      <c r="H58" s="205"/>
      <c r="I58" s="280"/>
    </row>
    <row r="59" spans="1:9" s="19" customFormat="1" ht="12" thickBot="1">
      <c r="A59" s="47"/>
      <c r="B59" s="49">
        <v>96</v>
      </c>
      <c r="C59" s="50" t="s">
        <v>101</v>
      </c>
      <c r="D59" s="48"/>
      <c r="E59" s="48"/>
      <c r="F59" s="51"/>
      <c r="G59" s="63">
        <f>SUM(G42:G58)</f>
        <v>0</v>
      </c>
      <c r="H59" s="52"/>
      <c r="I59" s="53">
        <f>SUM(I42:I58)</f>
        <v>488.86634222864006</v>
      </c>
    </row>
    <row r="60" spans="1:9" ht="13.5" thickBot="1">
      <c r="A60" s="64"/>
      <c r="B60" s="64"/>
      <c r="C60" s="64"/>
      <c r="D60" s="64"/>
      <c r="E60" s="64"/>
      <c r="F60" s="64"/>
      <c r="G60" s="64"/>
      <c r="H60" s="64"/>
      <c r="I60" s="64"/>
    </row>
    <row r="61" spans="1:9" s="19" customFormat="1" ht="13.5" thickBot="1">
      <c r="A61" s="67"/>
      <c r="B61" s="68"/>
      <c r="C61" s="70" t="s">
        <v>102</v>
      </c>
      <c r="D61" s="69"/>
      <c r="E61" s="69"/>
      <c r="F61" s="69"/>
      <c r="G61" s="69"/>
      <c r="H61" s="277">
        <f>'KRYCÍ LIST #3'!E20</f>
        <v>0</v>
      </c>
      <c r="I61" s="176"/>
    </row>
  </sheetData>
  <sheetProtection sheet="1" objects="1" scenarios="1"/>
  <mergeCells count="32">
    <mergeCell ref="C54:I54"/>
    <mergeCell ref="C56:I56"/>
    <mergeCell ref="C58:I58"/>
    <mergeCell ref="H61:I61"/>
    <mergeCell ref="C39:I39"/>
    <mergeCell ref="C43:I43"/>
    <mergeCell ref="C45:I45"/>
    <mergeCell ref="C47:I47"/>
    <mergeCell ref="C50:I50"/>
    <mergeCell ref="C52:I52"/>
    <mergeCell ref="C35:I35"/>
    <mergeCell ref="H6:I7"/>
    <mergeCell ref="C13:I13"/>
    <mergeCell ref="C15:I15"/>
    <mergeCell ref="C17:I17"/>
    <mergeCell ref="C19:I19"/>
    <mergeCell ref="C21:I21"/>
    <mergeCell ref="C23:I23"/>
    <mergeCell ref="C25:I25"/>
    <mergeCell ref="C27:I27"/>
    <mergeCell ref="C29:I29"/>
    <mergeCell ref="C33:I33"/>
    <mergeCell ref="A1:G1"/>
    <mergeCell ref="H1:I1"/>
    <mergeCell ref="A2:G2"/>
    <mergeCell ref="H2:I2"/>
    <mergeCell ref="A4:I4"/>
    <mergeCell ref="B6:B8"/>
    <mergeCell ref="C6:C8"/>
    <mergeCell ref="D6:D8"/>
    <mergeCell ref="E6:E8"/>
    <mergeCell ref="F6:G7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11">
      <selection activeCell="D42" sqref="D42:G50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s="3" customFormat="1" ht="28.5" customHeight="1" thickBot="1">
      <c r="A1" s="147" t="s">
        <v>248</v>
      </c>
      <c r="B1" s="148"/>
      <c r="C1" s="148"/>
      <c r="D1" s="148"/>
      <c r="E1" s="148"/>
      <c r="F1" s="148"/>
      <c r="G1" s="148"/>
    </row>
    <row r="2" spans="1:7" s="3" customFormat="1" ht="12.95" customHeight="1">
      <c r="A2" s="109" t="s">
        <v>235</v>
      </c>
      <c r="B2" s="149" t="s">
        <v>236</v>
      </c>
      <c r="C2" s="150"/>
      <c r="D2" s="151"/>
      <c r="E2" s="149" t="s">
        <v>237</v>
      </c>
      <c r="F2" s="150"/>
      <c r="G2" s="152"/>
    </row>
    <row r="3" spans="1:7" s="3" customFormat="1" ht="25.5" customHeight="1">
      <c r="A3" s="111" t="s">
        <v>119</v>
      </c>
      <c r="B3" s="153" t="s">
        <v>125</v>
      </c>
      <c r="C3" s="154"/>
      <c r="D3" s="155"/>
      <c r="E3" s="156" t="s">
        <v>238</v>
      </c>
      <c r="F3" s="157"/>
      <c r="G3" s="158"/>
    </row>
    <row r="4" spans="1:7" s="3" customFormat="1" ht="12.95" customHeight="1">
      <c r="A4" s="142" t="s">
        <v>249</v>
      </c>
      <c r="B4" s="143"/>
      <c r="C4" s="143"/>
      <c r="D4" s="143"/>
      <c r="E4" s="143"/>
      <c r="F4" s="143"/>
      <c r="G4" s="159"/>
    </row>
    <row r="5" spans="1:7" s="3" customFormat="1" ht="12.95" customHeight="1">
      <c r="A5" s="160" t="s">
        <v>240</v>
      </c>
      <c r="B5" s="157"/>
      <c r="C5" s="157"/>
      <c r="D5" s="157"/>
      <c r="E5" s="157"/>
      <c r="F5" s="157"/>
      <c r="G5" s="158"/>
    </row>
    <row r="6" spans="1:7" s="3" customFormat="1" ht="12.95" customHeight="1">
      <c r="A6" s="142" t="s">
        <v>250</v>
      </c>
      <c r="B6" s="143"/>
      <c r="C6" s="143"/>
      <c r="D6" s="144"/>
      <c r="E6" s="114" t="s">
        <v>251</v>
      </c>
      <c r="F6" s="161">
        <v>16436822</v>
      </c>
      <c r="G6" s="159"/>
    </row>
    <row r="7" spans="1:7" s="3" customFormat="1" ht="12.95" customHeight="1">
      <c r="A7" s="160" t="s">
        <v>130</v>
      </c>
      <c r="B7" s="157"/>
      <c r="C7" s="157"/>
      <c r="D7" s="162"/>
      <c r="E7" s="103" t="s">
        <v>252</v>
      </c>
      <c r="F7" s="163" t="s">
        <v>253</v>
      </c>
      <c r="G7" s="164"/>
    </row>
    <row r="8" spans="1:7" s="3" customFormat="1" ht="12.95" customHeight="1">
      <c r="A8" s="142" t="s">
        <v>254</v>
      </c>
      <c r="B8" s="143"/>
      <c r="C8" s="143"/>
      <c r="D8" s="144"/>
      <c r="E8" s="114" t="s">
        <v>251</v>
      </c>
      <c r="F8" s="145" t="s">
        <v>267</v>
      </c>
      <c r="G8" s="146"/>
    </row>
    <row r="9" spans="1:7" s="3" customFormat="1" ht="12.95" customHeight="1">
      <c r="A9" s="160" t="s">
        <v>131</v>
      </c>
      <c r="B9" s="157"/>
      <c r="C9" s="157"/>
      <c r="D9" s="162"/>
      <c r="E9" s="103" t="s">
        <v>252</v>
      </c>
      <c r="F9" s="163" t="s">
        <v>255</v>
      </c>
      <c r="G9" s="164"/>
    </row>
    <row r="10" spans="1:7" s="3" customFormat="1" ht="12.95" customHeight="1">
      <c r="A10" s="142" t="s">
        <v>256</v>
      </c>
      <c r="B10" s="143"/>
      <c r="C10" s="143"/>
      <c r="D10" s="144"/>
      <c r="E10" s="114" t="s">
        <v>251</v>
      </c>
      <c r="F10" s="161"/>
      <c r="G10" s="159"/>
    </row>
    <row r="11" spans="1:7" s="3" customFormat="1" ht="12.95" customHeight="1">
      <c r="A11" s="160" t="s">
        <v>132</v>
      </c>
      <c r="B11" s="157"/>
      <c r="C11" s="157"/>
      <c r="D11" s="162"/>
      <c r="E11" s="103" t="s">
        <v>252</v>
      </c>
      <c r="F11" s="169"/>
      <c r="G11" s="158"/>
    </row>
    <row r="12" spans="1:7" s="3" customFormat="1" ht="12.95" customHeight="1">
      <c r="A12" s="142" t="s">
        <v>257</v>
      </c>
      <c r="B12" s="143"/>
      <c r="C12" s="143"/>
      <c r="D12" s="144"/>
      <c r="E12" s="114" t="s">
        <v>251</v>
      </c>
      <c r="F12" s="161"/>
      <c r="G12" s="159"/>
    </row>
    <row r="13" spans="1:7" s="3" customFormat="1" ht="12.95" customHeight="1" thickBot="1">
      <c r="A13" s="170" t="s">
        <v>119</v>
      </c>
      <c r="B13" s="148"/>
      <c r="C13" s="148"/>
      <c r="D13" s="171"/>
      <c r="E13" s="103" t="s">
        <v>252</v>
      </c>
      <c r="F13" s="172"/>
      <c r="G13" s="173"/>
    </row>
    <row r="14" spans="1:7" s="3" customFormat="1" ht="28.5" customHeight="1" thickBot="1">
      <c r="A14" s="174" t="s">
        <v>137</v>
      </c>
      <c r="B14" s="175"/>
      <c r="C14" s="175"/>
      <c r="D14" s="175"/>
      <c r="E14" s="175"/>
      <c r="F14" s="175"/>
      <c r="G14" s="176"/>
    </row>
    <row r="15" spans="1:7" s="3" customFormat="1" ht="12.95" customHeight="1">
      <c r="A15" s="165" t="s">
        <v>138</v>
      </c>
      <c r="B15" s="166"/>
      <c r="C15" s="166"/>
      <c r="D15" s="167"/>
      <c r="E15" s="168">
        <f>'KRYCÍ LIST #1'!E20+'KRYCÍ LIST #2'!E20+'KRYCÍ LIST #3'!E20</f>
        <v>0</v>
      </c>
      <c r="F15" s="166"/>
      <c r="G15" s="127" t="s">
        <v>179</v>
      </c>
    </row>
    <row r="16" spans="1:7" s="3" customFormat="1" ht="12.95" customHeight="1">
      <c r="A16" s="180" t="s">
        <v>258</v>
      </c>
      <c r="B16" s="178"/>
      <c r="C16" s="178"/>
      <c r="D16" s="181"/>
      <c r="E16" s="182">
        <f>SUM('KRYCÍ LIST #1'!E21:'KRYCÍ LIST #1'!E23)+SUM('KRYCÍ LIST #2'!E21:'KRYCÍ LIST #2'!E23)+SUM('KRYCÍ LIST #3'!E21:'KRYCÍ LIST #3'!E23)</f>
        <v>0</v>
      </c>
      <c r="F16" s="178"/>
      <c r="G16" s="128" t="s">
        <v>179</v>
      </c>
    </row>
    <row r="17" spans="1:7" s="3" customFormat="1" ht="12.95" customHeight="1">
      <c r="A17" s="180" t="s">
        <v>139</v>
      </c>
      <c r="B17" s="178"/>
      <c r="C17" s="178"/>
      <c r="D17" s="181"/>
      <c r="E17" s="182">
        <f>'KRYCÍ LIST #1'!E25+'KRYCÍ LIST #2'!E25+'KRYCÍ LIST #3'!E25</f>
        <v>0</v>
      </c>
      <c r="F17" s="178"/>
      <c r="G17" s="128" t="s">
        <v>179</v>
      </c>
    </row>
    <row r="18" spans="1:7" s="3" customFormat="1" ht="12.95" customHeight="1">
      <c r="A18" s="180" t="s">
        <v>165</v>
      </c>
      <c r="B18" s="178"/>
      <c r="C18" s="178"/>
      <c r="D18" s="181"/>
      <c r="E18" s="182">
        <f>'KRYCÍ LIST #1'!E26+'KRYCÍ LIST #2'!E26+'KRYCÍ LIST #3'!E26</f>
        <v>0</v>
      </c>
      <c r="F18" s="178"/>
      <c r="G18" s="128" t="s">
        <v>179</v>
      </c>
    </row>
    <row r="19" spans="1:7" s="3" customFormat="1" ht="12.95" customHeight="1">
      <c r="A19" s="180" t="s">
        <v>166</v>
      </c>
      <c r="B19" s="178"/>
      <c r="C19" s="178"/>
      <c r="D19" s="181"/>
      <c r="E19" s="182">
        <f>'KRYCÍ LIST #1'!E27+'KRYCÍ LIST #2'!E27+'KRYCÍ LIST #3'!E27</f>
        <v>0</v>
      </c>
      <c r="F19" s="178"/>
      <c r="G19" s="128" t="s">
        <v>179</v>
      </c>
    </row>
    <row r="20" spans="1:7" s="3" customFormat="1" ht="12.95" customHeight="1">
      <c r="A20" s="177"/>
      <c r="B20" s="178"/>
      <c r="C20" s="178"/>
      <c r="D20" s="178"/>
      <c r="E20" s="178"/>
      <c r="F20" s="178"/>
      <c r="G20" s="179"/>
    </row>
    <row r="21" spans="1:7" s="3" customFormat="1" ht="12.95" customHeight="1">
      <c r="A21" s="183" t="s">
        <v>259</v>
      </c>
      <c r="B21" s="178"/>
      <c r="C21" s="178"/>
      <c r="D21" s="181"/>
      <c r="E21" s="184">
        <f>'KRYCÍ LIST #1'!E28+'KRYCÍ LIST #2'!E28+'KRYCÍ LIST #3'!E28</f>
        <v>0</v>
      </c>
      <c r="F21" s="185"/>
      <c r="G21" s="128" t="s">
        <v>179</v>
      </c>
    </row>
    <row r="22" spans="1:7" s="3" customFormat="1" ht="12.95" customHeight="1">
      <c r="A22" s="177"/>
      <c r="B22" s="178"/>
      <c r="C22" s="178"/>
      <c r="D22" s="178"/>
      <c r="E22" s="178"/>
      <c r="F22" s="178"/>
      <c r="G22" s="179"/>
    </row>
    <row r="23" spans="1:7" s="3" customFormat="1" ht="12.95" customHeight="1">
      <c r="A23" s="180" t="s">
        <v>177</v>
      </c>
      <c r="B23" s="178"/>
      <c r="C23" s="178"/>
      <c r="D23" s="129" t="s">
        <v>260</v>
      </c>
      <c r="E23" s="182">
        <f>'KRYCÍ LIST #1'!H35+'KRYCÍ LIST #2'!H35+'KRYCÍ LIST #3'!H35</f>
        <v>0</v>
      </c>
      <c r="F23" s="178"/>
      <c r="G23" s="128" t="s">
        <v>179</v>
      </c>
    </row>
    <row r="24" spans="1:7" s="3" customFormat="1" ht="12.95" customHeight="1">
      <c r="A24" s="180" t="s">
        <v>180</v>
      </c>
      <c r="B24" s="178"/>
      <c r="C24" s="178"/>
      <c r="D24" s="129" t="s">
        <v>260</v>
      </c>
      <c r="E24" s="182">
        <f>'KRYCÍ LIST #1'!H36+'KRYCÍ LIST #2'!H36+'KRYCÍ LIST #3'!H36</f>
        <v>0</v>
      </c>
      <c r="F24" s="178"/>
      <c r="G24" s="128" t="s">
        <v>179</v>
      </c>
    </row>
    <row r="25" spans="1:7" s="3" customFormat="1" ht="12.95" customHeight="1">
      <c r="A25" s="180" t="s">
        <v>177</v>
      </c>
      <c r="B25" s="178"/>
      <c r="C25" s="178"/>
      <c r="D25" s="129" t="s">
        <v>261</v>
      </c>
      <c r="E25" s="182">
        <f>'KRYCÍ LIST #1'!H37+'KRYCÍ LIST #2'!H37+'KRYCÍ LIST #3'!H37</f>
        <v>0</v>
      </c>
      <c r="F25" s="178"/>
      <c r="G25" s="128" t="s">
        <v>179</v>
      </c>
    </row>
    <row r="26" spans="1:7" s="3" customFormat="1" ht="12.95" customHeight="1" thickBot="1">
      <c r="A26" s="186" t="s">
        <v>180</v>
      </c>
      <c r="B26" s="187"/>
      <c r="C26" s="187"/>
      <c r="D26" s="129" t="s">
        <v>261</v>
      </c>
      <c r="E26" s="188">
        <f>'KRYCÍ LIST #1'!H38+'KRYCÍ LIST #2'!H38+'KRYCÍ LIST #3'!H38</f>
        <v>0</v>
      </c>
      <c r="F26" s="187"/>
      <c r="G26" s="128" t="s">
        <v>179</v>
      </c>
    </row>
    <row r="27" spans="1:7" s="3" customFormat="1" ht="19.5" customHeight="1" thickBot="1">
      <c r="A27" s="189" t="s">
        <v>262</v>
      </c>
      <c r="B27" s="175"/>
      <c r="C27" s="175"/>
      <c r="D27" s="175"/>
      <c r="E27" s="190">
        <f>SUM(E23:E26)</f>
        <v>0</v>
      </c>
      <c r="F27" s="175"/>
      <c r="G27" s="130" t="s">
        <v>179</v>
      </c>
    </row>
    <row r="29" spans="1:7" s="3" customFormat="1" ht="12.75">
      <c r="A29" s="191" t="s">
        <v>126</v>
      </c>
      <c r="B29" s="192"/>
      <c r="D29" s="191" t="s">
        <v>129</v>
      </c>
      <c r="E29" s="143"/>
      <c r="F29" s="143"/>
      <c r="G29" s="144"/>
    </row>
    <row r="30" spans="1:7" s="3" customFormat="1" ht="12.75">
      <c r="A30" s="193"/>
      <c r="B30" s="135"/>
      <c r="D30" s="193"/>
      <c r="E30" s="134"/>
      <c r="F30" s="134"/>
      <c r="G30" s="135"/>
    </row>
    <row r="31" spans="1:7" ht="12.75">
      <c r="A31" s="194"/>
      <c r="B31" s="135"/>
      <c r="D31" s="194"/>
      <c r="E31" s="134"/>
      <c r="F31" s="134"/>
      <c r="G31" s="135"/>
    </row>
    <row r="32" spans="1:7" ht="12.75">
      <c r="A32" s="194"/>
      <c r="B32" s="135"/>
      <c r="D32" s="194"/>
      <c r="E32" s="134"/>
      <c r="F32" s="134"/>
      <c r="G32" s="135"/>
    </row>
    <row r="33" spans="1:7" ht="12.75">
      <c r="A33" s="194"/>
      <c r="B33" s="135"/>
      <c r="D33" s="194"/>
      <c r="E33" s="134"/>
      <c r="F33" s="134"/>
      <c r="G33" s="135"/>
    </row>
    <row r="34" spans="1:7" ht="12.75">
      <c r="A34" s="194"/>
      <c r="B34" s="135"/>
      <c r="D34" s="194"/>
      <c r="E34" s="134"/>
      <c r="F34" s="134"/>
      <c r="G34" s="135"/>
    </row>
    <row r="35" spans="1:7" ht="12.75">
      <c r="A35" s="194"/>
      <c r="B35" s="135"/>
      <c r="D35" s="194"/>
      <c r="E35" s="134"/>
      <c r="F35" s="134"/>
      <c r="G35" s="135"/>
    </row>
    <row r="36" spans="1:7" ht="12.75">
      <c r="A36" s="194"/>
      <c r="B36" s="135"/>
      <c r="D36" s="194"/>
      <c r="E36" s="134"/>
      <c r="F36" s="134"/>
      <c r="G36" s="135"/>
    </row>
    <row r="37" spans="1:7" ht="12.75">
      <c r="A37" s="194"/>
      <c r="B37" s="135"/>
      <c r="D37" s="194"/>
      <c r="E37" s="134"/>
      <c r="F37" s="134"/>
      <c r="G37" s="135"/>
    </row>
    <row r="38" spans="1:7" ht="12.75">
      <c r="A38" s="194"/>
      <c r="B38" s="135"/>
      <c r="D38" s="194"/>
      <c r="E38" s="134"/>
      <c r="F38" s="134"/>
      <c r="G38" s="135"/>
    </row>
    <row r="39" spans="1:7" s="3" customFormat="1" ht="12.75">
      <c r="A39" s="195" t="s">
        <v>263</v>
      </c>
      <c r="B39" s="196"/>
      <c r="D39" s="195" t="s">
        <v>263</v>
      </c>
      <c r="E39" s="157"/>
      <c r="F39" s="157"/>
      <c r="G39" s="162"/>
    </row>
    <row r="41" spans="1:7" s="3" customFormat="1" ht="12.75">
      <c r="A41" s="191" t="s">
        <v>127</v>
      </c>
      <c r="B41" s="192"/>
      <c r="D41" s="191" t="s">
        <v>136</v>
      </c>
      <c r="E41" s="143"/>
      <c r="F41" s="143"/>
      <c r="G41" s="144"/>
    </row>
    <row r="42" spans="1:7" s="3" customFormat="1" ht="12.75">
      <c r="A42" s="193"/>
      <c r="B42" s="135"/>
      <c r="D42" s="197"/>
      <c r="E42" s="198"/>
      <c r="F42" s="198"/>
      <c r="G42" s="199"/>
    </row>
    <row r="43" spans="1:7" ht="12.75">
      <c r="A43" s="194"/>
      <c r="B43" s="135"/>
      <c r="D43" s="200"/>
      <c r="E43" s="198"/>
      <c r="F43" s="198"/>
      <c r="G43" s="199"/>
    </row>
    <row r="44" spans="1:7" ht="12.75">
      <c r="A44" s="194"/>
      <c r="B44" s="135"/>
      <c r="D44" s="200"/>
      <c r="E44" s="198"/>
      <c r="F44" s="198"/>
      <c r="G44" s="199"/>
    </row>
    <row r="45" spans="1:7" ht="12.75">
      <c r="A45" s="194"/>
      <c r="B45" s="135"/>
      <c r="D45" s="200"/>
      <c r="E45" s="198"/>
      <c r="F45" s="198"/>
      <c r="G45" s="199"/>
    </row>
    <row r="46" spans="1:7" ht="12.75">
      <c r="A46" s="194"/>
      <c r="B46" s="135"/>
      <c r="D46" s="200"/>
      <c r="E46" s="198"/>
      <c r="F46" s="198"/>
      <c r="G46" s="199"/>
    </row>
    <row r="47" spans="1:7" ht="12.75">
      <c r="A47" s="194"/>
      <c r="B47" s="135"/>
      <c r="D47" s="200"/>
      <c r="E47" s="198"/>
      <c r="F47" s="198"/>
      <c r="G47" s="199"/>
    </row>
    <row r="48" spans="1:7" ht="12.75">
      <c r="A48" s="194"/>
      <c r="B48" s="135"/>
      <c r="D48" s="200"/>
      <c r="E48" s="198"/>
      <c r="F48" s="198"/>
      <c r="G48" s="199"/>
    </row>
    <row r="49" spans="1:7" ht="12.75">
      <c r="A49" s="194"/>
      <c r="B49" s="135"/>
      <c r="D49" s="200"/>
      <c r="E49" s="198"/>
      <c r="F49" s="198"/>
      <c r="G49" s="199"/>
    </row>
    <row r="50" spans="1:7" ht="12.75">
      <c r="A50" s="194"/>
      <c r="B50" s="135"/>
      <c r="D50" s="200"/>
      <c r="E50" s="198"/>
      <c r="F50" s="198"/>
      <c r="G50" s="199"/>
    </row>
    <row r="51" spans="1:7" s="3" customFormat="1" ht="12.75">
      <c r="A51" s="195" t="s">
        <v>263</v>
      </c>
      <c r="B51" s="196"/>
      <c r="D51" s="195" t="s">
        <v>263</v>
      </c>
      <c r="E51" s="157"/>
      <c r="F51" s="157"/>
      <c r="G51" s="162"/>
    </row>
  </sheetData>
  <mergeCells count="60">
    <mergeCell ref="A51:B51"/>
    <mergeCell ref="D41:G41"/>
    <mergeCell ref="D42:G50"/>
    <mergeCell ref="D51:G51"/>
    <mergeCell ref="A39:B39"/>
    <mergeCell ref="D30:G38"/>
    <mergeCell ref="D39:G39"/>
    <mergeCell ref="A41:B41"/>
    <mergeCell ref="A42:B50"/>
    <mergeCell ref="A30:B38"/>
    <mergeCell ref="A26:C26"/>
    <mergeCell ref="E26:F26"/>
    <mergeCell ref="A27:D27"/>
    <mergeCell ref="E27:F27"/>
    <mergeCell ref="A29:B29"/>
    <mergeCell ref="D29:G29"/>
    <mergeCell ref="A23:C23"/>
    <mergeCell ref="E23:F23"/>
    <mergeCell ref="A24:C24"/>
    <mergeCell ref="E24:F24"/>
    <mergeCell ref="A25:C25"/>
    <mergeCell ref="E25:F25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  <ignoredErrors>
    <ignoredError sqref="F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E14" sqref="E14"/>
    </sheetView>
  </sheetViews>
  <sheetFormatPr defaultColWidth="9.140625" defaultRowHeight="12.75"/>
  <cols>
    <col min="1" max="1" width="17.00390625" style="0" customWidth="1"/>
    <col min="2" max="2" width="33.7109375" style="0" customWidth="1"/>
    <col min="3" max="3" width="8.00390625" style="0" customWidth="1"/>
    <col min="4" max="4" width="13.28125" style="0" customWidth="1"/>
    <col min="5" max="5" width="13.421875" style="0" customWidth="1"/>
  </cols>
  <sheetData>
    <row r="1" spans="1:5" s="3" customFormat="1" ht="28.5" customHeight="1" thickBot="1">
      <c r="A1" s="147" t="s">
        <v>234</v>
      </c>
      <c r="B1" s="148"/>
      <c r="C1" s="148"/>
      <c r="D1" s="148"/>
      <c r="E1" s="148"/>
    </row>
    <row r="2" spans="1:5" s="3" customFormat="1" ht="12.95" customHeight="1">
      <c r="A2" s="109" t="s">
        <v>235</v>
      </c>
      <c r="B2" s="149" t="s">
        <v>236</v>
      </c>
      <c r="C2" s="150"/>
      <c r="D2" s="151"/>
      <c r="E2" s="110" t="s">
        <v>237</v>
      </c>
    </row>
    <row r="3" spans="1:5" s="3" customFormat="1" ht="25.5" customHeight="1">
      <c r="A3" s="111" t="s">
        <v>119</v>
      </c>
      <c r="B3" s="204" t="s">
        <v>125</v>
      </c>
      <c r="C3" s="205"/>
      <c r="D3" s="206"/>
      <c r="E3" s="112" t="s">
        <v>238</v>
      </c>
    </row>
    <row r="4" spans="1:5" s="3" customFormat="1" ht="12.95" customHeight="1">
      <c r="A4" s="113" t="s">
        <v>239</v>
      </c>
      <c r="B4" s="201" t="s">
        <v>240</v>
      </c>
      <c r="C4" s="143"/>
      <c r="D4" s="143"/>
      <c r="E4" s="159"/>
    </row>
    <row r="5" spans="1:5" s="3" customFormat="1" ht="12.95" customHeight="1">
      <c r="A5" s="113" t="s">
        <v>126</v>
      </c>
      <c r="B5" s="201" t="s">
        <v>130</v>
      </c>
      <c r="C5" s="143"/>
      <c r="D5" s="143"/>
      <c r="E5" s="159"/>
    </row>
    <row r="6" spans="1:5" s="3" customFormat="1" ht="12.95" customHeight="1">
      <c r="A6" s="113" t="s">
        <v>127</v>
      </c>
      <c r="B6" s="201" t="s">
        <v>131</v>
      </c>
      <c r="C6" s="143"/>
      <c r="D6" s="143"/>
      <c r="E6" s="159"/>
    </row>
    <row r="7" spans="1:5" s="3" customFormat="1" ht="12.95" customHeight="1">
      <c r="A7" s="113" t="s">
        <v>129</v>
      </c>
      <c r="B7" s="201" t="s">
        <v>132</v>
      </c>
      <c r="C7" s="143"/>
      <c r="D7" s="143"/>
      <c r="E7" s="159"/>
    </row>
    <row r="8" spans="1:5" s="3" customFormat="1" ht="12.95" customHeight="1" thickBot="1">
      <c r="A8" s="113" t="s">
        <v>136</v>
      </c>
      <c r="B8" s="201" t="s">
        <v>119</v>
      </c>
      <c r="C8" s="143"/>
      <c r="D8" s="143"/>
      <c r="E8" s="159"/>
    </row>
    <row r="9" spans="1:5" s="3" customFormat="1" ht="28.5" customHeight="1" thickBot="1">
      <c r="A9" s="202" t="s">
        <v>241</v>
      </c>
      <c r="B9" s="150"/>
      <c r="C9" s="150"/>
      <c r="D9" s="150"/>
      <c r="E9" s="152"/>
    </row>
    <row r="10" spans="1:5" s="3" customFormat="1" ht="28.5" customHeight="1">
      <c r="A10" s="115" t="s">
        <v>242</v>
      </c>
      <c r="B10" s="116" t="s">
        <v>243</v>
      </c>
      <c r="C10" s="117" t="s">
        <v>244</v>
      </c>
      <c r="D10" s="118" t="s">
        <v>245</v>
      </c>
      <c r="E10" s="119" t="s">
        <v>246</v>
      </c>
    </row>
    <row r="11" spans="1:5" s="3" customFormat="1" ht="12.75">
      <c r="A11" s="120" t="s">
        <v>231</v>
      </c>
      <c r="B11" s="121" t="s">
        <v>232</v>
      </c>
      <c r="C11" s="122"/>
      <c r="D11" s="123">
        <f>'KRYCÍ LIST #1'!E28</f>
        <v>0</v>
      </c>
      <c r="E11" s="124">
        <f>'KRYCÍ LIST #1'!H39</f>
        <v>0</v>
      </c>
    </row>
    <row r="12" spans="1:5" s="3" customFormat="1" ht="12.75">
      <c r="A12" s="120" t="s">
        <v>192</v>
      </c>
      <c r="B12" s="121" t="s">
        <v>193</v>
      </c>
      <c r="C12" s="122"/>
      <c r="D12" s="123">
        <f>'KRYCÍ LIST #2'!E28</f>
        <v>0</v>
      </c>
      <c r="E12" s="124">
        <f>'KRYCÍ LIST #2'!H39</f>
        <v>0</v>
      </c>
    </row>
    <row r="13" spans="1:5" s="3" customFormat="1" ht="39" thickBot="1">
      <c r="A13" s="120" t="s">
        <v>117</v>
      </c>
      <c r="B13" s="121" t="s">
        <v>118</v>
      </c>
      <c r="C13" s="122"/>
      <c r="D13" s="123">
        <f>'KRYCÍ LIST #3'!E28</f>
        <v>0</v>
      </c>
      <c r="E13" s="124">
        <f>'KRYCÍ LIST #3'!H39</f>
        <v>0</v>
      </c>
    </row>
    <row r="14" spans="1:5" s="3" customFormat="1" ht="19.5" customHeight="1" thickBot="1">
      <c r="A14" s="189" t="s">
        <v>247</v>
      </c>
      <c r="B14" s="175"/>
      <c r="C14" s="203"/>
      <c r="D14" s="125">
        <f>SUM(D11:D13)</f>
        <v>0</v>
      </c>
      <c r="E14" s="126">
        <f>SUM(E11:E13)</f>
        <v>0</v>
      </c>
    </row>
  </sheetData>
  <sheetProtection sheet="1" objects="1" scenarios="1"/>
  <mergeCells count="10">
    <mergeCell ref="B7:E7"/>
    <mergeCell ref="B8:E8"/>
    <mergeCell ref="A9:E9"/>
    <mergeCell ref="A14:C14"/>
    <mergeCell ref="A1:E1"/>
    <mergeCell ref="B2:D2"/>
    <mergeCell ref="B3:D3"/>
    <mergeCell ref="B4:E4"/>
    <mergeCell ref="B5:E5"/>
    <mergeCell ref="B6:E6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8">
      <selection activeCell="A3" sqref="A3:D3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6" customHeight="1">
      <c r="A1" s="211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9.9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.95" customHeight="1">
      <c r="A3" s="212" t="s">
        <v>113</v>
      </c>
      <c r="B3" s="150"/>
      <c r="C3" s="150"/>
      <c r="D3" s="151"/>
      <c r="E3" s="213" t="s">
        <v>114</v>
      </c>
      <c r="F3" s="150"/>
      <c r="G3" s="150"/>
      <c r="H3" s="150"/>
      <c r="I3" s="150"/>
      <c r="J3" s="151"/>
      <c r="K3" s="213" t="s">
        <v>115</v>
      </c>
      <c r="L3" s="151"/>
      <c r="M3" s="88" t="s">
        <v>116</v>
      </c>
    </row>
    <row r="4" spans="1:13" ht="12.95" customHeight="1">
      <c r="A4" s="209" t="s">
        <v>231</v>
      </c>
      <c r="B4" s="157"/>
      <c r="C4" s="157"/>
      <c r="D4" s="162"/>
      <c r="E4" s="210" t="s">
        <v>232</v>
      </c>
      <c r="F4" s="154"/>
      <c r="G4" s="154"/>
      <c r="H4" s="154"/>
      <c r="I4" s="154"/>
      <c r="J4" s="155"/>
      <c r="K4" s="156" t="s">
        <v>119</v>
      </c>
      <c r="L4" s="162"/>
      <c r="M4" s="89" t="s">
        <v>120</v>
      </c>
    </row>
    <row r="5" spans="1:13" ht="12.95" customHeight="1">
      <c r="A5" s="207" t="s">
        <v>121</v>
      </c>
      <c r="B5" s="143"/>
      <c r="C5" s="143"/>
      <c r="D5" s="144"/>
      <c r="E5" s="208" t="s">
        <v>122</v>
      </c>
      <c r="F5" s="143"/>
      <c r="G5" s="143"/>
      <c r="H5" s="143"/>
      <c r="I5" s="143"/>
      <c r="J5" s="144"/>
      <c r="K5" s="208" t="s">
        <v>123</v>
      </c>
      <c r="L5" s="144"/>
      <c r="M5" s="90" t="s">
        <v>124</v>
      </c>
    </row>
    <row r="6" spans="1:13" ht="25.5" customHeight="1">
      <c r="A6" s="209" t="s">
        <v>119</v>
      </c>
      <c r="B6" s="157"/>
      <c r="C6" s="157"/>
      <c r="D6" s="162"/>
      <c r="E6" s="210" t="s">
        <v>125</v>
      </c>
      <c r="F6" s="154"/>
      <c r="G6" s="154"/>
      <c r="H6" s="154"/>
      <c r="I6" s="154"/>
      <c r="J6" s="155"/>
      <c r="K6" s="156" t="s">
        <v>119</v>
      </c>
      <c r="L6" s="162"/>
      <c r="M6" s="89" t="s">
        <v>119</v>
      </c>
    </row>
    <row r="7" spans="1:13" s="3" customFormat="1" ht="12.95" customHeight="1">
      <c r="A7" s="221" t="s">
        <v>126</v>
      </c>
      <c r="B7" s="216"/>
      <c r="C7" s="216"/>
      <c r="D7" s="222" t="s">
        <v>130</v>
      </c>
      <c r="E7" s="216"/>
      <c r="F7" s="216"/>
      <c r="G7" s="223"/>
      <c r="H7" s="215" t="s">
        <v>133</v>
      </c>
      <c r="I7" s="216"/>
      <c r="J7" s="216"/>
      <c r="K7" s="216"/>
      <c r="L7" s="216"/>
      <c r="M7" s="91"/>
    </row>
    <row r="8" spans="1:13" s="3" customFormat="1" ht="12.95" customHeight="1">
      <c r="A8" s="221" t="s">
        <v>127</v>
      </c>
      <c r="B8" s="216"/>
      <c r="C8" s="216"/>
      <c r="D8" s="222" t="s">
        <v>131</v>
      </c>
      <c r="E8" s="216"/>
      <c r="F8" s="216"/>
      <c r="G8" s="223"/>
      <c r="H8" s="215" t="s">
        <v>134</v>
      </c>
      <c r="I8" s="216"/>
      <c r="J8" s="216"/>
      <c r="K8" s="216"/>
      <c r="L8" s="216"/>
      <c r="M8" s="92" t="str">
        <f>IF(M7=0,"",E28/M7)</f>
        <v/>
      </c>
    </row>
    <row r="9" spans="1:13" ht="12.95" customHeight="1">
      <c r="A9" s="221" t="s">
        <v>128</v>
      </c>
      <c r="B9" s="178"/>
      <c r="C9" s="178"/>
      <c r="D9" s="222" t="s">
        <v>119</v>
      </c>
      <c r="E9" s="178"/>
      <c r="F9" s="178"/>
      <c r="G9" s="181"/>
      <c r="H9" s="215" t="s">
        <v>135</v>
      </c>
      <c r="I9" s="178"/>
      <c r="J9" s="178"/>
      <c r="K9" s="218" t="s">
        <v>233</v>
      </c>
      <c r="L9" s="178"/>
      <c r="M9" s="179"/>
    </row>
    <row r="10" spans="1:13" s="3" customFormat="1" ht="12.95" customHeight="1">
      <c r="A10" s="207" t="s">
        <v>129</v>
      </c>
      <c r="B10" s="217"/>
      <c r="C10" s="217"/>
      <c r="D10" s="219" t="s">
        <v>132</v>
      </c>
      <c r="E10" s="217"/>
      <c r="F10" s="217"/>
      <c r="G10" s="192"/>
      <c r="H10" s="208" t="s">
        <v>136</v>
      </c>
      <c r="I10" s="217"/>
      <c r="J10" s="219" t="s">
        <v>119</v>
      </c>
      <c r="K10" s="143"/>
      <c r="L10" s="143"/>
      <c r="M10" s="159"/>
    </row>
    <row r="11" spans="1:13" ht="12.95" customHeight="1" thickBot="1">
      <c r="A11" s="214" t="s">
        <v>119</v>
      </c>
      <c r="B11" s="148"/>
      <c r="C11" s="148"/>
      <c r="D11" s="148"/>
      <c r="E11" s="148"/>
      <c r="F11" s="148"/>
      <c r="G11" s="171"/>
      <c r="H11" s="220" t="s">
        <v>119</v>
      </c>
      <c r="I11" s="148"/>
      <c r="J11" s="148"/>
      <c r="K11" s="148"/>
      <c r="L11" s="148"/>
      <c r="M11" s="173"/>
    </row>
    <row r="12" spans="1:13" ht="28.5" customHeight="1" thickBot="1">
      <c r="A12" s="174" t="s">
        <v>137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6"/>
    </row>
    <row r="13" spans="1:13" ht="12.95" customHeight="1">
      <c r="A13" s="225" t="s">
        <v>138</v>
      </c>
      <c r="B13" s="166"/>
      <c r="C13" s="166"/>
      <c r="D13" s="166"/>
      <c r="E13" s="166"/>
      <c r="F13" s="166"/>
      <c r="G13" s="225" t="s">
        <v>139</v>
      </c>
      <c r="H13" s="166"/>
      <c r="I13" s="166"/>
      <c r="J13" s="166"/>
      <c r="K13" s="166"/>
      <c r="L13" s="166"/>
      <c r="M13" s="226"/>
    </row>
    <row r="14" spans="1:13" s="3" customFormat="1" ht="12.95" customHeight="1">
      <c r="A14" s="227"/>
      <c r="B14" s="215" t="s">
        <v>140</v>
      </c>
      <c r="C14" s="216"/>
      <c r="D14" s="223"/>
      <c r="E14" s="182"/>
      <c r="F14" s="216"/>
      <c r="G14" s="180" t="s">
        <v>155</v>
      </c>
      <c r="H14" s="229"/>
      <c r="I14" s="229"/>
      <c r="J14" s="230"/>
      <c r="K14" s="95"/>
      <c r="L14" s="96" t="s">
        <v>156</v>
      </c>
      <c r="M14" s="100">
        <f>E20*K14/100</f>
        <v>0</v>
      </c>
    </row>
    <row r="15" spans="1:13" s="3" customFormat="1" ht="12.95" customHeight="1">
      <c r="A15" s="228"/>
      <c r="B15" s="215" t="s">
        <v>141</v>
      </c>
      <c r="C15" s="216"/>
      <c r="D15" s="223"/>
      <c r="E15" s="182"/>
      <c r="F15" s="216"/>
      <c r="G15" s="180" t="s">
        <v>157</v>
      </c>
      <c r="H15" s="229"/>
      <c r="I15" s="229"/>
      <c r="J15" s="230"/>
      <c r="K15" s="95"/>
      <c r="L15" s="96" t="s">
        <v>156</v>
      </c>
      <c r="M15" s="100">
        <f>E20*K15/100</f>
        <v>0</v>
      </c>
    </row>
    <row r="16" spans="1:13" s="3" customFormat="1" ht="12.95" customHeight="1">
      <c r="A16" s="99" t="s">
        <v>142</v>
      </c>
      <c r="B16" s="224" t="s">
        <v>143</v>
      </c>
      <c r="C16" s="216"/>
      <c r="D16" s="223"/>
      <c r="E16" s="182">
        <f>'REKAPITULACE #1'!C12</f>
        <v>0</v>
      </c>
      <c r="F16" s="216"/>
      <c r="G16" s="180" t="s">
        <v>158</v>
      </c>
      <c r="H16" s="229"/>
      <c r="I16" s="229"/>
      <c r="J16" s="230"/>
      <c r="K16" s="95"/>
      <c r="L16" s="96" t="s">
        <v>156</v>
      </c>
      <c r="M16" s="100">
        <f>E20*K16/100</f>
        <v>0</v>
      </c>
    </row>
    <row r="17" spans="1:13" s="3" customFormat="1" ht="12.95" customHeight="1">
      <c r="A17" s="99" t="s">
        <v>144</v>
      </c>
      <c r="B17" s="224" t="s">
        <v>145</v>
      </c>
      <c r="C17" s="216"/>
      <c r="D17" s="223"/>
      <c r="E17" s="182">
        <f>'REKAPITULACE #1'!C16</f>
        <v>0</v>
      </c>
      <c r="F17" s="216"/>
      <c r="G17" s="180" t="s">
        <v>159</v>
      </c>
      <c r="H17" s="229"/>
      <c r="I17" s="229"/>
      <c r="J17" s="230"/>
      <c r="K17" s="95"/>
      <c r="L17" s="96" t="s">
        <v>156</v>
      </c>
      <c r="M17" s="100">
        <f>E20*K17/100</f>
        <v>0</v>
      </c>
    </row>
    <row r="18" spans="1:13" s="3" customFormat="1" ht="12.95" customHeight="1">
      <c r="A18" s="99" t="s">
        <v>146</v>
      </c>
      <c r="B18" s="224" t="s">
        <v>147</v>
      </c>
      <c r="C18" s="216"/>
      <c r="D18" s="223"/>
      <c r="E18" s="182">
        <v>0</v>
      </c>
      <c r="F18" s="216"/>
      <c r="G18" s="180" t="s">
        <v>160</v>
      </c>
      <c r="H18" s="229"/>
      <c r="I18" s="229"/>
      <c r="J18" s="230"/>
      <c r="K18" s="95"/>
      <c r="L18" s="96" t="s">
        <v>156</v>
      </c>
      <c r="M18" s="100">
        <f>E20*K18/100</f>
        <v>0</v>
      </c>
    </row>
    <row r="19" spans="1:13" s="3" customFormat="1" ht="12.95" customHeight="1">
      <c r="A19" s="99" t="s">
        <v>148</v>
      </c>
      <c r="B19" s="224" t="s">
        <v>149</v>
      </c>
      <c r="C19" s="216"/>
      <c r="D19" s="223"/>
      <c r="E19" s="182">
        <v>0</v>
      </c>
      <c r="F19" s="216"/>
      <c r="G19" s="180" t="s">
        <v>161</v>
      </c>
      <c r="H19" s="229"/>
      <c r="I19" s="229"/>
      <c r="J19" s="230"/>
      <c r="K19" s="95"/>
      <c r="L19" s="96" t="s">
        <v>156</v>
      </c>
      <c r="M19" s="100">
        <f>E20*K19/100</f>
        <v>0</v>
      </c>
    </row>
    <row r="20" spans="1:13" s="3" customFormat="1" ht="12.95" customHeight="1">
      <c r="A20" s="180" t="s">
        <v>150</v>
      </c>
      <c r="B20" s="231"/>
      <c r="C20" s="231"/>
      <c r="D20" s="232"/>
      <c r="E20" s="182">
        <f>SUM(E16:E19)</f>
        <v>0</v>
      </c>
      <c r="F20" s="216"/>
      <c r="G20" s="180" t="s">
        <v>162</v>
      </c>
      <c r="H20" s="229"/>
      <c r="I20" s="229"/>
      <c r="J20" s="230"/>
      <c r="K20" s="95"/>
      <c r="L20" s="96" t="s">
        <v>156</v>
      </c>
      <c r="M20" s="100">
        <f>E20*K20/100</f>
        <v>0</v>
      </c>
    </row>
    <row r="21" spans="1:13" s="3" customFormat="1" ht="12.95" customHeight="1">
      <c r="A21" s="180" t="s">
        <v>151</v>
      </c>
      <c r="B21" s="231"/>
      <c r="C21" s="231"/>
      <c r="D21" s="232"/>
      <c r="E21" s="182">
        <v>0</v>
      </c>
      <c r="F21" s="216"/>
      <c r="G21" s="180" t="s">
        <v>163</v>
      </c>
      <c r="H21" s="229"/>
      <c r="I21" s="229"/>
      <c r="J21" s="230"/>
      <c r="K21" s="95"/>
      <c r="L21" s="96" t="s">
        <v>156</v>
      </c>
      <c r="M21" s="100">
        <f>E20*K21/100</f>
        <v>0</v>
      </c>
    </row>
    <row r="22" spans="1:13" s="3" customFormat="1" ht="12.95" customHeight="1">
      <c r="A22" s="180" t="s">
        <v>152</v>
      </c>
      <c r="B22" s="231"/>
      <c r="C22" s="231"/>
      <c r="D22" s="232"/>
      <c r="E22" s="182">
        <v>0</v>
      </c>
      <c r="F22" s="216"/>
      <c r="G22" s="180" t="s">
        <v>164</v>
      </c>
      <c r="H22" s="229"/>
      <c r="I22" s="229"/>
      <c r="J22" s="230"/>
      <c r="K22" s="95"/>
      <c r="L22" s="96" t="s">
        <v>156</v>
      </c>
      <c r="M22" s="100">
        <f>E20*K22/100</f>
        <v>0</v>
      </c>
    </row>
    <row r="23" spans="1:13" s="3" customFormat="1" ht="12.95" customHeight="1" thickBot="1">
      <c r="A23" s="180" t="s">
        <v>153</v>
      </c>
      <c r="B23" s="231"/>
      <c r="C23" s="231"/>
      <c r="D23" s="232"/>
      <c r="E23" s="182">
        <v>0</v>
      </c>
      <c r="F23" s="216"/>
      <c r="G23" s="142"/>
      <c r="H23" s="233"/>
      <c r="I23" s="233"/>
      <c r="J23" s="234"/>
      <c r="K23" s="97"/>
      <c r="L23" s="98" t="s">
        <v>156</v>
      </c>
      <c r="M23" s="101">
        <f>E20*K23/100</f>
        <v>0</v>
      </c>
    </row>
    <row r="24" spans="1:13" s="3" customFormat="1" ht="12.95" customHeight="1">
      <c r="A24" s="180" t="s">
        <v>154</v>
      </c>
      <c r="B24" s="231"/>
      <c r="C24" s="231"/>
      <c r="D24" s="231"/>
      <c r="E24" s="182">
        <f>SUM(E20:E23)</f>
        <v>0</v>
      </c>
      <c r="F24" s="216"/>
      <c r="G24" s="225" t="s">
        <v>165</v>
      </c>
      <c r="H24" s="166"/>
      <c r="I24" s="166"/>
      <c r="J24" s="166"/>
      <c r="K24" s="166"/>
      <c r="L24" s="166"/>
      <c r="M24" s="235"/>
    </row>
    <row r="25" spans="1:13" s="3" customFormat="1" ht="12.95" customHeight="1">
      <c r="A25" s="180" t="s">
        <v>167</v>
      </c>
      <c r="B25" s="229"/>
      <c r="C25" s="229"/>
      <c r="D25" s="230"/>
      <c r="E25" s="182">
        <f>SUM(M14:M23)</f>
        <v>0</v>
      </c>
      <c r="F25" s="178"/>
      <c r="G25" s="180"/>
      <c r="H25" s="231"/>
      <c r="I25" s="231"/>
      <c r="J25" s="232"/>
      <c r="K25" s="95"/>
      <c r="L25" s="96" t="s">
        <v>156</v>
      </c>
      <c r="M25" s="100">
        <f>E20*K25/100</f>
        <v>0</v>
      </c>
    </row>
    <row r="26" spans="1:13" s="3" customFormat="1" ht="12.95" customHeight="1" thickBot="1">
      <c r="A26" s="180" t="s">
        <v>168</v>
      </c>
      <c r="B26" s="229"/>
      <c r="C26" s="229"/>
      <c r="D26" s="230"/>
      <c r="E26" s="182">
        <f>SUM(M25:M26)</f>
        <v>0</v>
      </c>
      <c r="F26" s="178"/>
      <c r="G26" s="142"/>
      <c r="H26" s="161"/>
      <c r="I26" s="161"/>
      <c r="J26" s="236"/>
      <c r="K26" s="97"/>
      <c r="L26" s="98" t="s">
        <v>156</v>
      </c>
      <c r="M26" s="101">
        <f>E20*K26/100</f>
        <v>0</v>
      </c>
    </row>
    <row r="27" spans="1:13" s="3" customFormat="1" ht="12.95" customHeight="1" thickBot="1">
      <c r="A27" s="142" t="s">
        <v>169</v>
      </c>
      <c r="B27" s="233"/>
      <c r="C27" s="233"/>
      <c r="D27" s="234"/>
      <c r="E27" s="246">
        <f>SUM(M28:M28)</f>
        <v>0</v>
      </c>
      <c r="F27" s="143"/>
      <c r="G27" s="225" t="s">
        <v>166</v>
      </c>
      <c r="H27" s="237"/>
      <c r="I27" s="237"/>
      <c r="J27" s="237"/>
      <c r="K27" s="237"/>
      <c r="L27" s="237"/>
      <c r="M27" s="238"/>
    </row>
    <row r="28" spans="1:13" s="3" customFormat="1" ht="12.95" customHeight="1" thickBot="1">
      <c r="A28" s="247" t="s">
        <v>170</v>
      </c>
      <c r="B28" s="248"/>
      <c r="C28" s="248"/>
      <c r="D28" s="249"/>
      <c r="E28" s="250">
        <f>SUM(E24:E27)</f>
        <v>0</v>
      </c>
      <c r="F28" s="150"/>
      <c r="G28" s="142"/>
      <c r="H28" s="161"/>
      <c r="I28" s="161"/>
      <c r="J28" s="236"/>
      <c r="K28" s="97"/>
      <c r="L28" s="98" t="s">
        <v>156</v>
      </c>
      <c r="M28" s="101">
        <f>E20*K28/100</f>
        <v>0</v>
      </c>
    </row>
    <row r="29" spans="1:13" s="4" customFormat="1" ht="12.95" customHeight="1">
      <c r="A29" s="239" t="s">
        <v>171</v>
      </c>
      <c r="B29" s="240"/>
      <c r="C29" s="240"/>
      <c r="D29" s="241"/>
      <c r="E29" s="242" t="s">
        <v>172</v>
      </c>
      <c r="F29" s="240"/>
      <c r="G29" s="241"/>
      <c r="H29" s="242" t="s">
        <v>173</v>
      </c>
      <c r="I29" s="240"/>
      <c r="J29" s="240"/>
      <c r="K29" s="240"/>
      <c r="L29" s="240"/>
      <c r="M29" s="243"/>
    </row>
    <row r="30" spans="1:13" s="3" customFormat="1" ht="12.95" customHeight="1">
      <c r="A30" s="244" t="s">
        <v>119</v>
      </c>
      <c r="B30" s="143"/>
      <c r="C30" s="143"/>
      <c r="D30" s="144"/>
      <c r="E30" s="102" t="s">
        <v>174</v>
      </c>
      <c r="F30" s="161"/>
      <c r="G30" s="144"/>
      <c r="H30" s="102" t="s">
        <v>174</v>
      </c>
      <c r="I30" s="161"/>
      <c r="J30" s="143"/>
      <c r="K30" s="143"/>
      <c r="L30" s="143"/>
      <c r="M30" s="245"/>
    </row>
    <row r="31" spans="1:13" s="3" customFormat="1" ht="12.95" customHeight="1">
      <c r="A31" s="255" t="s">
        <v>175</v>
      </c>
      <c r="B31" s="134"/>
      <c r="C31" s="256"/>
      <c r="D31" s="135"/>
      <c r="E31" s="102" t="s">
        <v>175</v>
      </c>
      <c r="F31" s="256"/>
      <c r="G31" s="135"/>
      <c r="H31" s="102" t="s">
        <v>175</v>
      </c>
      <c r="I31" s="256"/>
      <c r="J31" s="134"/>
      <c r="K31" s="134"/>
      <c r="L31" s="134"/>
      <c r="M31" s="257"/>
    </row>
    <row r="32" spans="1:13" s="3" customFormat="1" ht="12.95" customHeight="1">
      <c r="A32" s="255"/>
      <c r="B32" s="134"/>
      <c r="C32" s="134"/>
      <c r="D32" s="135"/>
      <c r="E32" s="261" t="s">
        <v>176</v>
      </c>
      <c r="F32" s="134"/>
      <c r="G32" s="135"/>
      <c r="H32" s="261" t="s">
        <v>176</v>
      </c>
      <c r="I32" s="134"/>
      <c r="J32" s="134"/>
      <c r="K32" s="134"/>
      <c r="L32" s="134"/>
      <c r="M32" s="257"/>
    </row>
    <row r="33" spans="1:13" ht="12.75">
      <c r="A33" s="258"/>
      <c r="B33" s="259"/>
      <c r="C33" s="259"/>
      <c r="D33" s="260"/>
      <c r="E33" s="262"/>
      <c r="F33" s="259"/>
      <c r="G33" s="260"/>
      <c r="H33" s="262"/>
      <c r="I33" s="259"/>
      <c r="J33" s="259"/>
      <c r="K33" s="259"/>
      <c r="L33" s="259"/>
      <c r="M33" s="263"/>
    </row>
    <row r="34" spans="1:13" s="3" customFormat="1" ht="56.25" customHeight="1" thickBot="1">
      <c r="A34" s="258"/>
      <c r="B34" s="259"/>
      <c r="C34" s="259"/>
      <c r="D34" s="260"/>
      <c r="E34" s="262"/>
      <c r="F34" s="259"/>
      <c r="G34" s="260"/>
      <c r="H34" s="262"/>
      <c r="I34" s="259"/>
      <c r="J34" s="259"/>
      <c r="K34" s="259"/>
      <c r="L34" s="259"/>
      <c r="M34" s="263"/>
    </row>
    <row r="35" spans="1:13" s="3" customFormat="1" ht="12.95" customHeight="1">
      <c r="A35" s="165" t="s">
        <v>177</v>
      </c>
      <c r="B35" s="251"/>
      <c r="C35" s="251"/>
      <c r="D35" s="252"/>
      <c r="E35" s="253">
        <v>21</v>
      </c>
      <c r="F35" s="166"/>
      <c r="G35" s="104" t="s">
        <v>178</v>
      </c>
      <c r="H35" s="168">
        <f>E28-H37</f>
        <v>0</v>
      </c>
      <c r="I35" s="166"/>
      <c r="J35" s="166"/>
      <c r="K35" s="166"/>
      <c r="L35" s="166"/>
      <c r="M35" s="105" t="s">
        <v>179</v>
      </c>
    </row>
    <row r="36" spans="1:13" s="3" customFormat="1" ht="12.95" customHeight="1">
      <c r="A36" s="180" t="s">
        <v>180</v>
      </c>
      <c r="B36" s="229"/>
      <c r="C36" s="229"/>
      <c r="D36" s="230"/>
      <c r="E36" s="254">
        <v>21</v>
      </c>
      <c r="F36" s="178"/>
      <c r="G36" s="94" t="s">
        <v>178</v>
      </c>
      <c r="H36" s="182">
        <f>H35*E36/100</f>
        <v>0</v>
      </c>
      <c r="I36" s="178"/>
      <c r="J36" s="178"/>
      <c r="K36" s="178"/>
      <c r="L36" s="178"/>
      <c r="M36" s="106" t="s">
        <v>179</v>
      </c>
    </row>
    <row r="37" spans="1:13" s="3" customFormat="1" ht="12.95" customHeight="1">
      <c r="A37" s="180" t="s">
        <v>177</v>
      </c>
      <c r="B37" s="229"/>
      <c r="C37" s="229"/>
      <c r="D37" s="230"/>
      <c r="E37" s="254">
        <v>15</v>
      </c>
      <c r="F37" s="178"/>
      <c r="G37" s="94" t="s">
        <v>178</v>
      </c>
      <c r="H37" s="182">
        <v>0</v>
      </c>
      <c r="I37" s="267"/>
      <c r="J37" s="267"/>
      <c r="K37" s="267"/>
      <c r="L37" s="267"/>
      <c r="M37" s="106" t="s">
        <v>179</v>
      </c>
    </row>
    <row r="38" spans="1:13" s="3" customFormat="1" ht="12.95" customHeight="1">
      <c r="A38" s="180" t="s">
        <v>180</v>
      </c>
      <c r="B38" s="229"/>
      <c r="C38" s="229"/>
      <c r="D38" s="230"/>
      <c r="E38" s="254">
        <v>15</v>
      </c>
      <c r="F38" s="178"/>
      <c r="G38" s="94" t="s">
        <v>178</v>
      </c>
      <c r="H38" s="182">
        <f>H37*E38/100</f>
        <v>0</v>
      </c>
      <c r="I38" s="178"/>
      <c r="J38" s="178"/>
      <c r="K38" s="178"/>
      <c r="L38" s="178"/>
      <c r="M38" s="106" t="s">
        <v>179</v>
      </c>
    </row>
    <row r="39" spans="1:13" s="107" customFormat="1" ht="19.5" customHeight="1" thickBot="1">
      <c r="A39" s="264" t="s">
        <v>181</v>
      </c>
      <c r="B39" s="265"/>
      <c r="C39" s="265"/>
      <c r="D39" s="265"/>
      <c r="E39" s="265"/>
      <c r="F39" s="265"/>
      <c r="G39" s="265"/>
      <c r="H39" s="266">
        <f>SUM(H35:H38)</f>
        <v>0</v>
      </c>
      <c r="I39" s="187"/>
      <c r="J39" s="187"/>
      <c r="K39" s="187"/>
      <c r="L39" s="187"/>
      <c r="M39" s="108" t="s">
        <v>179</v>
      </c>
    </row>
    <row r="40" s="3" customFormat="1" ht="12.95" customHeight="1"/>
    <row r="41" spans="1:13" s="3" customFormat="1" ht="12.95" customHeight="1">
      <c r="A41" s="256" t="s">
        <v>182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</sheetData>
  <sheetProtection sheet="1" objects="1" scenario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K6:L6"/>
    <mergeCell ref="E6:J6"/>
    <mergeCell ref="A1:M1"/>
    <mergeCell ref="A2:M2"/>
    <mergeCell ref="A3:D3"/>
    <mergeCell ref="E3:J3"/>
    <mergeCell ref="K3:L3"/>
    <mergeCell ref="A4:D4"/>
    <mergeCell ref="K4:L4"/>
    <mergeCell ref="E4:J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C3" sqref="C3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12.75">
      <c r="A1" s="268" t="s">
        <v>0</v>
      </c>
      <c r="B1" s="134"/>
      <c r="C1" s="2" t="s">
        <v>1</v>
      </c>
    </row>
    <row r="2" spans="1:3" s="2" customFormat="1" ht="18.75" customHeight="1">
      <c r="A2" s="268" t="s">
        <v>194</v>
      </c>
      <c r="B2" s="134"/>
      <c r="C2" s="2" t="s">
        <v>268</v>
      </c>
    </row>
    <row r="3" s="1" customFormat="1" ht="9.75"/>
    <row r="4" spans="1:3" s="4" customFormat="1" ht="13.5" customHeight="1">
      <c r="A4" s="269" t="s">
        <v>103</v>
      </c>
      <c r="B4" s="134"/>
      <c r="C4" s="134"/>
    </row>
    <row r="5" s="1" customFormat="1" ht="10.5" thickBot="1"/>
    <row r="6" spans="1:3" s="1" customFormat="1" ht="9.75" customHeight="1">
      <c r="A6" s="270" t="s">
        <v>104</v>
      </c>
      <c r="B6" s="272" t="s">
        <v>105</v>
      </c>
      <c r="C6" s="72" t="s">
        <v>16</v>
      </c>
    </row>
    <row r="7" spans="1:3" s="1" customFormat="1" ht="14.25" customHeight="1" thickBot="1">
      <c r="A7" s="271"/>
      <c r="B7" s="273"/>
      <c r="C7" s="73" t="s">
        <v>106</v>
      </c>
    </row>
    <row r="8" spans="1:3" s="18" customFormat="1" ht="17.25" customHeight="1">
      <c r="A8" s="74"/>
      <c r="B8" s="76" t="s">
        <v>24</v>
      </c>
      <c r="C8" s="75"/>
    </row>
    <row r="9" spans="1:3" s="18" customFormat="1" ht="15" customHeight="1">
      <c r="A9" s="77">
        <v>5</v>
      </c>
      <c r="B9" s="31" t="s">
        <v>226</v>
      </c>
      <c r="C9" s="78">
        <f>'ROZPOČET #1'!G15</f>
        <v>0</v>
      </c>
    </row>
    <row r="10" spans="1:3" s="18" customFormat="1" ht="15" customHeight="1">
      <c r="A10" s="79">
        <v>9</v>
      </c>
      <c r="B10" s="80" t="s">
        <v>227</v>
      </c>
      <c r="C10" s="81">
        <f>'ROZPOČET #1'!G19</f>
        <v>0</v>
      </c>
    </row>
    <row r="11" spans="1:3" s="18" customFormat="1" ht="14.25" customHeight="1">
      <c r="A11" s="79">
        <v>94</v>
      </c>
      <c r="B11" s="80" t="s">
        <v>228</v>
      </c>
      <c r="C11" s="81">
        <f>'ROZPOČET #1'!G25</f>
        <v>0</v>
      </c>
    </row>
    <row r="12" spans="1:3" s="18" customFormat="1" ht="13.5" customHeight="1" thickBot="1">
      <c r="A12" s="82"/>
      <c r="B12" s="83" t="s">
        <v>110</v>
      </c>
      <c r="C12" s="84">
        <f>SUM(C9:C11)</f>
        <v>0</v>
      </c>
    </row>
    <row r="13" s="1" customFormat="1" ht="13.5" customHeight="1" thickBot="1"/>
    <row r="14" spans="1:3" s="18" customFormat="1" ht="14.25" customHeight="1">
      <c r="A14" s="74"/>
      <c r="B14" s="76" t="s">
        <v>218</v>
      </c>
      <c r="C14" s="75"/>
    </row>
    <row r="15" spans="1:3" s="18" customFormat="1" ht="14.25" customHeight="1">
      <c r="A15" s="77">
        <v>767</v>
      </c>
      <c r="B15" s="31" t="s">
        <v>229</v>
      </c>
      <c r="C15" s="78">
        <f>'ROZPOČET #1'!G35</f>
        <v>0</v>
      </c>
    </row>
    <row r="16" spans="1:3" s="18" customFormat="1" ht="13.5" customHeight="1" thickBot="1">
      <c r="A16" s="82"/>
      <c r="B16" s="83" t="s">
        <v>230</v>
      </c>
      <c r="C16" s="84">
        <f>SUM(C15:C15)</f>
        <v>0</v>
      </c>
    </row>
    <row r="17" s="1" customFormat="1" ht="15" customHeight="1" thickBot="1"/>
    <row r="18" spans="1:3" s="18" customFormat="1" ht="18.75" customHeight="1" thickBot="1">
      <c r="A18" s="85"/>
      <c r="B18" s="86" t="s">
        <v>111</v>
      </c>
      <c r="C18" s="87">
        <f>C12+C16</f>
        <v>0</v>
      </c>
    </row>
  </sheetData>
  <sheetProtection sheet="1" objects="1" scenarios="1"/>
  <mergeCells count="5">
    <mergeCell ref="A1:B1"/>
    <mergeCell ref="A2:B2"/>
    <mergeCell ref="A4:C4"/>
    <mergeCell ref="A6:A7"/>
    <mergeCell ref="B6:B7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 topLeftCell="A17">
      <selection activeCell="F34" sqref="F34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9" s="2" customFormat="1" ht="12.75">
      <c r="A1" s="268" t="s">
        <v>0</v>
      </c>
      <c r="B1" s="134"/>
      <c r="C1" s="134"/>
      <c r="D1" s="134"/>
      <c r="E1" s="134"/>
      <c r="F1" s="134"/>
      <c r="G1" s="134"/>
      <c r="H1" s="268" t="s">
        <v>1</v>
      </c>
      <c r="I1" s="134"/>
    </row>
    <row r="2" spans="1:9" s="2" customFormat="1" ht="12.75">
      <c r="A2" s="268" t="s">
        <v>194</v>
      </c>
      <c r="B2" s="134"/>
      <c r="C2" s="134"/>
      <c r="D2" s="134"/>
      <c r="E2" s="134"/>
      <c r="F2" s="134"/>
      <c r="G2" s="134"/>
      <c r="H2" s="268" t="s">
        <v>268</v>
      </c>
      <c r="I2" s="134"/>
    </row>
    <row r="3" s="1" customFormat="1" ht="9.75"/>
    <row r="4" spans="1:9" s="3" customFormat="1" ht="12.75">
      <c r="A4" s="269" t="s">
        <v>3</v>
      </c>
      <c r="B4" s="134"/>
      <c r="C4" s="134"/>
      <c r="D4" s="134"/>
      <c r="E4" s="134"/>
      <c r="F4" s="134"/>
      <c r="G4" s="134"/>
      <c r="H4" s="134"/>
      <c r="I4" s="134"/>
    </row>
    <row r="5" s="1" customFormat="1" ht="10.5" thickBot="1"/>
    <row r="6" spans="1:9" s="1" customFormat="1" ht="9.75" customHeight="1">
      <c r="A6" s="6" t="s">
        <v>4</v>
      </c>
      <c r="B6" s="274" t="s">
        <v>8</v>
      </c>
      <c r="C6" s="274" t="s">
        <v>10</v>
      </c>
      <c r="D6" s="274" t="s">
        <v>12</v>
      </c>
      <c r="E6" s="274" t="s">
        <v>14</v>
      </c>
      <c r="F6" s="275" t="s">
        <v>16</v>
      </c>
      <c r="G6" s="150"/>
      <c r="H6" s="274" t="s">
        <v>21</v>
      </c>
      <c r="I6" s="152"/>
    </row>
    <row r="7" spans="1:9" s="1" customFormat="1" ht="9.75" customHeight="1">
      <c r="A7" s="7" t="s">
        <v>5</v>
      </c>
      <c r="B7" s="194"/>
      <c r="C7" s="194"/>
      <c r="D7" s="194"/>
      <c r="E7" s="194"/>
      <c r="F7" s="276"/>
      <c r="G7" s="134"/>
      <c r="H7" s="194"/>
      <c r="I7" s="278"/>
    </row>
    <row r="8" spans="1:9" s="1" customFormat="1" ht="9.75" customHeight="1">
      <c r="A8" s="7" t="s">
        <v>6</v>
      </c>
      <c r="B8" s="194"/>
      <c r="C8" s="194"/>
      <c r="D8" s="194"/>
      <c r="E8" s="194"/>
      <c r="F8" s="10" t="s">
        <v>17</v>
      </c>
      <c r="G8" s="12" t="s">
        <v>19</v>
      </c>
      <c r="H8" s="14" t="s">
        <v>17</v>
      </c>
      <c r="I8" s="16" t="s">
        <v>19</v>
      </c>
    </row>
    <row r="9" spans="1:9" s="1" customFormat="1" ht="9.75" customHeight="1" thickBot="1">
      <c r="A9" s="8" t="s">
        <v>7</v>
      </c>
      <c r="B9" s="9" t="s">
        <v>9</v>
      </c>
      <c r="C9" s="9" t="s">
        <v>11</v>
      </c>
      <c r="D9" s="9" t="s">
        <v>13</v>
      </c>
      <c r="E9" s="9" t="s">
        <v>15</v>
      </c>
      <c r="F9" s="11" t="s">
        <v>18</v>
      </c>
      <c r="G9" s="13" t="s">
        <v>20</v>
      </c>
      <c r="H9" s="15" t="s">
        <v>22</v>
      </c>
      <c r="I9" s="17" t="s">
        <v>23</v>
      </c>
    </row>
    <row r="10" spans="1:9" s="19" customFormat="1" ht="15" customHeight="1">
      <c r="A10" s="21"/>
      <c r="B10" s="20"/>
      <c r="C10" s="22" t="s">
        <v>24</v>
      </c>
      <c r="D10" s="20"/>
      <c r="E10" s="20"/>
      <c r="F10" s="23"/>
      <c r="H10" s="24"/>
      <c r="I10" s="25"/>
    </row>
    <row r="11" spans="1:9" s="19" customFormat="1" ht="16.5" customHeight="1">
      <c r="A11" s="29"/>
      <c r="B11" s="30" t="s">
        <v>195</v>
      </c>
      <c r="C11" s="31" t="s">
        <v>196</v>
      </c>
      <c r="D11" s="28"/>
      <c r="E11" s="28"/>
      <c r="F11" s="32"/>
      <c r="G11" s="27"/>
      <c r="H11" s="33"/>
      <c r="I11" s="34"/>
    </row>
    <row r="12" spans="1:9" s="1" customFormat="1" ht="45" customHeight="1">
      <c r="A12" s="35">
        <v>1</v>
      </c>
      <c r="B12" s="36" t="s">
        <v>197</v>
      </c>
      <c r="C12" s="37" t="s">
        <v>198</v>
      </c>
      <c r="D12" s="38" t="s">
        <v>43</v>
      </c>
      <c r="E12" s="62">
        <v>50</v>
      </c>
      <c r="F12" s="132"/>
      <c r="G12" s="40">
        <f>E12*F12</f>
        <v>0</v>
      </c>
      <c r="H12" s="39">
        <v>0.621</v>
      </c>
      <c r="I12" s="41">
        <f>E12*H12</f>
        <v>31.05</v>
      </c>
    </row>
    <row r="13" spans="1:9" s="1" customFormat="1" ht="53.25" customHeight="1">
      <c r="A13" s="35">
        <f>A12+1</f>
        <v>2</v>
      </c>
      <c r="B13" s="36" t="s">
        <v>199</v>
      </c>
      <c r="C13" s="37" t="s">
        <v>200</v>
      </c>
      <c r="D13" s="38" t="s">
        <v>29</v>
      </c>
      <c r="E13" s="39">
        <v>9.143999999999998</v>
      </c>
      <c r="F13" s="132"/>
      <c r="G13" s="40">
        <f>E13*F13</f>
        <v>0</v>
      </c>
      <c r="H13" s="39">
        <v>1.931</v>
      </c>
      <c r="I13" s="41">
        <f>E13*H13</f>
        <v>17.657064</v>
      </c>
    </row>
    <row r="14" spans="1:9" s="1" customFormat="1" ht="14.25" customHeight="1">
      <c r="A14" s="5"/>
      <c r="B14" s="44" t="s">
        <v>30</v>
      </c>
      <c r="C14" s="279" t="s">
        <v>201</v>
      </c>
      <c r="D14" s="205"/>
      <c r="E14" s="205"/>
      <c r="F14" s="205"/>
      <c r="G14" s="205"/>
      <c r="H14" s="205"/>
      <c r="I14" s="280"/>
    </row>
    <row r="15" spans="1:9" s="19" customFormat="1" ht="15" customHeight="1">
      <c r="A15" s="54"/>
      <c r="B15" s="55">
        <v>5</v>
      </c>
      <c r="C15" s="56" t="s">
        <v>202</v>
      </c>
      <c r="D15" s="57"/>
      <c r="E15" s="57"/>
      <c r="F15" s="58"/>
      <c r="G15" s="59">
        <f>SUM(G12:G14)</f>
        <v>0</v>
      </c>
      <c r="H15" s="60"/>
      <c r="I15" s="61">
        <f>SUM(I12:I14)</f>
        <v>48.707064</v>
      </c>
    </row>
    <row r="16" spans="1:9" s="19" customFormat="1" ht="12" customHeight="1">
      <c r="A16" s="29"/>
      <c r="B16" s="30" t="s">
        <v>203</v>
      </c>
      <c r="C16" s="31" t="s">
        <v>204</v>
      </c>
      <c r="D16" s="28"/>
      <c r="E16" s="28"/>
      <c r="F16" s="32"/>
      <c r="G16" s="27"/>
      <c r="H16" s="33"/>
      <c r="I16" s="34"/>
    </row>
    <row r="17" spans="1:9" s="1" customFormat="1" ht="53.25" customHeight="1">
      <c r="A17" s="35">
        <f>A13+1</f>
        <v>3</v>
      </c>
      <c r="B17" s="36" t="s">
        <v>205</v>
      </c>
      <c r="C17" s="37" t="s">
        <v>206</v>
      </c>
      <c r="D17" s="38" t="s">
        <v>207</v>
      </c>
      <c r="E17" s="62">
        <v>6</v>
      </c>
      <c r="F17" s="132"/>
      <c r="G17" s="40">
        <f>E17*F17</f>
        <v>0</v>
      </c>
      <c r="H17" s="39">
        <v>0</v>
      </c>
      <c r="I17" s="41">
        <f>E17*H17</f>
        <v>0</v>
      </c>
    </row>
    <row r="18" spans="1:9" s="1" customFormat="1" ht="14.25" customHeight="1">
      <c r="A18" s="35">
        <f>A17+1</f>
        <v>4</v>
      </c>
      <c r="B18" s="36" t="s">
        <v>208</v>
      </c>
      <c r="C18" s="37" t="s">
        <v>209</v>
      </c>
      <c r="D18" s="38" t="s">
        <v>43</v>
      </c>
      <c r="E18" s="62">
        <v>160</v>
      </c>
      <c r="F18" s="132"/>
      <c r="G18" s="40">
        <f>E18*F18</f>
        <v>0</v>
      </c>
      <c r="H18" s="39">
        <v>0</v>
      </c>
      <c r="I18" s="41">
        <f>E18*H18</f>
        <v>0</v>
      </c>
    </row>
    <row r="19" spans="1:9" s="19" customFormat="1" ht="11.25">
      <c r="A19" s="54"/>
      <c r="B19" s="55">
        <v>9</v>
      </c>
      <c r="C19" s="56" t="s">
        <v>210</v>
      </c>
      <c r="D19" s="57"/>
      <c r="E19" s="57"/>
      <c r="F19" s="58"/>
      <c r="G19" s="59">
        <f>SUM(G17:G18)</f>
        <v>0</v>
      </c>
      <c r="H19" s="60"/>
      <c r="I19" s="61">
        <f>SUM(I17:I18)</f>
        <v>0</v>
      </c>
    </row>
    <row r="20" spans="1:9" s="19" customFormat="1" ht="15" customHeight="1">
      <c r="A20" s="29"/>
      <c r="B20" s="30" t="s">
        <v>211</v>
      </c>
      <c r="C20" s="31" t="s">
        <v>212</v>
      </c>
      <c r="D20" s="28"/>
      <c r="E20" s="28"/>
      <c r="F20" s="32"/>
      <c r="G20" s="27"/>
      <c r="H20" s="33"/>
      <c r="I20" s="34"/>
    </row>
    <row r="21" spans="1:9" s="1" customFormat="1" ht="52.5" customHeight="1">
      <c r="A21" s="35">
        <f>A18+1</f>
        <v>5</v>
      </c>
      <c r="B21" s="36" t="s">
        <v>213</v>
      </c>
      <c r="C21" s="37" t="s">
        <v>214</v>
      </c>
      <c r="D21" s="38" t="s">
        <v>43</v>
      </c>
      <c r="E21" s="45">
        <v>53.812000000000005</v>
      </c>
      <c r="F21" s="132"/>
      <c r="G21" s="40">
        <f>E21*F21</f>
        <v>0</v>
      </c>
      <c r="H21" s="39">
        <v>0.0042</v>
      </c>
      <c r="I21" s="41">
        <f>E21*H21</f>
        <v>0.2260104</v>
      </c>
    </row>
    <row r="22" spans="1:9" s="1" customFormat="1" ht="13.5" customHeight="1">
      <c r="A22" s="5"/>
      <c r="B22" s="44" t="s">
        <v>30</v>
      </c>
      <c r="C22" s="279" t="s">
        <v>72</v>
      </c>
      <c r="D22" s="205"/>
      <c r="E22" s="205"/>
      <c r="F22" s="205"/>
      <c r="G22" s="205"/>
      <c r="H22" s="205"/>
      <c r="I22" s="280"/>
    </row>
    <row r="23" spans="1:9" s="1" customFormat="1" ht="12.75" customHeight="1">
      <c r="A23" s="35">
        <f>A21+1</f>
        <v>6</v>
      </c>
      <c r="B23" s="36" t="s">
        <v>215</v>
      </c>
      <c r="C23" s="37" t="s">
        <v>216</v>
      </c>
      <c r="D23" s="38" t="s">
        <v>43</v>
      </c>
      <c r="E23" s="45">
        <v>53.812000000000005</v>
      </c>
      <c r="F23" s="132"/>
      <c r="G23" s="40">
        <f>E23*F23</f>
        <v>0</v>
      </c>
      <c r="H23" s="39">
        <v>0.00141601</v>
      </c>
      <c r="I23" s="41">
        <f>E23*H23</f>
        <v>0.07619833012000002</v>
      </c>
    </row>
    <row r="24" spans="1:9" s="1" customFormat="1" ht="11.25" customHeight="1">
      <c r="A24" s="5"/>
      <c r="B24" s="44" t="s">
        <v>30</v>
      </c>
      <c r="C24" s="279" t="s">
        <v>72</v>
      </c>
      <c r="D24" s="205"/>
      <c r="E24" s="205"/>
      <c r="F24" s="205"/>
      <c r="G24" s="205"/>
      <c r="H24" s="205"/>
      <c r="I24" s="280"/>
    </row>
    <row r="25" spans="1:9" s="19" customFormat="1" ht="18" customHeight="1" thickBot="1">
      <c r="A25" s="47"/>
      <c r="B25" s="49">
        <v>94</v>
      </c>
      <c r="C25" s="50" t="s">
        <v>217</v>
      </c>
      <c r="D25" s="48"/>
      <c r="E25" s="48"/>
      <c r="F25" s="51"/>
      <c r="G25" s="63">
        <f>SUM(G21:G24)</f>
        <v>0</v>
      </c>
      <c r="H25" s="52"/>
      <c r="I25" s="53">
        <f>SUM(I21:I24)</f>
        <v>0.30220873012000005</v>
      </c>
    </row>
    <row r="26" spans="1:9" ht="13.5" thickBot="1">
      <c r="A26" s="64"/>
      <c r="B26" s="64"/>
      <c r="C26" s="64"/>
      <c r="D26" s="64"/>
      <c r="E26" s="64"/>
      <c r="F26" s="64"/>
      <c r="G26" s="64"/>
      <c r="H26" s="64"/>
      <c r="I26" s="64"/>
    </row>
    <row r="27" spans="1:9" s="1" customFormat="1" ht="9.75" customHeight="1">
      <c r="A27" s="6" t="s">
        <v>4</v>
      </c>
      <c r="B27" s="274" t="s">
        <v>8</v>
      </c>
      <c r="C27" s="274" t="s">
        <v>10</v>
      </c>
      <c r="D27" s="274" t="s">
        <v>12</v>
      </c>
      <c r="E27" s="274" t="s">
        <v>14</v>
      </c>
      <c r="F27" s="275" t="s">
        <v>16</v>
      </c>
      <c r="G27" s="150"/>
      <c r="H27" s="274" t="s">
        <v>21</v>
      </c>
      <c r="I27" s="152"/>
    </row>
    <row r="28" spans="1:9" s="1" customFormat="1" ht="9.75" customHeight="1">
      <c r="A28" s="7" t="s">
        <v>5</v>
      </c>
      <c r="B28" s="194"/>
      <c r="C28" s="194"/>
      <c r="D28" s="194"/>
      <c r="E28" s="194"/>
      <c r="F28" s="276"/>
      <c r="G28" s="134"/>
      <c r="H28" s="194"/>
      <c r="I28" s="278"/>
    </row>
    <row r="29" spans="1:9" s="1" customFormat="1" ht="9.75" customHeight="1">
      <c r="A29" s="7" t="s">
        <v>6</v>
      </c>
      <c r="B29" s="194"/>
      <c r="C29" s="194"/>
      <c r="D29" s="194"/>
      <c r="E29" s="194"/>
      <c r="F29" s="10" t="s">
        <v>17</v>
      </c>
      <c r="G29" s="12" t="s">
        <v>19</v>
      </c>
      <c r="H29" s="14" t="s">
        <v>17</v>
      </c>
      <c r="I29" s="16" t="s">
        <v>19</v>
      </c>
    </row>
    <row r="30" spans="1:9" s="1" customFormat="1" ht="9.75" customHeight="1" thickBot="1">
      <c r="A30" s="8" t="s">
        <v>7</v>
      </c>
      <c r="B30" s="9" t="s">
        <v>9</v>
      </c>
      <c r="C30" s="9" t="s">
        <v>11</v>
      </c>
      <c r="D30" s="9" t="s">
        <v>13</v>
      </c>
      <c r="E30" s="9" t="s">
        <v>15</v>
      </c>
      <c r="F30" s="11" t="s">
        <v>18</v>
      </c>
      <c r="G30" s="13" t="s">
        <v>20</v>
      </c>
      <c r="H30" s="15" t="s">
        <v>22</v>
      </c>
      <c r="I30" s="17" t="s">
        <v>23</v>
      </c>
    </row>
    <row r="31" spans="1:9" s="19" customFormat="1" ht="12.75" customHeight="1">
      <c r="A31" s="21"/>
      <c r="B31" s="20"/>
      <c r="C31" s="22" t="s">
        <v>218</v>
      </c>
      <c r="D31" s="20"/>
      <c r="E31" s="20"/>
      <c r="F31" s="23"/>
      <c r="H31" s="24"/>
      <c r="I31" s="25"/>
    </row>
    <row r="32" spans="1:9" s="19" customFormat="1" ht="13.5" customHeight="1">
      <c r="A32" s="29"/>
      <c r="B32" s="30" t="s">
        <v>219</v>
      </c>
      <c r="C32" s="31" t="s">
        <v>220</v>
      </c>
      <c r="D32" s="28"/>
      <c r="E32" s="28"/>
      <c r="F32" s="32"/>
      <c r="G32" s="27"/>
      <c r="H32" s="33"/>
      <c r="I32" s="34"/>
    </row>
    <row r="33" spans="1:9" s="1" customFormat="1" ht="36.75" customHeight="1">
      <c r="A33" s="35">
        <f>A23+1</f>
        <v>7</v>
      </c>
      <c r="B33" s="36" t="s">
        <v>221</v>
      </c>
      <c r="C33" s="37" t="s">
        <v>222</v>
      </c>
      <c r="D33" s="38" t="s">
        <v>59</v>
      </c>
      <c r="E33" s="46">
        <v>57.5</v>
      </c>
      <c r="F33" s="132"/>
      <c r="G33" s="40">
        <f>E33*F33</f>
        <v>0</v>
      </c>
      <c r="H33" s="39">
        <v>0.013</v>
      </c>
      <c r="I33" s="41">
        <f>E33*H33</f>
        <v>0.7474999999999999</v>
      </c>
    </row>
    <row r="34" spans="1:9" s="1" customFormat="1" ht="27.75" customHeight="1">
      <c r="A34" s="35">
        <f>A33+1</f>
        <v>8</v>
      </c>
      <c r="B34" s="36" t="s">
        <v>223</v>
      </c>
      <c r="C34" s="37" t="s">
        <v>224</v>
      </c>
      <c r="D34" s="38" t="s">
        <v>34</v>
      </c>
      <c r="E34" s="39">
        <v>0.747</v>
      </c>
      <c r="F34" s="132"/>
      <c r="G34" s="40">
        <f>E34*F34</f>
        <v>0</v>
      </c>
      <c r="H34" s="39">
        <v>0</v>
      </c>
      <c r="I34" s="41">
        <f>E34*H34</f>
        <v>0</v>
      </c>
    </row>
    <row r="35" spans="1:9" s="19" customFormat="1" ht="18" customHeight="1" thickBot="1">
      <c r="A35" s="47"/>
      <c r="B35" s="49">
        <v>767</v>
      </c>
      <c r="C35" s="50" t="s">
        <v>225</v>
      </c>
      <c r="D35" s="48"/>
      <c r="E35" s="48"/>
      <c r="F35" s="51"/>
      <c r="G35" s="63">
        <f>SUM(G33:G34)</f>
        <v>0</v>
      </c>
      <c r="H35" s="52"/>
      <c r="I35" s="53">
        <f>SUM(I33:I34)</f>
        <v>0.7474999999999999</v>
      </c>
    </row>
    <row r="36" spans="1:9" ht="13.5" thickBot="1">
      <c r="A36" s="64"/>
      <c r="B36" s="64"/>
      <c r="C36" s="64"/>
      <c r="D36" s="64"/>
      <c r="E36" s="64"/>
      <c r="F36" s="64"/>
      <c r="G36" s="64"/>
      <c r="H36" s="64"/>
      <c r="I36" s="64"/>
    </row>
    <row r="37" spans="1:9" s="19" customFormat="1" ht="13.5" thickBot="1">
      <c r="A37" s="67"/>
      <c r="B37" s="68"/>
      <c r="C37" s="70" t="s">
        <v>102</v>
      </c>
      <c r="D37" s="69"/>
      <c r="E37" s="69"/>
      <c r="F37" s="69"/>
      <c r="G37" s="69"/>
      <c r="H37" s="277">
        <f>'KRYCÍ LIST #1'!E20</f>
        <v>0</v>
      </c>
      <c r="I37" s="176"/>
    </row>
  </sheetData>
  <sheetProtection sheet="1" objects="1" scenarios="1"/>
  <mergeCells count="21">
    <mergeCell ref="H37:I37"/>
    <mergeCell ref="H6:I7"/>
    <mergeCell ref="C14:I14"/>
    <mergeCell ref="C22:I22"/>
    <mergeCell ref="C24:I24"/>
    <mergeCell ref="H27:I28"/>
    <mergeCell ref="B27:B29"/>
    <mergeCell ref="C27:C29"/>
    <mergeCell ref="D27:D29"/>
    <mergeCell ref="E27:E29"/>
    <mergeCell ref="F27:G28"/>
    <mergeCell ref="A1:G1"/>
    <mergeCell ref="H1:I1"/>
    <mergeCell ref="A2:G2"/>
    <mergeCell ref="H2:I2"/>
    <mergeCell ref="A4:I4"/>
    <mergeCell ref="B6:B8"/>
    <mergeCell ref="C6:C8"/>
    <mergeCell ref="D6:D8"/>
    <mergeCell ref="E6:E8"/>
    <mergeCell ref="F6:G7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 topLeftCell="A1">
      <selection activeCell="O47" sqref="O47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6" customHeight="1">
      <c r="A1" s="211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9.9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.95" customHeight="1">
      <c r="A3" s="212" t="s">
        <v>113</v>
      </c>
      <c r="B3" s="150"/>
      <c r="C3" s="150"/>
      <c r="D3" s="151"/>
      <c r="E3" s="213" t="s">
        <v>114</v>
      </c>
      <c r="F3" s="150"/>
      <c r="G3" s="150"/>
      <c r="H3" s="150"/>
      <c r="I3" s="150"/>
      <c r="J3" s="151"/>
      <c r="K3" s="213" t="s">
        <v>115</v>
      </c>
      <c r="L3" s="151"/>
      <c r="M3" s="88" t="s">
        <v>116</v>
      </c>
    </row>
    <row r="4" spans="1:13" ht="12.95" customHeight="1">
      <c r="A4" s="209" t="s">
        <v>192</v>
      </c>
      <c r="B4" s="157"/>
      <c r="C4" s="157"/>
      <c r="D4" s="162"/>
      <c r="E4" s="210" t="s">
        <v>193</v>
      </c>
      <c r="F4" s="154"/>
      <c r="G4" s="154"/>
      <c r="H4" s="154"/>
      <c r="I4" s="154"/>
      <c r="J4" s="155"/>
      <c r="K4" s="156" t="s">
        <v>119</v>
      </c>
      <c r="L4" s="162"/>
      <c r="M4" s="89" t="s">
        <v>120</v>
      </c>
    </row>
    <row r="5" spans="1:13" ht="12.95" customHeight="1">
      <c r="A5" s="207" t="s">
        <v>121</v>
      </c>
      <c r="B5" s="143"/>
      <c r="C5" s="143"/>
      <c r="D5" s="144"/>
      <c r="E5" s="208" t="s">
        <v>122</v>
      </c>
      <c r="F5" s="143"/>
      <c r="G5" s="143"/>
      <c r="H5" s="143"/>
      <c r="I5" s="143"/>
      <c r="J5" s="144"/>
      <c r="K5" s="208" t="s">
        <v>123</v>
      </c>
      <c r="L5" s="144"/>
      <c r="M5" s="90" t="s">
        <v>124</v>
      </c>
    </row>
    <row r="6" spans="1:13" ht="25.5" customHeight="1">
      <c r="A6" s="209" t="s">
        <v>119</v>
      </c>
      <c r="B6" s="157"/>
      <c r="C6" s="157"/>
      <c r="D6" s="162"/>
      <c r="E6" s="210" t="s">
        <v>125</v>
      </c>
      <c r="F6" s="154"/>
      <c r="G6" s="154"/>
      <c r="H6" s="154"/>
      <c r="I6" s="154"/>
      <c r="J6" s="155"/>
      <c r="K6" s="156" t="s">
        <v>119</v>
      </c>
      <c r="L6" s="162"/>
      <c r="M6" s="89" t="s">
        <v>119</v>
      </c>
    </row>
    <row r="7" spans="1:13" s="3" customFormat="1" ht="12.95" customHeight="1">
      <c r="A7" s="221" t="s">
        <v>126</v>
      </c>
      <c r="B7" s="216"/>
      <c r="C7" s="216"/>
      <c r="D7" s="222" t="s">
        <v>130</v>
      </c>
      <c r="E7" s="216"/>
      <c r="F7" s="216"/>
      <c r="G7" s="223"/>
      <c r="H7" s="215" t="s">
        <v>133</v>
      </c>
      <c r="I7" s="216"/>
      <c r="J7" s="216"/>
      <c r="K7" s="216"/>
      <c r="L7" s="216"/>
      <c r="M7" s="91"/>
    </row>
    <row r="8" spans="1:13" s="3" customFormat="1" ht="12.95" customHeight="1">
      <c r="A8" s="221" t="s">
        <v>127</v>
      </c>
      <c r="B8" s="216"/>
      <c r="C8" s="216"/>
      <c r="D8" s="222" t="s">
        <v>131</v>
      </c>
      <c r="E8" s="216"/>
      <c r="F8" s="216"/>
      <c r="G8" s="223"/>
      <c r="H8" s="215" t="s">
        <v>134</v>
      </c>
      <c r="I8" s="216"/>
      <c r="J8" s="216"/>
      <c r="K8" s="216"/>
      <c r="L8" s="216"/>
      <c r="M8" s="92" t="str">
        <f>IF(M7=0,"",E28/M7)</f>
        <v/>
      </c>
    </row>
    <row r="9" spans="1:13" ht="12.95" customHeight="1">
      <c r="A9" s="221" t="s">
        <v>128</v>
      </c>
      <c r="B9" s="178"/>
      <c r="C9" s="178"/>
      <c r="D9" s="222" t="s">
        <v>119</v>
      </c>
      <c r="E9" s="178"/>
      <c r="F9" s="178"/>
      <c r="G9" s="181"/>
      <c r="H9" s="215" t="s">
        <v>135</v>
      </c>
      <c r="I9" s="178"/>
      <c r="J9" s="178"/>
      <c r="K9" s="218" t="s">
        <v>119</v>
      </c>
      <c r="L9" s="178"/>
      <c r="M9" s="179"/>
    </row>
    <row r="10" spans="1:13" s="3" customFormat="1" ht="12.95" customHeight="1">
      <c r="A10" s="207" t="s">
        <v>129</v>
      </c>
      <c r="B10" s="217"/>
      <c r="C10" s="217"/>
      <c r="D10" s="219" t="s">
        <v>132</v>
      </c>
      <c r="E10" s="217"/>
      <c r="F10" s="217"/>
      <c r="G10" s="192"/>
      <c r="H10" s="208" t="s">
        <v>136</v>
      </c>
      <c r="I10" s="217"/>
      <c r="J10" s="219" t="s">
        <v>119</v>
      </c>
      <c r="K10" s="143"/>
      <c r="L10" s="143"/>
      <c r="M10" s="159"/>
    </row>
    <row r="11" spans="1:13" ht="12.95" customHeight="1" thickBot="1">
      <c r="A11" s="214" t="s">
        <v>119</v>
      </c>
      <c r="B11" s="148"/>
      <c r="C11" s="148"/>
      <c r="D11" s="148"/>
      <c r="E11" s="148"/>
      <c r="F11" s="148"/>
      <c r="G11" s="171"/>
      <c r="H11" s="220" t="s">
        <v>119</v>
      </c>
      <c r="I11" s="148"/>
      <c r="J11" s="148"/>
      <c r="K11" s="148"/>
      <c r="L11" s="148"/>
      <c r="M11" s="173"/>
    </row>
    <row r="12" spans="1:13" ht="28.5" customHeight="1" thickBot="1">
      <c r="A12" s="174" t="s">
        <v>137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6"/>
    </row>
    <row r="13" spans="1:13" ht="12.95" customHeight="1">
      <c r="A13" s="225" t="s">
        <v>138</v>
      </c>
      <c r="B13" s="166"/>
      <c r="C13" s="166"/>
      <c r="D13" s="166"/>
      <c r="E13" s="166"/>
      <c r="F13" s="166"/>
      <c r="G13" s="225" t="s">
        <v>139</v>
      </c>
      <c r="H13" s="166"/>
      <c r="I13" s="166"/>
      <c r="J13" s="166"/>
      <c r="K13" s="166"/>
      <c r="L13" s="166"/>
      <c r="M13" s="226"/>
    </row>
    <row r="14" spans="1:13" s="3" customFormat="1" ht="12.95" customHeight="1">
      <c r="A14" s="227"/>
      <c r="B14" s="215" t="s">
        <v>140</v>
      </c>
      <c r="C14" s="216"/>
      <c r="D14" s="223"/>
      <c r="E14" s="182"/>
      <c r="F14" s="216"/>
      <c r="G14" s="180" t="s">
        <v>155</v>
      </c>
      <c r="H14" s="229"/>
      <c r="I14" s="229"/>
      <c r="J14" s="230"/>
      <c r="K14" s="95"/>
      <c r="L14" s="96" t="s">
        <v>156</v>
      </c>
      <c r="M14" s="100">
        <f>E20*K14/100</f>
        <v>0</v>
      </c>
    </row>
    <row r="15" spans="1:13" s="3" customFormat="1" ht="12.95" customHeight="1">
      <c r="A15" s="228"/>
      <c r="B15" s="215" t="s">
        <v>141</v>
      </c>
      <c r="C15" s="216"/>
      <c r="D15" s="223"/>
      <c r="E15" s="182"/>
      <c r="F15" s="216"/>
      <c r="G15" s="180" t="s">
        <v>157</v>
      </c>
      <c r="H15" s="229"/>
      <c r="I15" s="229"/>
      <c r="J15" s="230"/>
      <c r="K15" s="95"/>
      <c r="L15" s="96" t="s">
        <v>156</v>
      </c>
      <c r="M15" s="100">
        <f>E20*K15/100</f>
        <v>0</v>
      </c>
    </row>
    <row r="16" spans="1:13" s="3" customFormat="1" ht="12.95" customHeight="1">
      <c r="A16" s="99" t="s">
        <v>142</v>
      </c>
      <c r="B16" s="224" t="s">
        <v>143</v>
      </c>
      <c r="C16" s="216"/>
      <c r="D16" s="223"/>
      <c r="E16" s="182">
        <f>'REKAPITULACE #2'!C10</f>
        <v>0</v>
      </c>
      <c r="F16" s="216"/>
      <c r="G16" s="180" t="s">
        <v>158</v>
      </c>
      <c r="H16" s="229"/>
      <c r="I16" s="229"/>
      <c r="J16" s="230"/>
      <c r="K16" s="95"/>
      <c r="L16" s="96" t="s">
        <v>156</v>
      </c>
      <c r="M16" s="100">
        <f>E20*K16/100</f>
        <v>0</v>
      </c>
    </row>
    <row r="17" spans="1:13" s="3" customFormat="1" ht="12.95" customHeight="1">
      <c r="A17" s="99" t="s">
        <v>144</v>
      </c>
      <c r="B17" s="224" t="s">
        <v>145</v>
      </c>
      <c r="C17" s="216"/>
      <c r="D17" s="223"/>
      <c r="E17" s="182">
        <v>0</v>
      </c>
      <c r="F17" s="216"/>
      <c r="G17" s="180" t="s">
        <v>159</v>
      </c>
      <c r="H17" s="229"/>
      <c r="I17" s="229"/>
      <c r="J17" s="230"/>
      <c r="K17" s="95"/>
      <c r="L17" s="96" t="s">
        <v>156</v>
      </c>
      <c r="M17" s="100">
        <f>E20*K17/100</f>
        <v>0</v>
      </c>
    </row>
    <row r="18" spans="1:13" s="3" customFormat="1" ht="12.95" customHeight="1">
      <c r="A18" s="99" t="s">
        <v>146</v>
      </c>
      <c r="B18" s="224" t="s">
        <v>147</v>
      </c>
      <c r="C18" s="216"/>
      <c r="D18" s="223"/>
      <c r="E18" s="182">
        <v>0</v>
      </c>
      <c r="F18" s="216"/>
      <c r="G18" s="180" t="s">
        <v>160</v>
      </c>
      <c r="H18" s="229"/>
      <c r="I18" s="229"/>
      <c r="J18" s="230"/>
      <c r="K18" s="95"/>
      <c r="L18" s="96" t="s">
        <v>156</v>
      </c>
      <c r="M18" s="100">
        <f>E20*K18/100</f>
        <v>0</v>
      </c>
    </row>
    <row r="19" spans="1:13" s="3" customFormat="1" ht="12.95" customHeight="1">
      <c r="A19" s="99" t="s">
        <v>148</v>
      </c>
      <c r="B19" s="224" t="s">
        <v>149</v>
      </c>
      <c r="C19" s="216"/>
      <c r="D19" s="223"/>
      <c r="E19" s="182">
        <v>0</v>
      </c>
      <c r="F19" s="216"/>
      <c r="G19" s="180" t="s">
        <v>161</v>
      </c>
      <c r="H19" s="229"/>
      <c r="I19" s="229"/>
      <c r="J19" s="230"/>
      <c r="K19" s="95"/>
      <c r="L19" s="96" t="s">
        <v>156</v>
      </c>
      <c r="M19" s="100">
        <f>E20*K19/100</f>
        <v>0</v>
      </c>
    </row>
    <row r="20" spans="1:13" s="3" customFormat="1" ht="12.95" customHeight="1">
      <c r="A20" s="180" t="s">
        <v>150</v>
      </c>
      <c r="B20" s="231"/>
      <c r="C20" s="231"/>
      <c r="D20" s="232"/>
      <c r="E20" s="182">
        <f>SUM(E16:E19)</f>
        <v>0</v>
      </c>
      <c r="F20" s="216"/>
      <c r="G20" s="180" t="s">
        <v>162</v>
      </c>
      <c r="H20" s="229"/>
      <c r="I20" s="229"/>
      <c r="J20" s="230"/>
      <c r="K20" s="95"/>
      <c r="L20" s="96" t="s">
        <v>156</v>
      </c>
      <c r="M20" s="100">
        <f>E20*K20/100</f>
        <v>0</v>
      </c>
    </row>
    <row r="21" spans="1:13" s="3" customFormat="1" ht="12.95" customHeight="1">
      <c r="A21" s="180" t="s">
        <v>151</v>
      </c>
      <c r="B21" s="231"/>
      <c r="C21" s="231"/>
      <c r="D21" s="232"/>
      <c r="E21" s="182">
        <v>0</v>
      </c>
      <c r="F21" s="216"/>
      <c r="G21" s="180" t="s">
        <v>163</v>
      </c>
      <c r="H21" s="229"/>
      <c r="I21" s="229"/>
      <c r="J21" s="230"/>
      <c r="K21" s="95"/>
      <c r="L21" s="96" t="s">
        <v>156</v>
      </c>
      <c r="M21" s="100">
        <f>E20*K21/100</f>
        <v>0</v>
      </c>
    </row>
    <row r="22" spans="1:13" s="3" customFormat="1" ht="12.95" customHeight="1">
      <c r="A22" s="180" t="s">
        <v>152</v>
      </c>
      <c r="B22" s="231"/>
      <c r="C22" s="231"/>
      <c r="D22" s="232"/>
      <c r="E22" s="182">
        <v>0</v>
      </c>
      <c r="F22" s="216"/>
      <c r="G22" s="180" t="s">
        <v>164</v>
      </c>
      <c r="H22" s="229"/>
      <c r="I22" s="229"/>
      <c r="J22" s="230"/>
      <c r="K22" s="95"/>
      <c r="L22" s="96" t="s">
        <v>156</v>
      </c>
      <c r="M22" s="100">
        <f>E20*K22/100</f>
        <v>0</v>
      </c>
    </row>
    <row r="23" spans="1:13" s="3" customFormat="1" ht="12.95" customHeight="1" thickBot="1">
      <c r="A23" s="180" t="s">
        <v>153</v>
      </c>
      <c r="B23" s="231"/>
      <c r="C23" s="231"/>
      <c r="D23" s="232"/>
      <c r="E23" s="182">
        <v>0</v>
      </c>
      <c r="F23" s="216"/>
      <c r="G23" s="142"/>
      <c r="H23" s="233"/>
      <c r="I23" s="233"/>
      <c r="J23" s="234"/>
      <c r="K23" s="97"/>
      <c r="L23" s="98" t="s">
        <v>156</v>
      </c>
      <c r="M23" s="101">
        <f>E20*K23/100</f>
        <v>0</v>
      </c>
    </row>
    <row r="24" spans="1:13" s="3" customFormat="1" ht="12.95" customHeight="1">
      <c r="A24" s="180" t="s">
        <v>154</v>
      </c>
      <c r="B24" s="231"/>
      <c r="C24" s="231"/>
      <c r="D24" s="231"/>
      <c r="E24" s="182">
        <f>SUM(E20:E23)</f>
        <v>0</v>
      </c>
      <c r="F24" s="216"/>
      <c r="G24" s="225" t="s">
        <v>165</v>
      </c>
      <c r="H24" s="166"/>
      <c r="I24" s="166"/>
      <c r="J24" s="166"/>
      <c r="K24" s="166"/>
      <c r="L24" s="166"/>
      <c r="M24" s="235"/>
    </row>
    <row r="25" spans="1:13" s="3" customFormat="1" ht="12.95" customHeight="1">
      <c r="A25" s="180" t="s">
        <v>167</v>
      </c>
      <c r="B25" s="229"/>
      <c r="C25" s="229"/>
      <c r="D25" s="230"/>
      <c r="E25" s="182">
        <f>SUM(M14:M23)</f>
        <v>0</v>
      </c>
      <c r="F25" s="178"/>
      <c r="G25" s="180"/>
      <c r="H25" s="231"/>
      <c r="I25" s="231"/>
      <c r="J25" s="232"/>
      <c r="K25" s="95"/>
      <c r="L25" s="96" t="s">
        <v>156</v>
      </c>
      <c r="M25" s="100">
        <f>E20*K25/100</f>
        <v>0</v>
      </c>
    </row>
    <row r="26" spans="1:13" s="3" customFormat="1" ht="12.95" customHeight="1" thickBot="1">
      <c r="A26" s="180" t="s">
        <v>168</v>
      </c>
      <c r="B26" s="229"/>
      <c r="C26" s="229"/>
      <c r="D26" s="230"/>
      <c r="E26" s="182">
        <f>SUM(M25:M26)</f>
        <v>0</v>
      </c>
      <c r="F26" s="178"/>
      <c r="G26" s="142"/>
      <c r="H26" s="161"/>
      <c r="I26" s="161"/>
      <c r="J26" s="236"/>
      <c r="K26" s="97"/>
      <c r="L26" s="98" t="s">
        <v>156</v>
      </c>
      <c r="M26" s="101">
        <f>E20*K26/100</f>
        <v>0</v>
      </c>
    </row>
    <row r="27" spans="1:13" s="3" customFormat="1" ht="12.95" customHeight="1" thickBot="1">
      <c r="A27" s="142" t="s">
        <v>169</v>
      </c>
      <c r="B27" s="233"/>
      <c r="C27" s="233"/>
      <c r="D27" s="234"/>
      <c r="E27" s="246">
        <f>SUM(M28:M28)</f>
        <v>0</v>
      </c>
      <c r="F27" s="143"/>
      <c r="G27" s="225" t="s">
        <v>166</v>
      </c>
      <c r="H27" s="237"/>
      <c r="I27" s="237"/>
      <c r="J27" s="237"/>
      <c r="K27" s="237"/>
      <c r="L27" s="237"/>
      <c r="M27" s="238"/>
    </row>
    <row r="28" spans="1:13" s="3" customFormat="1" ht="12.95" customHeight="1" thickBot="1">
      <c r="A28" s="247" t="s">
        <v>170</v>
      </c>
      <c r="B28" s="248"/>
      <c r="C28" s="248"/>
      <c r="D28" s="249"/>
      <c r="E28" s="250">
        <f>SUM(E24:E27)</f>
        <v>0</v>
      </c>
      <c r="F28" s="150"/>
      <c r="G28" s="142"/>
      <c r="H28" s="161"/>
      <c r="I28" s="161"/>
      <c r="J28" s="236"/>
      <c r="K28" s="97"/>
      <c r="L28" s="98" t="s">
        <v>156</v>
      </c>
      <c r="M28" s="101">
        <f>E20*K28/100</f>
        <v>0</v>
      </c>
    </row>
    <row r="29" spans="1:13" s="4" customFormat="1" ht="12.95" customHeight="1">
      <c r="A29" s="239" t="s">
        <v>171</v>
      </c>
      <c r="B29" s="240"/>
      <c r="C29" s="240"/>
      <c r="D29" s="241"/>
      <c r="E29" s="242" t="s">
        <v>172</v>
      </c>
      <c r="F29" s="240"/>
      <c r="G29" s="241"/>
      <c r="H29" s="242" t="s">
        <v>173</v>
      </c>
      <c r="I29" s="240"/>
      <c r="J29" s="240"/>
      <c r="K29" s="240"/>
      <c r="L29" s="240"/>
      <c r="M29" s="243"/>
    </row>
    <row r="30" spans="1:13" s="3" customFormat="1" ht="12.95" customHeight="1">
      <c r="A30" s="244" t="s">
        <v>119</v>
      </c>
      <c r="B30" s="143"/>
      <c r="C30" s="143"/>
      <c r="D30" s="144"/>
      <c r="E30" s="102" t="s">
        <v>174</v>
      </c>
      <c r="F30" s="161"/>
      <c r="G30" s="144"/>
      <c r="H30" s="102" t="s">
        <v>174</v>
      </c>
      <c r="I30" s="161"/>
      <c r="J30" s="143"/>
      <c r="K30" s="143"/>
      <c r="L30" s="143"/>
      <c r="M30" s="245"/>
    </row>
    <row r="31" spans="1:13" s="3" customFormat="1" ht="12.95" customHeight="1">
      <c r="A31" s="255" t="s">
        <v>175</v>
      </c>
      <c r="B31" s="134"/>
      <c r="C31" s="256"/>
      <c r="D31" s="135"/>
      <c r="E31" s="102" t="s">
        <v>175</v>
      </c>
      <c r="F31" s="256"/>
      <c r="G31" s="135"/>
      <c r="H31" s="102" t="s">
        <v>175</v>
      </c>
      <c r="I31" s="256"/>
      <c r="J31" s="134"/>
      <c r="K31" s="134"/>
      <c r="L31" s="134"/>
      <c r="M31" s="257"/>
    </row>
    <row r="32" spans="1:13" s="3" customFormat="1" ht="12.95" customHeight="1">
      <c r="A32" s="255"/>
      <c r="B32" s="134"/>
      <c r="C32" s="134"/>
      <c r="D32" s="135"/>
      <c r="E32" s="261" t="s">
        <v>176</v>
      </c>
      <c r="F32" s="134"/>
      <c r="G32" s="135"/>
      <c r="H32" s="261" t="s">
        <v>176</v>
      </c>
      <c r="I32" s="134"/>
      <c r="J32" s="134"/>
      <c r="K32" s="134"/>
      <c r="L32" s="134"/>
      <c r="M32" s="257"/>
    </row>
    <row r="33" spans="1:13" ht="12.75">
      <c r="A33" s="258"/>
      <c r="B33" s="259"/>
      <c r="C33" s="259"/>
      <c r="D33" s="260"/>
      <c r="E33" s="262"/>
      <c r="F33" s="259"/>
      <c r="G33" s="260"/>
      <c r="H33" s="262"/>
      <c r="I33" s="259"/>
      <c r="J33" s="259"/>
      <c r="K33" s="259"/>
      <c r="L33" s="259"/>
      <c r="M33" s="263"/>
    </row>
    <row r="34" spans="1:13" s="3" customFormat="1" ht="56.25" customHeight="1" thickBot="1">
      <c r="A34" s="258"/>
      <c r="B34" s="259"/>
      <c r="C34" s="259"/>
      <c r="D34" s="260"/>
      <c r="E34" s="262"/>
      <c r="F34" s="259"/>
      <c r="G34" s="260"/>
      <c r="H34" s="262"/>
      <c r="I34" s="259"/>
      <c r="J34" s="259"/>
      <c r="K34" s="259"/>
      <c r="L34" s="259"/>
      <c r="M34" s="263"/>
    </row>
    <row r="35" spans="1:13" s="3" customFormat="1" ht="12.95" customHeight="1">
      <c r="A35" s="165" t="s">
        <v>177</v>
      </c>
      <c r="B35" s="251"/>
      <c r="C35" s="251"/>
      <c r="D35" s="252"/>
      <c r="E35" s="253">
        <v>21</v>
      </c>
      <c r="F35" s="166"/>
      <c r="G35" s="104" t="s">
        <v>178</v>
      </c>
      <c r="H35" s="168">
        <f>E28-H37</f>
        <v>0</v>
      </c>
      <c r="I35" s="166"/>
      <c r="J35" s="166"/>
      <c r="K35" s="166"/>
      <c r="L35" s="166"/>
      <c r="M35" s="105" t="s">
        <v>179</v>
      </c>
    </row>
    <row r="36" spans="1:13" s="3" customFormat="1" ht="12.95" customHeight="1">
      <c r="A36" s="180" t="s">
        <v>180</v>
      </c>
      <c r="B36" s="229"/>
      <c r="C36" s="229"/>
      <c r="D36" s="230"/>
      <c r="E36" s="254">
        <v>21</v>
      </c>
      <c r="F36" s="178"/>
      <c r="G36" s="94" t="s">
        <v>178</v>
      </c>
      <c r="H36" s="182">
        <f>H35*E36/100</f>
        <v>0</v>
      </c>
      <c r="I36" s="178"/>
      <c r="J36" s="178"/>
      <c r="K36" s="178"/>
      <c r="L36" s="178"/>
      <c r="M36" s="106" t="s">
        <v>179</v>
      </c>
    </row>
    <row r="37" spans="1:13" s="3" customFormat="1" ht="12.95" customHeight="1">
      <c r="A37" s="180" t="s">
        <v>177</v>
      </c>
      <c r="B37" s="229"/>
      <c r="C37" s="229"/>
      <c r="D37" s="230"/>
      <c r="E37" s="254">
        <v>15</v>
      </c>
      <c r="F37" s="178"/>
      <c r="G37" s="94" t="s">
        <v>178</v>
      </c>
      <c r="H37" s="182">
        <v>0</v>
      </c>
      <c r="I37" s="267"/>
      <c r="J37" s="267"/>
      <c r="K37" s="267"/>
      <c r="L37" s="267"/>
      <c r="M37" s="106" t="s">
        <v>179</v>
      </c>
    </row>
    <row r="38" spans="1:13" s="3" customFormat="1" ht="12.95" customHeight="1">
      <c r="A38" s="180" t="s">
        <v>180</v>
      </c>
      <c r="B38" s="229"/>
      <c r="C38" s="229"/>
      <c r="D38" s="230"/>
      <c r="E38" s="254">
        <v>15</v>
      </c>
      <c r="F38" s="178"/>
      <c r="G38" s="94" t="s">
        <v>178</v>
      </c>
      <c r="H38" s="182">
        <f>H37*E38/100</f>
        <v>0</v>
      </c>
      <c r="I38" s="178"/>
      <c r="J38" s="178"/>
      <c r="K38" s="178"/>
      <c r="L38" s="178"/>
      <c r="M38" s="106" t="s">
        <v>179</v>
      </c>
    </row>
    <row r="39" spans="1:13" s="107" customFormat="1" ht="19.5" customHeight="1" thickBot="1">
      <c r="A39" s="264" t="s">
        <v>181</v>
      </c>
      <c r="B39" s="265"/>
      <c r="C39" s="265"/>
      <c r="D39" s="265"/>
      <c r="E39" s="265"/>
      <c r="F39" s="265"/>
      <c r="G39" s="265"/>
      <c r="H39" s="266">
        <f>SUM(H35:H38)</f>
        <v>0</v>
      </c>
      <c r="I39" s="187"/>
      <c r="J39" s="187"/>
      <c r="K39" s="187"/>
      <c r="L39" s="187"/>
      <c r="M39" s="108" t="s">
        <v>179</v>
      </c>
    </row>
    <row r="40" s="3" customFormat="1" ht="12.95" customHeight="1"/>
    <row r="41" spans="1:13" s="3" customFormat="1" ht="12.95" customHeight="1">
      <c r="A41" s="256" t="s">
        <v>182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3" spans="2:13" ht="12.75">
      <c r="B43" s="281" t="s">
        <v>270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2:13" ht="12.75"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</row>
    <row r="45" spans="2:13" ht="12.75"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</row>
    <row r="46" spans="2:13" ht="12.75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</row>
    <row r="47" spans="2:13" ht="12.75"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</row>
    <row r="48" spans="2:13" ht="12.75"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</row>
    <row r="49" spans="2:13" ht="12.75"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</row>
    <row r="50" spans="2:13" ht="12.75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</row>
    <row r="51" spans="2:13" ht="12.75"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</row>
    <row r="52" spans="2:13" ht="12.75"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</row>
    <row r="53" spans="2:13" ht="12.75"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</row>
    <row r="54" spans="2:13" ht="12.75"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</row>
  </sheetData>
  <sheetProtection sheet="1" objects="1" scenarios="1"/>
  <mergeCells count="111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8:C8"/>
    <mergeCell ref="A9:C9"/>
    <mergeCell ref="A10:C10"/>
    <mergeCell ref="D7:G7"/>
    <mergeCell ref="D8:G8"/>
    <mergeCell ref="D9:G9"/>
    <mergeCell ref="D10:G10"/>
    <mergeCell ref="B16:D16"/>
    <mergeCell ref="E16:F16"/>
    <mergeCell ref="B43:M54"/>
    <mergeCell ref="A5:D5"/>
    <mergeCell ref="E5:J5"/>
    <mergeCell ref="K5:L5"/>
    <mergeCell ref="A6:D6"/>
    <mergeCell ref="K6:L6"/>
    <mergeCell ref="E6:J6"/>
    <mergeCell ref="A1:M1"/>
    <mergeCell ref="A2:M2"/>
    <mergeCell ref="A3:D3"/>
    <mergeCell ref="E3:J3"/>
    <mergeCell ref="K3:L3"/>
    <mergeCell ref="A4:D4"/>
    <mergeCell ref="K4:L4"/>
    <mergeCell ref="E4:J4"/>
    <mergeCell ref="A11:G11"/>
    <mergeCell ref="H7:L7"/>
    <mergeCell ref="H8:L8"/>
    <mergeCell ref="H9:J9"/>
    <mergeCell ref="H10:I10"/>
    <mergeCell ref="K9:M9"/>
    <mergeCell ref="J10:M10"/>
    <mergeCell ref="H11:M11"/>
    <mergeCell ref="A7:C7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C3" sqref="C3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18" customHeight="1">
      <c r="A1" s="268" t="s">
        <v>0</v>
      </c>
      <c r="B1" s="134"/>
      <c r="C1" s="2" t="s">
        <v>1</v>
      </c>
    </row>
    <row r="2" spans="1:3" s="2" customFormat="1" ht="15.75" customHeight="1">
      <c r="A2" s="268" t="s">
        <v>183</v>
      </c>
      <c r="B2" s="134"/>
      <c r="C2" s="2" t="s">
        <v>269</v>
      </c>
    </row>
    <row r="3" s="1" customFormat="1" ht="9.75"/>
    <row r="4" spans="1:3" s="4" customFormat="1" ht="12.75">
      <c r="A4" s="269" t="s">
        <v>103</v>
      </c>
      <c r="B4" s="134"/>
      <c r="C4" s="134"/>
    </row>
    <row r="5" s="1" customFormat="1" ht="10.5" thickBot="1"/>
    <row r="6" spans="1:3" s="1" customFormat="1" ht="9.75" customHeight="1">
      <c r="A6" s="270" t="s">
        <v>104</v>
      </c>
      <c r="B6" s="272" t="s">
        <v>105</v>
      </c>
      <c r="C6" s="72" t="s">
        <v>16</v>
      </c>
    </row>
    <row r="7" spans="1:3" s="1" customFormat="1" ht="10.5" customHeight="1" thickBot="1">
      <c r="A7" s="271"/>
      <c r="B7" s="273"/>
      <c r="C7" s="73" t="s">
        <v>106</v>
      </c>
    </row>
    <row r="8" spans="1:3" s="18" customFormat="1" ht="11.25">
      <c r="A8" s="74"/>
      <c r="B8" s="76" t="s">
        <v>24</v>
      </c>
      <c r="C8" s="75"/>
    </row>
    <row r="9" spans="1:3" s="18" customFormat="1" ht="11.25">
      <c r="A9" s="77">
        <v>96</v>
      </c>
      <c r="B9" s="31" t="s">
        <v>109</v>
      </c>
      <c r="C9" s="78">
        <f>'ROZPOČET #2'!G22</f>
        <v>0</v>
      </c>
    </row>
    <row r="10" spans="1:3" s="18" customFormat="1" ht="12" thickBot="1">
      <c r="A10" s="82"/>
      <c r="B10" s="83" t="s">
        <v>110</v>
      </c>
      <c r="C10" s="84">
        <f>SUM(C9:C9)</f>
        <v>0</v>
      </c>
    </row>
    <row r="11" s="1" customFormat="1" ht="10.5" thickBot="1"/>
    <row r="12" spans="1:3" s="18" customFormat="1" ht="12" thickBot="1">
      <c r="A12" s="85"/>
      <c r="B12" s="86" t="s">
        <v>111</v>
      </c>
      <c r="C12" s="87">
        <f>C10</f>
        <v>0</v>
      </c>
    </row>
  </sheetData>
  <sheetProtection sheet="1" objects="1" scenarios="1"/>
  <mergeCells count="5">
    <mergeCell ref="A1:B1"/>
    <mergeCell ref="A2:B2"/>
    <mergeCell ref="A4:C4"/>
    <mergeCell ref="A6:A7"/>
    <mergeCell ref="B6:B7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3">
      <selection activeCell="F20" sqref="F20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9" s="2" customFormat="1" ht="12.75">
      <c r="A1" s="268" t="s">
        <v>0</v>
      </c>
      <c r="B1" s="134"/>
      <c r="C1" s="134"/>
      <c r="D1" s="134"/>
      <c r="E1" s="134"/>
      <c r="F1" s="134"/>
      <c r="G1" s="134"/>
      <c r="H1" s="268" t="s">
        <v>1</v>
      </c>
      <c r="I1" s="134"/>
    </row>
    <row r="2" spans="1:9" s="2" customFormat="1" ht="12.75">
      <c r="A2" s="268" t="s">
        <v>183</v>
      </c>
      <c r="B2" s="134"/>
      <c r="C2" s="134"/>
      <c r="D2" s="134"/>
      <c r="E2" s="134"/>
      <c r="F2" s="134"/>
      <c r="G2" s="134"/>
      <c r="H2" s="268" t="s">
        <v>269</v>
      </c>
      <c r="I2" s="134"/>
    </row>
    <row r="3" s="1" customFormat="1" ht="9.75"/>
    <row r="4" spans="1:9" s="3" customFormat="1" ht="12.75">
      <c r="A4" s="269" t="s">
        <v>3</v>
      </c>
      <c r="B4" s="134"/>
      <c r="C4" s="134"/>
      <c r="D4" s="134"/>
      <c r="E4" s="134"/>
      <c r="F4" s="134"/>
      <c r="G4" s="134"/>
      <c r="H4" s="134"/>
      <c r="I4" s="134"/>
    </row>
    <row r="5" s="1" customFormat="1" ht="10.5" thickBot="1"/>
    <row r="6" spans="1:9" s="1" customFormat="1" ht="9.75" customHeight="1">
      <c r="A6" s="6" t="s">
        <v>4</v>
      </c>
      <c r="B6" s="274" t="s">
        <v>8</v>
      </c>
      <c r="C6" s="274" t="s">
        <v>10</v>
      </c>
      <c r="D6" s="274" t="s">
        <v>12</v>
      </c>
      <c r="E6" s="274" t="s">
        <v>14</v>
      </c>
      <c r="F6" s="275" t="s">
        <v>16</v>
      </c>
      <c r="G6" s="150"/>
      <c r="H6" s="274" t="s">
        <v>21</v>
      </c>
      <c r="I6" s="152"/>
    </row>
    <row r="7" spans="1:9" s="1" customFormat="1" ht="9.75" customHeight="1">
      <c r="A7" s="7" t="s">
        <v>5</v>
      </c>
      <c r="B7" s="194"/>
      <c r="C7" s="194"/>
      <c r="D7" s="194"/>
      <c r="E7" s="194"/>
      <c r="F7" s="276"/>
      <c r="G7" s="134"/>
      <c r="H7" s="194"/>
      <c r="I7" s="278"/>
    </row>
    <row r="8" spans="1:9" s="1" customFormat="1" ht="9.75" customHeight="1">
      <c r="A8" s="7" t="s">
        <v>6</v>
      </c>
      <c r="B8" s="194"/>
      <c r="C8" s="194"/>
      <c r="D8" s="194"/>
      <c r="E8" s="194"/>
      <c r="F8" s="10" t="s">
        <v>17</v>
      </c>
      <c r="G8" s="12" t="s">
        <v>19</v>
      </c>
      <c r="H8" s="14" t="s">
        <v>17</v>
      </c>
      <c r="I8" s="16" t="s">
        <v>19</v>
      </c>
    </row>
    <row r="9" spans="1:9" s="1" customFormat="1" ht="9.75" customHeight="1" thickBot="1">
      <c r="A9" s="8" t="s">
        <v>7</v>
      </c>
      <c r="B9" s="9" t="s">
        <v>9</v>
      </c>
      <c r="C9" s="9" t="s">
        <v>11</v>
      </c>
      <c r="D9" s="9" t="s">
        <v>13</v>
      </c>
      <c r="E9" s="9" t="s">
        <v>15</v>
      </c>
      <c r="F9" s="11" t="s">
        <v>18</v>
      </c>
      <c r="G9" s="13" t="s">
        <v>20</v>
      </c>
      <c r="H9" s="15" t="s">
        <v>22</v>
      </c>
      <c r="I9" s="17" t="s">
        <v>23</v>
      </c>
    </row>
    <row r="10" spans="1:9" s="19" customFormat="1" ht="11.25">
      <c r="A10" s="21"/>
      <c r="B10" s="20"/>
      <c r="C10" s="22" t="s">
        <v>24</v>
      </c>
      <c r="D10" s="20"/>
      <c r="E10" s="20"/>
      <c r="F10" s="23"/>
      <c r="H10" s="24"/>
      <c r="I10" s="25"/>
    </row>
    <row r="11" spans="1:9" s="19" customFormat="1" ht="18" customHeight="1">
      <c r="A11" s="29"/>
      <c r="B11" s="30" t="s">
        <v>74</v>
      </c>
      <c r="C11" s="31" t="s">
        <v>75</v>
      </c>
      <c r="D11" s="28"/>
      <c r="E11" s="28"/>
      <c r="F11" s="32"/>
      <c r="G11" s="27"/>
      <c r="H11" s="33"/>
      <c r="I11" s="34"/>
    </row>
    <row r="12" spans="1:9" s="1" customFormat="1" ht="76.5" customHeight="1">
      <c r="A12" s="35">
        <v>1</v>
      </c>
      <c r="B12" s="36" t="s">
        <v>184</v>
      </c>
      <c r="C12" s="37" t="s">
        <v>185</v>
      </c>
      <c r="D12" s="38" t="s">
        <v>34</v>
      </c>
      <c r="E12" s="39">
        <v>205.02</v>
      </c>
      <c r="F12" s="132"/>
      <c r="G12" s="40">
        <f>E12*F12</f>
        <v>0</v>
      </c>
      <c r="H12" s="39">
        <v>1</v>
      </c>
      <c r="I12" s="41">
        <f>E12*H12</f>
        <v>205.02</v>
      </c>
    </row>
    <row r="13" spans="1:9" s="1" customFormat="1" ht="20.25" customHeight="1">
      <c r="A13" s="5"/>
      <c r="B13" s="44" t="s">
        <v>30</v>
      </c>
      <c r="C13" s="279" t="s">
        <v>186</v>
      </c>
      <c r="D13" s="205"/>
      <c r="E13" s="205"/>
      <c r="F13" s="205"/>
      <c r="G13" s="205"/>
      <c r="H13" s="205"/>
      <c r="I13" s="280"/>
    </row>
    <row r="14" spans="1:9" s="1" customFormat="1" ht="37.5" customHeight="1">
      <c r="A14" s="35">
        <f>A12+1</f>
        <v>2</v>
      </c>
      <c r="B14" s="36" t="s">
        <v>94</v>
      </c>
      <c r="C14" s="37" t="s">
        <v>187</v>
      </c>
      <c r="D14" s="38" t="s">
        <v>34</v>
      </c>
      <c r="E14" s="39">
        <v>205.02</v>
      </c>
      <c r="F14" s="132"/>
      <c r="G14" s="40">
        <f>E14*F14</f>
        <v>0</v>
      </c>
      <c r="H14" s="39">
        <v>0</v>
      </c>
      <c r="I14" s="41">
        <f>E14*H14</f>
        <v>0</v>
      </c>
    </row>
    <row r="15" spans="1:9" s="1" customFormat="1" ht="15" customHeight="1">
      <c r="A15" s="5"/>
      <c r="B15" s="44" t="s">
        <v>30</v>
      </c>
      <c r="C15" s="279" t="s">
        <v>186</v>
      </c>
      <c r="D15" s="205"/>
      <c r="E15" s="205"/>
      <c r="F15" s="205"/>
      <c r="G15" s="205"/>
      <c r="H15" s="205"/>
      <c r="I15" s="280"/>
    </row>
    <row r="16" spans="1:9" s="1" customFormat="1" ht="42" customHeight="1">
      <c r="A16" s="35">
        <f>A14+1</f>
        <v>3</v>
      </c>
      <c r="B16" s="36" t="s">
        <v>96</v>
      </c>
      <c r="C16" s="37" t="s">
        <v>188</v>
      </c>
      <c r="D16" s="38" t="s">
        <v>34</v>
      </c>
      <c r="E16" s="39">
        <v>1025.1000000000001</v>
      </c>
      <c r="F16" s="132"/>
      <c r="G16" s="40">
        <f>E16*F16</f>
        <v>0</v>
      </c>
      <c r="H16" s="39">
        <v>0</v>
      </c>
      <c r="I16" s="41">
        <f>E16*H16</f>
        <v>0</v>
      </c>
    </row>
    <row r="17" spans="1:9" s="1" customFormat="1" ht="17.25" customHeight="1">
      <c r="A17" s="5"/>
      <c r="B17" s="44" t="s">
        <v>30</v>
      </c>
      <c r="C17" s="279" t="s">
        <v>189</v>
      </c>
      <c r="D17" s="205"/>
      <c r="E17" s="205"/>
      <c r="F17" s="205"/>
      <c r="G17" s="205"/>
      <c r="H17" s="205"/>
      <c r="I17" s="280"/>
    </row>
    <row r="18" spans="1:9" s="1" customFormat="1" ht="27.75" customHeight="1">
      <c r="A18" s="35">
        <f>A16+1</f>
        <v>4</v>
      </c>
      <c r="B18" s="36" t="s">
        <v>91</v>
      </c>
      <c r="C18" s="37" t="s">
        <v>190</v>
      </c>
      <c r="D18" s="38" t="s">
        <v>34</v>
      </c>
      <c r="E18" s="39">
        <v>205.02</v>
      </c>
      <c r="F18" s="132"/>
      <c r="G18" s="40">
        <f>E18*F18</f>
        <v>0</v>
      </c>
      <c r="H18" s="39">
        <v>0</v>
      </c>
      <c r="I18" s="41">
        <f>E18*H18</f>
        <v>0</v>
      </c>
    </row>
    <row r="19" spans="1:9" s="1" customFormat="1" ht="15.75" customHeight="1">
      <c r="A19" s="5"/>
      <c r="B19" s="44" t="s">
        <v>30</v>
      </c>
      <c r="C19" s="279" t="s">
        <v>186</v>
      </c>
      <c r="D19" s="205"/>
      <c r="E19" s="205"/>
      <c r="F19" s="205"/>
      <c r="G19" s="205"/>
      <c r="H19" s="205"/>
      <c r="I19" s="280"/>
    </row>
    <row r="20" spans="1:9" s="1" customFormat="1" ht="30" customHeight="1">
      <c r="A20" s="35">
        <f>A18+1</f>
        <v>5</v>
      </c>
      <c r="B20" s="36" t="s">
        <v>99</v>
      </c>
      <c r="C20" s="37" t="s">
        <v>191</v>
      </c>
      <c r="D20" s="38" t="s">
        <v>34</v>
      </c>
      <c r="E20" s="39">
        <v>205.02</v>
      </c>
      <c r="F20" s="132"/>
      <c r="G20" s="40">
        <f>E20*F20</f>
        <v>0</v>
      </c>
      <c r="H20" s="39">
        <v>0</v>
      </c>
      <c r="I20" s="41">
        <f>E20*H20</f>
        <v>0</v>
      </c>
    </row>
    <row r="21" spans="1:9" s="1" customFormat="1" ht="13.5" customHeight="1">
      <c r="A21" s="5"/>
      <c r="B21" s="44" t="s">
        <v>30</v>
      </c>
      <c r="C21" s="279" t="s">
        <v>186</v>
      </c>
      <c r="D21" s="205"/>
      <c r="E21" s="205"/>
      <c r="F21" s="205"/>
      <c r="G21" s="205"/>
      <c r="H21" s="205"/>
      <c r="I21" s="280"/>
    </row>
    <row r="22" spans="1:9" s="19" customFormat="1" ht="12" thickBot="1">
      <c r="A22" s="47"/>
      <c r="B22" s="49">
        <v>96</v>
      </c>
      <c r="C22" s="50" t="s">
        <v>101</v>
      </c>
      <c r="D22" s="48"/>
      <c r="E22" s="48"/>
      <c r="F22" s="51"/>
      <c r="G22" s="63">
        <f>SUM(G12:G21)</f>
        <v>0</v>
      </c>
      <c r="H22" s="52"/>
      <c r="I22" s="53">
        <f>SUM(I12:I21)</f>
        <v>205.02</v>
      </c>
    </row>
    <row r="23" spans="1:9" ht="13.5" thickBot="1">
      <c r="A23" s="64"/>
      <c r="B23" s="64"/>
      <c r="C23" s="64"/>
      <c r="D23" s="64"/>
      <c r="E23" s="64"/>
      <c r="F23" s="64"/>
      <c r="G23" s="64"/>
      <c r="H23" s="64"/>
      <c r="I23" s="64"/>
    </row>
    <row r="24" spans="1:9" s="19" customFormat="1" ht="13.5" thickBot="1">
      <c r="A24" s="67"/>
      <c r="B24" s="68"/>
      <c r="C24" s="70" t="s">
        <v>102</v>
      </c>
      <c r="D24" s="69"/>
      <c r="E24" s="69"/>
      <c r="F24" s="69"/>
      <c r="G24" s="69"/>
      <c r="H24" s="277">
        <f>'KRYCÍ LIST #2'!E20</f>
        <v>0</v>
      </c>
      <c r="I24" s="176"/>
    </row>
  </sheetData>
  <sheetProtection sheet="1" objects="1" scenarios="1"/>
  <mergeCells count="17">
    <mergeCell ref="H24:I24"/>
    <mergeCell ref="H6:I7"/>
    <mergeCell ref="C13:I13"/>
    <mergeCell ref="C15:I15"/>
    <mergeCell ref="C17:I17"/>
    <mergeCell ref="C19:I19"/>
    <mergeCell ref="C21:I21"/>
    <mergeCell ref="A1:G1"/>
    <mergeCell ref="H1:I1"/>
    <mergeCell ref="A2:G2"/>
    <mergeCell ref="H2:I2"/>
    <mergeCell ref="A4:I4"/>
    <mergeCell ref="B6:B8"/>
    <mergeCell ref="C6:C8"/>
    <mergeCell ref="D6:D8"/>
    <mergeCell ref="E6:E8"/>
    <mergeCell ref="F6:G7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</cp:lastModifiedBy>
  <cp:lastPrinted>2022-06-30T16:25:10Z</cp:lastPrinted>
  <dcterms:created xsi:type="dcterms:W3CDTF">2022-06-30T15:54:22Z</dcterms:created>
  <dcterms:modified xsi:type="dcterms:W3CDTF">2022-07-14T06:10:50Z</dcterms:modified>
  <cp:category/>
  <cp:version/>
  <cp:contentType/>
  <cp:contentStatus/>
</cp:coreProperties>
</file>