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edláčková_AKTUÁLNÍ\21_244 Žitná\RO_ke kontr._31.5.2022\"/>
    </mc:Choice>
  </mc:AlternateContent>
  <bookViews>
    <workbookView xWindow="0" yWindow="0" windowWidth="0" windowHeight="0"/>
  </bookViews>
  <sheets>
    <sheet name="Rekapitulace stavby" sheetId="1" r:id="rId1"/>
    <sheet name="SO 01 - Oprava opěrné zdi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Oprava opěrné zdi'!$C$93:$K$427</definedName>
    <definedName name="_xlnm.Print_Area" localSheetId="1">'SO 01 - Oprava opěrné zdi'!$C$4:$J$39,'SO 01 - Oprava opěrné zdi'!$C$45:$J$75,'SO 01 - Oprava opěrné zdi'!$C$81:$K$427</definedName>
    <definedName name="_xlnm.Print_Titles" localSheetId="1">'SO 01 - Oprava opěrné zdi'!$93:$93</definedName>
    <definedName name="_xlnm._FilterDatabase" localSheetId="2" hidden="1">'VON - Vedlejší a ostatní ...'!$C$83:$K$120</definedName>
    <definedName name="_xlnm.Print_Area" localSheetId="2">'VON - Vedlejší a ostatní ...'!$C$4:$J$39,'VON - Vedlejší a ostatní ...'!$C$45:$J$65,'VON - Vedlejší a ostatní ...'!$C$71:$K$120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9"/>
  <c r="BH119"/>
  <c r="BG119"/>
  <c r="BF119"/>
  <c r="T119"/>
  <c r="T118"/>
  <c r="R119"/>
  <c r="R118"/>
  <c r="P119"/>
  <c r="P118"/>
  <c r="BI114"/>
  <c r="BH114"/>
  <c r="BG114"/>
  <c r="BF114"/>
  <c r="T114"/>
  <c r="T113"/>
  <c r="R114"/>
  <c r="R113"/>
  <c r="P114"/>
  <c r="P113"/>
  <c r="BI109"/>
  <c r="BH109"/>
  <c r="BG109"/>
  <c r="BF109"/>
  <c r="T109"/>
  <c r="T99"/>
  <c r="R109"/>
  <c r="R99"/>
  <c r="P109"/>
  <c r="P99"/>
  <c r="BI100"/>
  <c r="BH100"/>
  <c r="BG100"/>
  <c r="BF100"/>
  <c r="T100"/>
  <c r="R100"/>
  <c r="P100"/>
  <c r="BI92"/>
  <c r="BH92"/>
  <c r="BG92"/>
  <c r="BF92"/>
  <c r="T92"/>
  <c r="T86"/>
  <c r="T85"/>
  <c r="T84"/>
  <c r="R92"/>
  <c r="R86"/>
  <c r="R85"/>
  <c r="R84"/>
  <c r="P92"/>
  <c r="P86"/>
  <c r="P85"/>
  <c r="P84"/>
  <c i="1" r="AU56"/>
  <c i="3"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2" r="J37"/>
  <c r="J36"/>
  <c i="1" r="AY55"/>
  <c i="2" r="J35"/>
  <c i="1" r="AX55"/>
  <c i="2"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T391"/>
  <c r="R392"/>
  <c r="R391"/>
  <c r="P392"/>
  <c r="P391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5"/>
  <c r="BH375"/>
  <c r="BG375"/>
  <c r="BF375"/>
  <c r="T375"/>
  <c r="R375"/>
  <c r="P375"/>
  <c r="BI372"/>
  <c r="BH372"/>
  <c r="BG372"/>
  <c r="BF372"/>
  <c r="T372"/>
  <c r="R372"/>
  <c r="P372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52"/>
  <c r="E7"/>
  <c r="E84"/>
  <c i="1" r="L50"/>
  <c r="AM50"/>
  <c r="AM49"/>
  <c r="L49"/>
  <c r="AM47"/>
  <c r="L47"/>
  <c r="L45"/>
  <c r="L44"/>
  <c i="2" r="BK367"/>
  <c r="BK329"/>
  <c r="J250"/>
  <c r="BK163"/>
  <c r="BK221"/>
  <c r="BK225"/>
  <c r="BK358"/>
  <c r="J305"/>
  <c r="J122"/>
  <c r="BK127"/>
  <c r="J133"/>
  <c r="J358"/>
  <c r="J311"/>
  <c r="BK276"/>
  <c r="BK206"/>
  <c r="J144"/>
  <c r="J264"/>
  <c i="3" r="BK119"/>
  <c i="2" r="BK280"/>
  <c r="BK120"/>
  <c r="BK188"/>
  <c r="J380"/>
  <c r="BK154"/>
  <c r="BK295"/>
  <c r="J284"/>
  <c r="J268"/>
  <c r="J158"/>
  <c r="J309"/>
  <c r="J129"/>
  <c r="BK290"/>
  <c r="J97"/>
  <c r="BK217"/>
  <c r="J420"/>
  <c r="J333"/>
  <c r="BK352"/>
  <c r="BK274"/>
  <c i="3" r="J87"/>
  <c i="2" r="J262"/>
  <c r="BK241"/>
  <c r="J246"/>
  <c r="BK135"/>
  <c r="BK192"/>
  <c r="BK413"/>
  <c r="J352"/>
  <c r="J192"/>
  <c r="J113"/>
  <c r="J209"/>
  <c r="BK230"/>
  <c r="J365"/>
  <c i="3" r="J109"/>
  <c i="2" r="J241"/>
  <c r="J315"/>
  <c r="J336"/>
  <c r="J265"/>
  <c r="J110"/>
  <c r="BK271"/>
  <c r="BK278"/>
  <c r="J326"/>
  <c i="3" r="BK100"/>
  <c i="2" r="J211"/>
  <c r="J166"/>
  <c r="BK383"/>
  <c r="BK144"/>
  <c r="BK287"/>
  <c r="J295"/>
  <c r="BK244"/>
  <c r="J170"/>
  <c r="BK138"/>
  <c r="J303"/>
  <c r="J150"/>
  <c r="BK372"/>
  <c r="J413"/>
  <c r="J244"/>
  <c r="J416"/>
  <c r="BK311"/>
  <c r="J320"/>
  <c r="J202"/>
  <c r="J234"/>
  <c r="J405"/>
  <c r="BK133"/>
  <c r="J199"/>
  <c r="BK408"/>
  <c r="BK392"/>
  <c i="1" r="AS54"/>
  <c i="2" r="J154"/>
  <c r="J323"/>
  <c r="J151"/>
  <c r="BK125"/>
  <c r="BK422"/>
  <c r="BK315"/>
  <c r="BK282"/>
  <c r="J329"/>
  <c r="J206"/>
  <c r="BK250"/>
  <c r="J259"/>
  <c r="BK268"/>
  <c r="BK339"/>
  <c r="BK254"/>
  <c r="J135"/>
  <c r="BK424"/>
  <c r="BK252"/>
  <c r="J408"/>
  <c r="J339"/>
  <c r="BK213"/>
  <c r="BK365"/>
  <c r="BK234"/>
  <c r="BK318"/>
  <c r="J422"/>
  <c r="J270"/>
  <c r="BK146"/>
  <c i="3" r="J92"/>
  <c i="2" r="J367"/>
  <c r="J290"/>
  <c r="J282"/>
  <c r="BK211"/>
  <c r="J188"/>
  <c r="J120"/>
  <c r="J141"/>
  <c r="J372"/>
  <c r="J361"/>
  <c r="J237"/>
  <c r="BK105"/>
  <c r="BK270"/>
  <c r="J177"/>
  <c r="BK110"/>
  <c r="BK388"/>
  <c r="BK129"/>
  <c r="BK336"/>
  <c r="J173"/>
  <c i="3" r="BK92"/>
  <c i="2" r="BK199"/>
  <c r="BK420"/>
  <c r="BK150"/>
  <c r="BK99"/>
  <c i="3" r="J119"/>
  <c i="2" r="J256"/>
  <c r="BK361"/>
  <c r="BK151"/>
  <c r="J273"/>
  <c r="BK141"/>
  <c r="BK239"/>
  <c r="BK299"/>
  <c r="BK402"/>
  <c r="BK405"/>
  <c r="J278"/>
  <c r="BK284"/>
  <c r="J127"/>
  <c r="J239"/>
  <c r="BK256"/>
  <c r="BK259"/>
  <c r="J161"/>
  <c r="J213"/>
  <c r="BK326"/>
  <c r="J254"/>
  <c r="BK183"/>
  <c r="J183"/>
  <c r="BK286"/>
  <c r="J297"/>
  <c r="J287"/>
  <c r="J299"/>
  <c r="J396"/>
  <c r="BK267"/>
  <c r="BK97"/>
  <c i="3" r="BK114"/>
  <c i="2" r="BK264"/>
  <c r="BK305"/>
  <c r="J383"/>
  <c r="J252"/>
  <c r="BK161"/>
  <c r="J118"/>
  <c r="BK166"/>
  <c r="J163"/>
  <c r="J375"/>
  <c r="J426"/>
  <c r="J267"/>
  <c r="BK297"/>
  <c r="BK262"/>
  <c r="J346"/>
  <c r="BK333"/>
  <c r="J399"/>
  <c r="BK375"/>
  <c r="J411"/>
  <c r="BK265"/>
  <c r="BK320"/>
  <c i="3" r="BK109"/>
  <c i="2" r="BK116"/>
  <c r="BK118"/>
  <c r="BK399"/>
  <c r="BK113"/>
  <c r="BK273"/>
  <c r="J225"/>
  <c r="J105"/>
  <c r="BK209"/>
  <c r="J392"/>
  <c r="BK346"/>
  <c r="BK411"/>
  <c r="J274"/>
  <c r="BK303"/>
  <c i="3" r="J114"/>
  <c i="2" r="BK158"/>
  <c r="J102"/>
  <c r="BK380"/>
  <c r="J138"/>
  <c r="J286"/>
  <c r="J424"/>
  <c r="BK309"/>
  <c r="BK416"/>
  <c r="J221"/>
  <c r="J99"/>
  <c r="BK323"/>
  <c r="J280"/>
  <c r="BK122"/>
  <c r="J271"/>
  <c r="BK246"/>
  <c r="BK170"/>
  <c r="J402"/>
  <c r="BK237"/>
  <c r="J318"/>
  <c r="BK202"/>
  <c r="BK102"/>
  <c r="J276"/>
  <c r="BK396"/>
  <c r="J217"/>
  <c r="BK177"/>
  <c i="3" r="BK87"/>
  <c i="2" r="J146"/>
  <c r="BK173"/>
  <c i="3" r="J100"/>
  <c i="2" r="J388"/>
  <c r="J116"/>
  <c r="BK426"/>
  <c r="J230"/>
  <c r="J125"/>
  <c l="1" r="BK165"/>
  <c r="J165"/>
  <c r="J63"/>
  <c r="R205"/>
  <c r="P249"/>
  <c r="T261"/>
  <c r="R415"/>
  <c r="P149"/>
  <c r="BK220"/>
  <c r="J220"/>
  <c r="J65"/>
  <c r="BK249"/>
  <c r="J249"/>
  <c r="J66"/>
  <c r="T351"/>
  <c r="T415"/>
  <c r="BK96"/>
  <c r="T149"/>
  <c r="T205"/>
  <c r="T249"/>
  <c r="BK351"/>
  <c r="J351"/>
  <c r="J69"/>
  <c r="T395"/>
  <c r="R165"/>
  <c r="BK261"/>
  <c r="J261"/>
  <c r="J67"/>
  <c r="R261"/>
  <c r="P415"/>
  <c r="T96"/>
  <c r="R220"/>
  <c r="T289"/>
  <c r="P395"/>
  <c r="T410"/>
  <c r="P165"/>
  <c r="P205"/>
  <c r="R289"/>
  <c r="BK410"/>
  <c r="J410"/>
  <c r="J73"/>
  <c r="P96"/>
  <c r="R149"/>
  <c r="BK205"/>
  <c r="J205"/>
  <c r="J64"/>
  <c r="P289"/>
  <c r="R395"/>
  <c r="T165"/>
  <c r="P261"/>
  <c r="P351"/>
  <c r="P410"/>
  <c r="R96"/>
  <c r="P220"/>
  <c r="BK289"/>
  <c r="J289"/>
  <c r="J68"/>
  <c r="BK395"/>
  <c r="J395"/>
  <c r="J72"/>
  <c r="R410"/>
  <c r="BK149"/>
  <c r="J149"/>
  <c r="J62"/>
  <c r="T220"/>
  <c r="R249"/>
  <c r="R351"/>
  <c r="BK415"/>
  <c r="J415"/>
  <c r="J74"/>
  <c r="BK391"/>
  <c r="J391"/>
  <c r="J70"/>
  <c i="3" r="BK86"/>
  <c r="J86"/>
  <c r="J61"/>
  <c r="BK99"/>
  <c r="J99"/>
  <c r="J62"/>
  <c r="BK118"/>
  <c r="J118"/>
  <c r="J64"/>
  <c r="BK113"/>
  <c r="J113"/>
  <c r="J63"/>
  <c r="F55"/>
  <c r="BE114"/>
  <c r="BE87"/>
  <c i="2" r="J96"/>
  <c r="J61"/>
  <c i="3" r="BE92"/>
  <c r="E48"/>
  <c r="J78"/>
  <c i="2" r="BK394"/>
  <c r="J394"/>
  <c r="J71"/>
  <c i="3" r="BE100"/>
  <c r="BE109"/>
  <c r="BE119"/>
  <c i="2" r="BE154"/>
  <c r="BE173"/>
  <c r="BE199"/>
  <c r="BE221"/>
  <c r="BE230"/>
  <c r="BE234"/>
  <c r="BE241"/>
  <c r="BE256"/>
  <c r="BE264"/>
  <c r="BE276"/>
  <c r="BE305"/>
  <c r="BE375"/>
  <c r="BE380"/>
  <c r="BE405"/>
  <c r="BE408"/>
  <c r="BE411"/>
  <c r="BE420"/>
  <c r="BE127"/>
  <c r="BE129"/>
  <c r="BE278"/>
  <c r="BE297"/>
  <c r="BE303"/>
  <c r="BE315"/>
  <c r="BE336"/>
  <c r="BE346"/>
  <c r="BE416"/>
  <c r="BE424"/>
  <c r="BE105"/>
  <c r="BE120"/>
  <c r="BE133"/>
  <c r="BE244"/>
  <c r="BE259"/>
  <c r="BE286"/>
  <c r="BE311"/>
  <c r="BE323"/>
  <c r="BE329"/>
  <c r="BE339"/>
  <c r="BE352"/>
  <c r="BE361"/>
  <c r="BE365"/>
  <c r="BE367"/>
  <c r="BE413"/>
  <c r="BE422"/>
  <c r="BE239"/>
  <c r="BE252"/>
  <c r="BE262"/>
  <c r="BE271"/>
  <c r="BE426"/>
  <c r="BE97"/>
  <c r="BE163"/>
  <c r="BE206"/>
  <c r="BE250"/>
  <c r="BE290"/>
  <c r="E48"/>
  <c r="J88"/>
  <c r="BE110"/>
  <c r="BE113"/>
  <c r="BE118"/>
  <c r="BE146"/>
  <c r="BE211"/>
  <c r="BE267"/>
  <c r="BE273"/>
  <c r="BE280"/>
  <c r="BE287"/>
  <c r="BE295"/>
  <c r="BE372"/>
  <c r="BE383"/>
  <c r="BE396"/>
  <c r="BE158"/>
  <c r="BE183"/>
  <c r="BE237"/>
  <c r="BE254"/>
  <c r="BE270"/>
  <c r="BE388"/>
  <c r="BE402"/>
  <c r="BE99"/>
  <c r="BE138"/>
  <c r="BE170"/>
  <c r="BE202"/>
  <c r="BE225"/>
  <c r="BE265"/>
  <c r="BE284"/>
  <c r="BE125"/>
  <c r="BE150"/>
  <c r="BE161"/>
  <c r="BE217"/>
  <c r="BE299"/>
  <c r="BE333"/>
  <c r="BE102"/>
  <c r="BE122"/>
  <c r="BE135"/>
  <c r="BE166"/>
  <c r="BE188"/>
  <c r="BE246"/>
  <c r="BE274"/>
  <c r="BE309"/>
  <c r="BE326"/>
  <c r="BE358"/>
  <c r="F91"/>
  <c r="BE116"/>
  <c r="BE144"/>
  <c r="BE151"/>
  <c r="BE192"/>
  <c r="BE209"/>
  <c r="BE213"/>
  <c r="BE268"/>
  <c r="BE282"/>
  <c r="BE318"/>
  <c r="BE320"/>
  <c r="BE392"/>
  <c r="BE399"/>
  <c r="BE141"/>
  <c r="BE177"/>
  <c i="3" r="J34"/>
  <c i="1" r="AW56"/>
  <c i="3" r="F36"/>
  <c i="1" r="BC56"/>
  <c i="2" r="F35"/>
  <c i="1" r="BB55"/>
  <c i="2" r="F36"/>
  <c i="1" r="BC55"/>
  <c i="3" r="F34"/>
  <c i="1" r="BA56"/>
  <c i="3" r="F37"/>
  <c i="1" r="BD56"/>
  <c i="2" r="J34"/>
  <c i="1" r="AW55"/>
  <c i="2" r="F34"/>
  <c i="1" r="BA55"/>
  <c i="2" r="F37"/>
  <c i="1" r="BD55"/>
  <c i="3" r="F35"/>
  <c i="1" r="BB56"/>
  <c i="2" l="1" r="R394"/>
  <c r="P95"/>
  <c r="BK95"/>
  <c r="J95"/>
  <c r="J60"/>
  <c r="R95"/>
  <c r="R94"/>
  <c r="T95"/>
  <c r="P394"/>
  <c r="T394"/>
  <c i="3" r="BK85"/>
  <c r="J85"/>
  <c r="J60"/>
  <c i="2" r="BK94"/>
  <c r="J94"/>
  <c r="J59"/>
  <c r="F33"/>
  <c i="1" r="AZ55"/>
  <c i="2" r="J33"/>
  <c i="1" r="AV55"/>
  <c r="AT55"/>
  <c r="BB54"/>
  <c r="W31"/>
  <c r="BA54"/>
  <c r="W30"/>
  <c i="3" r="F33"/>
  <c i="1" r="AZ56"/>
  <c r="BD54"/>
  <c r="W33"/>
  <c r="BC54"/>
  <c r="AY54"/>
  <c i="3" r="J33"/>
  <c i="1" r="AV56"/>
  <c r="AT56"/>
  <c i="2" l="1" r="T94"/>
  <c r="P94"/>
  <c i="1" r="AU55"/>
  <c i="3" r="BK84"/>
  <c r="J84"/>
  <c i="1" r="AU54"/>
  <c i="3" r="J30"/>
  <c i="1" r="AG56"/>
  <c r="AZ54"/>
  <c r="AV54"/>
  <c r="AK29"/>
  <c r="W32"/>
  <c i="2" r="J30"/>
  <c i="1" r="AG55"/>
  <c r="AG54"/>
  <c r="AK26"/>
  <c r="AW54"/>
  <c r="AK30"/>
  <c r="AX54"/>
  <c i="3" l="1" r="J39"/>
  <c r="J59"/>
  <c i="1" r="AK35"/>
  <c i="2" r="J39"/>
  <c i="1" r="AN55"/>
  <c r="AN56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<sst xmlns="http://schemas.openxmlformats.org/spreadsheetml/2006/main">
  <si>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</si>
  <si>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</si>
  <si>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</si>
  <si>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</si>
  <si>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</si>
  <si>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{60c89da3-87ff-4e93-b7ca-f8803db5a575}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</si>
  <si>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</si>
  <si>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</si>
  <si>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</si>
  <si>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</si>
  <si>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</si>
  <si>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</si>
  <si>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</si>
  <si>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</si>
  <si>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21_244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</si>
  <si>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</si>
  <si>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</si>
  <si>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opěrné zdi p.p.č.434 k.ú. Mojžíř</t>
  </si>
  <si>
    <t>KSO:</t>
  </si>
  <si>
    <t/>
  </si>
  <si>
    <t>CC-CZ:</t>
  </si>
  <si>
    <t>Místo:</t>
  </si>
  <si>
    <t>Ústí nad Labem - Mojžíř</t>
  </si>
  <si>
    <t>Datum:</t>
  </si>
  <si>
    <t>28. 5. 2022</t>
  </si>
  <si>
    <t>Zadavatel:</t>
  </si>
  <si>
    <t>IČ:</t>
  </si>
  <si>
    <t>00081531</t>
  </si>
  <si>
    <t>Statutární město Ústí nad |Labem</t>
  </si>
  <si>
    <t>DIČ:</t>
  </si>
  <si>
    <t>Uchazeč:</t>
  </si>
  <si>
    <t>Vyplň údaj</t>
  </si>
  <si>
    <t>Projektant:</t>
  </si>
  <si>
    <t>44567430</t>
  </si>
  <si>
    <t>AZ Consult spol. s r.o.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</si>
  <si>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</si>
  <si>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</si>
  <si>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</si>
  <si>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</si>
  <si>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</si>
  <si>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</si>
  <si>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</si>
  <si>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</si>
  <si>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</si>
  <si>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</si>
  <si>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</si>
  <si>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</si>
  <si>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</si>
  <si>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</si>
  <si>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</si>
  <si>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</si>
  <si>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</si>
  <si>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</si>
  <si>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</si>
  <si>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</si>
  <si>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</si>
  <si>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</si>
  <si>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</si>
  <si>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</si>
  <si>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</si>
  <si>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</si>
  <si>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</si>
  <si>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</si>
  <si>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</si>
  <si>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</si>
  <si>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</si>
  <si>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</si>
  <si>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</si>
  <si>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</si>
  <si>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</si>
  <si>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</si>
  <si>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</si>
  <si>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</si>
  <si>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</si>
  <si>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</si>
  <si>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</si>
  <si>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</si>
  <si>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</si>
  <si>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</si>
  <si>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</si>
  <si>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opěrné zdi</t>
  </si>
  <si>
    <t>STA</t>
  </si>
  <si>
    <t>1</t>
  </si>
  <si>
    <t>{ad860478-e782-4df3-8d0a-2fbddfe05d37}</t>
  </si>
  <si>
    <t>2</t>
  </si>
  <si>
    <t>VON</t>
  </si>
  <si>
    <t>Vedlejší a ostatní náklady</t>
  </si>
  <si>
    <t>{f830f348-397c-4e94-acd0-cfdecd1bb366}</t>
  </si>
  <si>
    <t>KRYCÍ LIST SOUPISU PRACÍ</t>
  </si>
  <si>
    <t>Objekt:</t>
  </si>
  <si>
    <t>SO 01 - Oprava opěrné zdi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</si>
  <si>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</si>
  <si>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</si>
  <si>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</si>
  <si>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</si>
  <si>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</si>
  <si>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</si>
  <si>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</si>
  <si>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</si>
  <si>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</si>
  <si>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</si>
  <si>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</si>
  <si>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</si>
  <si>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</si>
  <si>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</si>
  <si>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</si>
  <si>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</si>
  <si>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</si>
  <si>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761 - Konstrukce prosvětlovací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</si>
  <si>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</si>
  <si>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</si>
  <si>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</si>
  <si>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</si>
  <si>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</si>
  <si>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</si>
  <si>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</si>
  <si>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</si>
  <si>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</si>
  <si>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</si>
  <si>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</si>
  <si>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</si>
  <si>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</si>
  <si>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</si>
  <si>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</si>
  <si>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</si>
  <si>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</si>
  <si>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</si>
  <si>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</si>
  <si>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</si>
  <si>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</si>
  <si>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</si>
  <si>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01</t>
  </si>
  <si>
    <t>4</t>
  </si>
  <si>
    <t>1333898339</t>
  </si>
  <si>
    <t>Online PSC</t>
  </si>
  <si>
    <t>https://podminky.urs.cz/item/CS_URS_2022_01/113106123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</si>
  <si>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</si>
  <si>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</si>
  <si>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-2002296598</t>
  </si>
  <si>
    <t>https://podminky.urs.cz/item/CS_URS_2022_01/113107111</t>
  </si>
  <si>
    <t>VV</t>
  </si>
  <si>
    <t>19,5 "pod dlažbou</t>
  </si>
  <si>
    <t>3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</si>
  <si>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</si>
  <si>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</si>
  <si>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332811832</t>
  </si>
  <si>
    <t>https://podminky.urs.cz/item/CS_URS_2022_01/113107123</t>
  </si>
  <si>
    <t>19,5 "tl. 250 mm pod dlažbou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</si>
  <si>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</si>
  <si>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</si>
  <si>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1017237066</t>
  </si>
  <si>
    <t>https://podminky.urs.cz/item/CS_URS_2022_01/113107322</t>
  </si>
  <si>
    <t>19,886 "ŠDB tl. 150 mm</t>
  </si>
  <si>
    <t>22,7223 "ŠDA tl. 150 mm</t>
  </si>
  <si>
    <t>Součet</t>
  </si>
  <si>
    <t>5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</si>
  <si>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</si>
  <si>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</si>
  <si>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-270123637</t>
  </si>
  <si>
    <t>https://podminky.urs.cz/item/CS_URS_2022_01/113107341</t>
  </si>
  <si>
    <t>28,884 "ACP 16+</t>
  </si>
  <si>
    <t>6</t>
  </si>
  <si>
    <t>113154122</t>
  </si>
  <si>
    <t>Frézování živičného podkladu nebo krytu s naložením na dopravní prostředek plochy do 500 m2 bez překážek v trase pruhu šířky přes 0,5 m do 1 m, tloušťky vrstvy 40 mm</t>
  </si>
  <si>
    <t>1569944428</t>
  </si>
  <si>
    <t>https://podminky.urs.cz/item/CS_URS_2022_01/113154122</t>
  </si>
  <si>
    <t>34,1212 "ACO 11+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</si>
  <si>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</si>
  <si>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</si>
  <si>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</si>
  <si>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m</t>
  </si>
  <si>
    <t>-449395973</t>
  </si>
  <si>
    <t>https://podminky.urs.cz/item/CS_URS_2022_01/119001421</t>
  </si>
  <si>
    <t>8</t>
  </si>
  <si>
    <t>119003213</t>
  </si>
  <si>
    <t>Pomocné konstrukce při zabezpečení výkopu svislé ocelové mobilní oplocení, výšky do 1,5 m panely vyplněné profilovaným plechem zřízení</t>
  </si>
  <si>
    <t>1848297534</t>
  </si>
  <si>
    <t>https://podminky.urs.cz/item/CS_URS_2022_01/119003213</t>
  </si>
  <si>
    <t>9</t>
  </si>
  <si>
    <t>119003214</t>
  </si>
  <si>
    <t>Pomocné konstrukce při zabezpečení výkopu svislé ocelové mobilní oplocení, výšky do 1,5 m panely vyplněné profilovaným plechem odstranění</t>
  </si>
  <si>
    <t>-1043036274</t>
  </si>
  <si>
    <t>https://podminky.urs.cz/item/CS_URS_2022_01/119003214</t>
  </si>
  <si>
    <t>10</t>
  </si>
  <si>
    <t>131313702</t>
  </si>
  <si>
    <t>Hloubení nezapažených jam ručně s urovnáním dna do předepsaného profilu a spádu v hornině třídy těžitelnosti II skupiny 4 nesoudržných</t>
  </si>
  <si>
    <t>m3</t>
  </si>
  <si>
    <t>-481984850</t>
  </si>
  <si>
    <t>https://podminky.urs.cz/item/CS_URS_2022_01/131313702</t>
  </si>
  <si>
    <t>4,1*0,726</t>
  </si>
  <si>
    <t>11</t>
  </si>
  <si>
    <t>131351103</t>
  </si>
  <si>
    <t>Hloubení nezapažených jam a zářezů strojně s urovnáním dna do předepsaného profilu a spádu v hornině třídy těžitelnosti II skupiny 4 přes 50 do 100 m3</t>
  </si>
  <si>
    <t>1189163407</t>
  </si>
  <si>
    <t>https://podminky.urs.cz/item/CS_URS_2022_01/131351103</t>
  </si>
  <si>
    <t>12</t>
  </si>
  <si>
    <t>131351203</t>
  </si>
  <si>
    <t>Hloubení zapažených jam a zářezů strojně s urovnáním dna do předepsaného profilu a spádu v hornině třídy těžitelnosti II skupiny 4 přes 50 do 100 m3</t>
  </si>
  <si>
    <t>-78951569</t>
  </si>
  <si>
    <t>https://podminky.urs.cz/item/CS_URS_2022_01/131351203</t>
  </si>
  <si>
    <t>13</t>
  </si>
  <si>
    <t>151101201</t>
  </si>
  <si>
    <t>Zřízení pažení stěn výkopu bez rozepření nebo vzepření příložné, hloubky do 4 m</t>
  </si>
  <si>
    <t>-1937455434</t>
  </si>
  <si>
    <t>https://podminky.urs.cz/item/CS_URS_2022_01/151101201</t>
  </si>
  <si>
    <t>pažení části výkopu mezi staničením m15,65 - 18,80</t>
  </si>
  <si>
    <t>1,85*4,3</t>
  </si>
  <si>
    <t>14</t>
  </si>
  <si>
    <t>151101211</t>
  </si>
  <si>
    <t>Odstranění pažení stěn výkopu bez rozepření nebo vzepření s uložením pažin na vzdálenost do 3 m od okraje výkopu příložné, hloubky do 4 m</t>
  </si>
  <si>
    <t>-929210503</t>
  </si>
  <si>
    <t>https://podminky.urs.cz/item/CS_URS_2022_01/151101211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</si>
  <si>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</si>
  <si>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</si>
  <si>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-741854803</t>
  </si>
  <si>
    <t>https://podminky.urs.cz/item/CS_URS_2022_01/162351124</t>
  </si>
  <si>
    <t>16,563*2 "zásyp na a z meziskládky v místě stavby</t>
  </si>
  <si>
    <t>16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</si>
  <si>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</si>
  <si>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</si>
  <si>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1982655629</t>
  </si>
  <si>
    <t>https://podminky.urs.cz/item/CS_URS_2022_01/162751137</t>
  </si>
  <si>
    <t>(39,32+19,21+2,98)-16,563</t>
  </si>
  <si>
    <t>17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</si>
  <si>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</si>
  <si>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</si>
  <si>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572542457</t>
  </si>
  <si>
    <t>https://podminky.urs.cz/item/CS_URS_2022_01/162751139</t>
  </si>
  <si>
    <t>44,947*8 'Přepočtené koeficientem množství</t>
  </si>
  <si>
    <t>18</t>
  </si>
  <si>
    <t>171201221R</t>
  </si>
  <si>
    <t>Poplatek za uložení stavebního odpadu na skládce (skládkovné) zeminy a kamení zatříděného do Katalogu odpadů pod kódem 17 05 04.</t>
  </si>
  <si>
    <t>t</t>
  </si>
  <si>
    <t>-1744715845</t>
  </si>
  <si>
    <t>44,947*1,8 'Přepočtené koeficientem množství</t>
  </si>
  <si>
    <t>19</t>
  </si>
  <si>
    <t>174151101</t>
  </si>
  <si>
    <t>Zásyp sypaninou z jakékoliv horniny strojně s uložením výkopku ve vrstvách se zhutněním jam, šachet, rýh nebo kolem objektů v těchto vykopávkách</t>
  </si>
  <si>
    <t>1820887146</t>
  </si>
  <si>
    <t>https://podminky.urs.cz/item/CS_URS_2022_01/174151101</t>
  </si>
  <si>
    <t>16,5627 "místní výkopek</t>
  </si>
  <si>
    <t>Zakládání</t>
  </si>
  <si>
    <t>20</t>
  </si>
  <si>
    <t>211531111R</t>
  </si>
  <si>
    <t>Výplň kamenivem do rýh odvodňovacích žeber nebo trativodů bez zhutnění, s úpravou povrchu výplně kamenivem hrubým drceným frakce 32 až 63 mm</t>
  </si>
  <si>
    <t>-1751981958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</si>
  <si>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</si>
  <si>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</si>
  <si>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665800646</t>
  </si>
  <si>
    <t>Drenážní obsyp rubu zdi</t>
  </si>
  <si>
    <t>66,98*1,2</t>
  </si>
  <si>
    <t>22</t>
  </si>
  <si>
    <t>M</t>
  </si>
  <si>
    <t>69311068</t>
  </si>
  <si>
    <t>geotextilie netkaná separační, ochranná, filtrační, drenážní PP 300g/m2</t>
  </si>
  <si>
    <t>1149129900</t>
  </si>
  <si>
    <t>obalení dren. obsypu za zdí</t>
  </si>
  <si>
    <t>80,376</t>
  </si>
  <si>
    <t>80,376*1,2 'Přepočtené koeficientem množství</t>
  </si>
  <si>
    <t>23</t>
  </si>
  <si>
    <t>212752131R</t>
  </si>
  <si>
    <t>Trativody z trubek pro liniové stavby a komunikace trubka PE-HD neperforovaná DN 100</t>
  </si>
  <si>
    <t>1177583051</t>
  </si>
  <si>
    <t>prostup zdí vč. uložení trubky při betonáži</t>
  </si>
  <si>
    <t>5*1,1</t>
  </si>
  <si>
    <t>24</t>
  </si>
  <si>
    <t>212752311R</t>
  </si>
  <si>
    <t>Trativody z drenážních trubek bez lože v otevřeném výkopu z trubek plastových PVC SN 8 DN 80 perforace min. 240°) vč. T-kusu</t>
  </si>
  <si>
    <t>-226357401</t>
  </si>
  <si>
    <t>17,67+6,19 "vč. odbočných T-kusů</t>
  </si>
  <si>
    <t>25</t>
  </si>
  <si>
    <t>278383112R</t>
  </si>
  <si>
    <t>Zálivka pod patní plechy zábradlí s bedněním a odbedněním, s úpravou povrchu z cementové zálivkové hmoty půdorysná plocha základu do 1 m2, tloušťka vrstvy 25 mm</t>
  </si>
  <si>
    <t>-109539839</t>
  </si>
  <si>
    <t>8*0,25*0,25 "podlití patních plechů zábradlí</t>
  </si>
  <si>
    <t>Svislé a kompletní konstrukce</t>
  </si>
  <si>
    <t>26</t>
  </si>
  <si>
    <t>311113154</t>
  </si>
  <si>
    <t>Nadzákladové zdi z tvárnic ztraceného bednění hladkých, včetně výplně z betonu třídy C 25/30, tloušťky zdiva přes 250 do 300 mm</t>
  </si>
  <si>
    <t>1503473765</t>
  </si>
  <si>
    <t>https://podminky.urs.cz/item/CS_URS_2022_01/311113154</t>
  </si>
  <si>
    <t>dočasný pilíř zadní stěny kolny</t>
  </si>
  <si>
    <t>10*0,5*0,25</t>
  </si>
  <si>
    <t>27</t>
  </si>
  <si>
    <t>311231159R</t>
  </si>
  <si>
    <t>Zdivo z cihel pálených nosné z cihel plných dl. 290 mm, pro režné neomítané zdivo P 40, na maltu MC-20</t>
  </si>
  <si>
    <t>-1992081171</t>
  </si>
  <si>
    <t>prostor mezi zhlavím zdi a stropní deskou kolny vyzděn</t>
  </si>
  <si>
    <t>1,6*0,15 "zeď tl. 150 mm na MC 20</t>
  </si>
  <si>
    <t>28</t>
  </si>
  <si>
    <t>311361821</t>
  </si>
  <si>
    <t>Výztuž nadzákladových zdí nosných svislých nebo odkloněných od svislice, rovných nebo oblých z betonářské oceli 10 505 (R) nebo BSt 500</t>
  </si>
  <si>
    <t>-2081198301</t>
  </si>
  <si>
    <t>https://podminky.urs.cz/item/CS_URS_2022_01/311361821</t>
  </si>
  <si>
    <t>vodorovná výztuž pilíře ze ztraceného bednění</t>
  </si>
  <si>
    <t>0,888*1*2*5/1000 "R12</t>
  </si>
  <si>
    <t>29</t>
  </si>
  <si>
    <t>327324128</t>
  </si>
  <si>
    <t>Opěrné zdi a valy z betonu železového odolný proti agresivnímu prostředí tř. C 30/37</t>
  </si>
  <si>
    <t>310318292</t>
  </si>
  <si>
    <t>https://podminky.urs.cz/item/CS_URS_2022_01/327324128</t>
  </si>
  <si>
    <t>C30/37 XF3</t>
  </si>
  <si>
    <t>22,7 "základ</t>
  </si>
  <si>
    <t>21,01 "dřík</t>
  </si>
  <si>
    <t>30</t>
  </si>
  <si>
    <t>327351211</t>
  </si>
  <si>
    <t>Bednění opěrných zdí a valů svislých i skloněných, výšky do 20 m zřízení</t>
  </si>
  <si>
    <t>-1738696497</t>
  </si>
  <si>
    <t>https://podminky.urs.cz/item/CS_URS_2022_01/327351211</t>
  </si>
  <si>
    <t>15,65*0,8+5,15*0,7 "základ zdi</t>
  </si>
  <si>
    <t>56,04 "dřík zdi</t>
  </si>
  <si>
    <t>31</t>
  </si>
  <si>
    <t>327361006</t>
  </si>
  <si>
    <t>Výztuž opěrných zdí a valů průměru do 12 mm, z oceli 10 505 (R) nebo BSt 500</t>
  </si>
  <si>
    <t>-485132137</t>
  </si>
  <si>
    <t>https://podminky.urs.cz/item/CS_URS_2022_01/327361006</t>
  </si>
  <si>
    <t>Základ</t>
  </si>
  <si>
    <t>(1,3*(20,8/0,2)*0,000888*2)+(1*(5,15/0,2)*0,000888*2)</t>
  </si>
  <si>
    <t>32</t>
  </si>
  <si>
    <t>327361040</t>
  </si>
  <si>
    <t>Výztuž opěrných zdí a valů ze sítí svařovaných</t>
  </si>
  <si>
    <t>2063705942</t>
  </si>
  <si>
    <t>https://podminky.urs.cz/item/CS_URS_2022_01/327361040</t>
  </si>
  <si>
    <t>Kari 100/8 - základ</t>
  </si>
  <si>
    <t>(15,65*(3,85)+5,15*(3,04+2,2))*0,0079*1,2</t>
  </si>
  <si>
    <t>Kari 100/8 - dřík</t>
  </si>
  <si>
    <t>(15,65*(1,66+2,08)*0,0079*1,2)+(5,15*(2,12+2,36)*0,0079*1,2)</t>
  </si>
  <si>
    <t>33</t>
  </si>
  <si>
    <t>338171115</t>
  </si>
  <si>
    <t>Montáž sloupků a vzpěr plotových ocelových trubkových nebo profilovaných výšky do 2,00 m ukotvením k pevnému podkladu</t>
  </si>
  <si>
    <t>kus</t>
  </si>
  <si>
    <t>-1571183531</t>
  </si>
  <si>
    <t>https://podminky.urs.cz/item/CS_URS_2022_01/338171115</t>
  </si>
  <si>
    <t>8 "výroba a dodávka sloupků v zámečnických kcích</t>
  </si>
  <si>
    <t>34</t>
  </si>
  <si>
    <t>348181113</t>
  </si>
  <si>
    <t>Montáž oplocení z dílců dřevěných na předem osazené sloupky, výšky přes 1 do 1,5 m</t>
  </si>
  <si>
    <t>806830572</t>
  </si>
  <si>
    <t>https://podminky.urs.cz/item/CS_URS_2022_01/348181113</t>
  </si>
  <si>
    <t>15,7 "montáž původních plotových polí</t>
  </si>
  <si>
    <t>Vodorovné konstrukce</t>
  </si>
  <si>
    <t>35</t>
  </si>
  <si>
    <t>411354313</t>
  </si>
  <si>
    <t>Podpěrná konstrukce stropů - desek, kleneb a skořepin výška podepření do 4 m tloušťka stropu přes 15 do 25 cm zřízení</t>
  </si>
  <si>
    <t>-679842589</t>
  </si>
  <si>
    <t>https://podminky.urs.cz/item/CS_URS_2022_01/411354313</t>
  </si>
  <si>
    <t>7,8 "dočasné podstojkování stropu kůlny</t>
  </si>
  <si>
    <t>36</t>
  </si>
  <si>
    <t>411354314</t>
  </si>
  <si>
    <t>Podpěrná konstrukce stropů - desek, kleneb a skořepin výška podepření do 4 m tloušťka stropu přes 15 do 25 cm odstranění</t>
  </si>
  <si>
    <t>-232084888</t>
  </si>
  <si>
    <t>https://podminky.urs.cz/item/CS_URS_2022_01/411354314</t>
  </si>
  <si>
    <t>37</t>
  </si>
  <si>
    <t>451315114</t>
  </si>
  <si>
    <t>Podkladní a výplňové vrstvy z betonu prostého tloušťky do 100 mm, z betonu C 12/15</t>
  </si>
  <si>
    <t>-163292068</t>
  </si>
  <si>
    <t>https://podminky.urs.cz/item/CS_URS_2022_01/451315114</t>
  </si>
  <si>
    <t>38</t>
  </si>
  <si>
    <t>451579877</t>
  </si>
  <si>
    <t>Podklad nebo lože pod dlažbu (přídlažbu) Příplatek k cenám za každých dalších i započatých 10 mm tloušťky podkladu nebo lože ze štěrkopísku</t>
  </si>
  <si>
    <t>1837615039</t>
  </si>
  <si>
    <t>https://podminky.urs.cz/item/CS_URS_2022_01/451579877</t>
  </si>
  <si>
    <t>zámková dlažba - do tl. 50 mm</t>
  </si>
  <si>
    <t>19,5 "vyrovnávací vrstva štěrk fr. 4</t>
  </si>
  <si>
    <t>39</t>
  </si>
  <si>
    <t>457311114</t>
  </si>
  <si>
    <t>Vyrovnávací nebo spádový beton včetně úpravy povrchu C 12/15</t>
  </si>
  <si>
    <t>2019894948</t>
  </si>
  <si>
    <t>https://podminky.urs.cz/item/CS_URS_2022_01/457311114</t>
  </si>
  <si>
    <t>2,848 "těsnící vrstva odvodnění za zdí</t>
  </si>
  <si>
    <t>Komunikace pozemní</t>
  </si>
  <si>
    <t>40</t>
  </si>
  <si>
    <t>564231011</t>
  </si>
  <si>
    <t>Podklad nebo podsyp ze štěrkopísku ŠP s rozprostřením, vlhčením a zhutněním plochy jednotlivě do 100 m2, po zhutnění tl. 100 mm</t>
  </si>
  <si>
    <t>720702896</t>
  </si>
  <si>
    <t>https://podminky.urs.cz/item/CS_URS_2022_01/564231011</t>
  </si>
  <si>
    <t>zámková dlažba</t>
  </si>
  <si>
    <t>19,5 "štěrk jemný 4/8</t>
  </si>
  <si>
    <t>41</t>
  </si>
  <si>
    <t>564851011</t>
  </si>
  <si>
    <t>Podklad ze štěrkodrti ŠD s rozprostřením a zhutněním plochy jednotlivě do 100 m2, po zhutnění tl. 150 mm</t>
  </si>
  <si>
    <t>800300115</t>
  </si>
  <si>
    <t>https://podminky.urs.cz/item/CS_URS_2022_01/564851011</t>
  </si>
  <si>
    <t>19,886 "ŠDB</t>
  </si>
  <si>
    <t>22,7223 "ŠDA</t>
  </si>
  <si>
    <t>42</t>
  </si>
  <si>
    <t>564871011</t>
  </si>
  <si>
    <t>Podklad ze štěrkodrti ŠD s rozprostřením a zhutněním plochy jednotlivě do 100 m2, po zhutnění tl. 250 mm</t>
  </si>
  <si>
    <t>670375954</t>
  </si>
  <si>
    <t>https://podminky.urs.cz/item/CS_URS_2022_01/564871011</t>
  </si>
  <si>
    <t>19,5 "štěrk 16/32</t>
  </si>
  <si>
    <t>43</t>
  </si>
  <si>
    <t>565135111</t>
  </si>
  <si>
    <t>Asfaltový beton vrstva podkladní ACP 16 (obalované kamenivo střednězrnné - OKS) s rozprostřením a zhutněním v pruhu šířky přes 1,5 do 3 m, po zhutnění tl. 50 mm</t>
  </si>
  <si>
    <t>961580021</t>
  </si>
  <si>
    <t>https://podminky.urs.cz/item/CS_URS_2022_01/565135111</t>
  </si>
  <si>
    <t>44</t>
  </si>
  <si>
    <t>573111111</t>
  </si>
  <si>
    <t>Postřik infiltrační PI z asfaltu silničního s posypem kamenivem, v množství 0,60 kg/m2</t>
  </si>
  <si>
    <t>-360872673</t>
  </si>
  <si>
    <t>https://podminky.urs.cz/item/CS_URS_2022_01/573111111</t>
  </si>
  <si>
    <t>45</t>
  </si>
  <si>
    <t>573231107</t>
  </si>
  <si>
    <t>Postřik spojovací PS bez posypu kamenivem ze silniční emulze, v množství 0,40 kg/m2</t>
  </si>
  <si>
    <t>-116836423</t>
  </si>
  <si>
    <t>https://podminky.urs.cz/item/CS_URS_2022_01/573231107</t>
  </si>
  <si>
    <t>46</t>
  </si>
  <si>
    <t>577134211</t>
  </si>
  <si>
    <t>Asfaltový beton vrstva obrusná ACO 11 (ABS) s rozprostřením a se zhutněním z nemodifikovaného asfaltu v pruhu šířky do 3 m tř. II, po zhutnění tl. 40 mm</t>
  </si>
  <si>
    <t>823938006</t>
  </si>
  <si>
    <t>https://podminky.urs.cz/item/CS_URS_2022_01/577134211</t>
  </si>
  <si>
    <t>47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</si>
  <si>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</si>
  <si>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</si>
  <si>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-658353922</t>
  </si>
  <si>
    <t>https://podminky.urs.cz/item/CS_URS_2022_01/596211110</t>
  </si>
  <si>
    <t>48</t>
  </si>
  <si>
    <t>59245015</t>
  </si>
  <si>
    <t>dlažba zámková tvaru I 200x165x60mm přírodní</t>
  </si>
  <si>
    <t>1482385723</t>
  </si>
  <si>
    <t>19,5*0,2 "20% dokup materiálu</t>
  </si>
  <si>
    <t>3,9*1,03 'Přepočtené koeficientem množství</t>
  </si>
  <si>
    <t>Úpravy povrchů, podlahy a osazování výplní</t>
  </si>
  <si>
    <t>49</t>
  </si>
  <si>
    <t>622131101</t>
  </si>
  <si>
    <t>Podkladní a spojovací vrstva vnějších omítaných ploch cementový postřik nanášený ručně celoplošně stěn</t>
  </si>
  <si>
    <t>-1112313571</t>
  </si>
  <si>
    <t>https://podminky.urs.cz/item/CS_URS_2022_01/622131101</t>
  </si>
  <si>
    <t>50</t>
  </si>
  <si>
    <t>622142001</t>
  </si>
  <si>
    <t>Potažení vnějších ploch pletivem v ploše nebo pruzích, na plném podkladu sklovláknitým vtlačením do tmelu stěn</t>
  </si>
  <si>
    <t>-1397943196</t>
  </si>
  <si>
    <t>https://podminky.urs.cz/item/CS_URS_2022_01/622142001</t>
  </si>
  <si>
    <t>51</t>
  </si>
  <si>
    <t>622511112</t>
  </si>
  <si>
    <t>Omítka tenkovrstvá akrylátová vnějších ploch probarvená bez penetrace mozaiková střednězrnná stěn</t>
  </si>
  <si>
    <t>1415692511</t>
  </si>
  <si>
    <t>https://podminky.urs.cz/item/CS_URS_2022_01/622511112</t>
  </si>
  <si>
    <t>52</t>
  </si>
  <si>
    <t>628613611R</t>
  </si>
  <si>
    <t>Žárové zinkování ponorem ocelových konstrukcí hmotnosti dílců do 100 kg</t>
  </si>
  <si>
    <t>kg</t>
  </si>
  <si>
    <t>1238862779</t>
  </si>
  <si>
    <t>po svaření plotové sloupky, vrchlíky a patní plechy</t>
  </si>
  <si>
    <t>(7,34*1,2*8)+(7850*0,24*0,24*0,01)*8+16</t>
  </si>
  <si>
    <t>53</t>
  </si>
  <si>
    <t>629999030</t>
  </si>
  <si>
    <t>Příplatky k cenám úprav vnějších povrchů za zvýšenou pracnost při provádění prací menšího rozsahu omítané plochy do 10 m2</t>
  </si>
  <si>
    <t>-1604002934</t>
  </si>
  <si>
    <t>https://podminky.urs.cz/item/CS_URS_2022_01/629999030</t>
  </si>
  <si>
    <t>Trubní vedení</t>
  </si>
  <si>
    <t>54</t>
  </si>
  <si>
    <t>894410103</t>
  </si>
  <si>
    <t>Osazení betonových dílců šachet kanalizačních dno DN 1000, výšky 1000 mm</t>
  </si>
  <si>
    <t>-292636317</t>
  </si>
  <si>
    <t>https://podminky.urs.cz/item/CS_URS_2022_01/894410103</t>
  </si>
  <si>
    <t>55</t>
  </si>
  <si>
    <t>59224339</t>
  </si>
  <si>
    <t>dno betonové šachty kanalizační přímé 100x100x60cm</t>
  </si>
  <si>
    <t>1050822720</t>
  </si>
  <si>
    <t>56</t>
  </si>
  <si>
    <t>894410212</t>
  </si>
  <si>
    <t>Osazení betonových dílců šachet kanalizačních skruž rovná DN 1000, výšky 500 mm</t>
  </si>
  <si>
    <t>-746999215</t>
  </si>
  <si>
    <t>https://podminky.urs.cz/item/CS_URS_2022_01/894410212</t>
  </si>
  <si>
    <t>57</t>
  </si>
  <si>
    <t>59224068</t>
  </si>
  <si>
    <t>skruž betonová DN 1000x500 PS, 100x50x12cm</t>
  </si>
  <si>
    <t>-1372343379</t>
  </si>
  <si>
    <t>58</t>
  </si>
  <si>
    <t>894410213</t>
  </si>
  <si>
    <t>Osazení betonových dílců šachet kanalizačních skruž rovná DN 1000, výšky 1000 mm</t>
  </si>
  <si>
    <t>1035608236</t>
  </si>
  <si>
    <t>https://podminky.urs.cz/item/CS_URS_2022_01/894410213</t>
  </si>
  <si>
    <t>59</t>
  </si>
  <si>
    <t>59224070</t>
  </si>
  <si>
    <t>skruž betonová DN 1000x1000 PS, 100x100x12cm</t>
  </si>
  <si>
    <t>-1082133477</t>
  </si>
  <si>
    <t>60</t>
  </si>
  <si>
    <t>894410232</t>
  </si>
  <si>
    <t>Osazení betonových dílců šachet kanalizačních skruž přechodová (konus) DN 1000</t>
  </si>
  <si>
    <t>-2094487151</t>
  </si>
  <si>
    <t>https://podminky.urs.cz/item/CS_URS_2022_01/894410232</t>
  </si>
  <si>
    <t>61</t>
  </si>
  <si>
    <t>59224312</t>
  </si>
  <si>
    <t>kónus šachetní betonový kapsové plastové stupadlo 100x62,5x58cm</t>
  </si>
  <si>
    <t>1632302708</t>
  </si>
  <si>
    <t>62</t>
  </si>
  <si>
    <t>895941342</t>
  </si>
  <si>
    <t>Osazení vpusti uliční z betonových dílců DN 500 dno nízké s kalištěm</t>
  </si>
  <si>
    <t>2093237326</t>
  </si>
  <si>
    <t>https://podminky.urs.cz/item/CS_URS_2022_01/895941342</t>
  </si>
  <si>
    <t>63</t>
  </si>
  <si>
    <t>895941351</t>
  </si>
  <si>
    <t>Osazení vpusti uliční z betonových dílců DN 500 skruž horní pro čtvercovou vtokovou mříž</t>
  </si>
  <si>
    <t>428752309</t>
  </si>
  <si>
    <t>https://podminky.urs.cz/item/CS_URS_2022_01/895941351</t>
  </si>
  <si>
    <t>64</t>
  </si>
  <si>
    <t>895941361</t>
  </si>
  <si>
    <t>Osazení vpusti uliční z betonových dílců DN 500 skruž středová 290 mm</t>
  </si>
  <si>
    <t>275621837</t>
  </si>
  <si>
    <t>https://podminky.urs.cz/item/CS_URS_2022_01/895941361</t>
  </si>
  <si>
    <t>65</t>
  </si>
  <si>
    <t>895941362</t>
  </si>
  <si>
    <t>Osazení vpusti uliční z betonových dílců DN 500 skruž středová 590 mm</t>
  </si>
  <si>
    <t>-977863034</t>
  </si>
  <si>
    <t>https://podminky.urs.cz/item/CS_URS_2022_01/895941362</t>
  </si>
  <si>
    <t>66</t>
  </si>
  <si>
    <t>895941366</t>
  </si>
  <si>
    <t>Osazení vpusti uliční z betonových dílců DN 500 skruž průběžná s výtokem</t>
  </si>
  <si>
    <t>-1279360874</t>
  </si>
  <si>
    <t>https://podminky.urs.cz/item/CS_URS_2022_01/895941366</t>
  </si>
  <si>
    <t>67</t>
  </si>
  <si>
    <t>899104112</t>
  </si>
  <si>
    <t>Osazení poklopů litinových a ocelových včetně rámů pro třídu zatížení D400, E600</t>
  </si>
  <si>
    <t>1016229355</t>
  </si>
  <si>
    <t>https://podminky.urs.cz/item/CS_URS_2022_01/899104112</t>
  </si>
  <si>
    <t>68</t>
  </si>
  <si>
    <t>55241003</t>
  </si>
  <si>
    <t>poklop kanalizační betonolitinový, rám betonolitinový 160mm, D 400 bez odvětrání</t>
  </si>
  <si>
    <t>-144002709</t>
  </si>
  <si>
    <t>69</t>
  </si>
  <si>
    <t>899204112</t>
  </si>
  <si>
    <t>Osazení mříží litinových včetně rámů a košů na bahno pro třídu zatížení D400, E600</t>
  </si>
  <si>
    <t>673482670</t>
  </si>
  <si>
    <t>https://podminky.urs.cz/item/CS_URS_2022_01/899204112</t>
  </si>
  <si>
    <t>Ostatní konstrukce a práce, bourání</t>
  </si>
  <si>
    <t>70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</si>
  <si>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</si>
  <si>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</si>
  <si>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-964086357</t>
  </si>
  <si>
    <t>https://podminky.urs.cz/item/CS_URS_2022_01/916131213</t>
  </si>
  <si>
    <t>20,86+3,66 "silniční obrubník</t>
  </si>
  <si>
    <t>2,0 "obrubník s náběhem</t>
  </si>
  <si>
    <t>71</t>
  </si>
  <si>
    <t>59217034</t>
  </si>
  <si>
    <t>obrubník betonový silniční 1000x150x300mm</t>
  </si>
  <si>
    <t>1127774394</t>
  </si>
  <si>
    <t>24,52*1,02 'Přepočtené koeficientem množství</t>
  </si>
  <si>
    <t>72</t>
  </si>
  <si>
    <t>59217030</t>
  </si>
  <si>
    <t>obrubník betonový silniční přechodový 1000x150x150-250mm</t>
  </si>
  <si>
    <t>2034743144</t>
  </si>
  <si>
    <t>2*1,02 'Přepočtené koeficientem množství</t>
  </si>
  <si>
    <t>73</t>
  </si>
  <si>
    <t>919726123</t>
  </si>
  <si>
    <t>Geotextilie netkaná pro ochranu, separaci nebo filtraci měrná hmotnost přes 300 do 500 g/m2</t>
  </si>
  <si>
    <t>1337160445</t>
  </si>
  <si>
    <t>https://podminky.urs.cz/item/CS_URS_2022_01/919726123</t>
  </si>
  <si>
    <t>ochrana modif. asf. pásu na rubu zdi</t>
  </si>
  <si>
    <t>(3,41+0,62)*5,2 "separ. geotextilie min. 600 g/m2</t>
  </si>
  <si>
    <t>74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</si>
  <si>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</si>
  <si>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</si>
  <si>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-113989918</t>
  </si>
  <si>
    <t>https://podminky.urs.cz/item/CS_URS_2022_01/919732211</t>
  </si>
  <si>
    <t>75</t>
  </si>
  <si>
    <t>931992121</t>
  </si>
  <si>
    <t>Výplň dilatačních spár z polystyrenu extrudovaného, tloušťky 20 mm</t>
  </si>
  <si>
    <t>1535234287</t>
  </si>
  <si>
    <t>https://podminky.urs.cz/item/CS_URS_2022_01/931992121</t>
  </si>
  <si>
    <t>opěrná zeď</t>
  </si>
  <si>
    <t>2,1+2,1+2,5</t>
  </si>
  <si>
    <t>76</t>
  </si>
  <si>
    <t>931994105</t>
  </si>
  <si>
    <t>Těsnění spáry betonové konstrukce pásy, profily, tmely těsnicím pásem vnitřním, spáry pracovní</t>
  </si>
  <si>
    <t>642357782</t>
  </si>
  <si>
    <t>https://podminky.urs.cz/item/CS_URS_2022_01/931994105</t>
  </si>
  <si>
    <t>77</t>
  </si>
  <si>
    <t>931994142</t>
  </si>
  <si>
    <t>Těsnění spáry betonové konstrukce pásy, profily, tmely tmelem polyuretanovým spáry dilatační do 4,0 cm2</t>
  </si>
  <si>
    <t>876661138</t>
  </si>
  <si>
    <t>https://podminky.urs.cz/item/CS_URS_2022_01/931994142</t>
  </si>
  <si>
    <t>2*3,5+4,23</t>
  </si>
  <si>
    <t>78</t>
  </si>
  <si>
    <t>953961214</t>
  </si>
  <si>
    <t>Kotvy chemické s vyvrtáním otvoru do betonu, železobetonu nebo tvrdého kamene chemická patrona, velikost M 16, hloubka 125 mm</t>
  </si>
  <si>
    <t>-2103325484</t>
  </si>
  <si>
    <t>https://podminky.urs.cz/item/CS_URS_2022_01/953961214</t>
  </si>
  <si>
    <t>8*4 "ukotvení sloupků plotu</t>
  </si>
  <si>
    <t>79</t>
  </si>
  <si>
    <t>953965131</t>
  </si>
  <si>
    <t>Kotvy chemické s vyvrtáním otvoru kotevní šrouby pro chemické kotvy, velikost M 16, délka 190 mm</t>
  </si>
  <si>
    <t>-915503341</t>
  </si>
  <si>
    <t>https://podminky.urs.cz/item/CS_URS_2022_01/953965131</t>
  </si>
  <si>
    <t>80</t>
  </si>
  <si>
    <t>961021311</t>
  </si>
  <si>
    <t>Bourání základů ze zdiva kamenného na jakoukoli maltu</t>
  </si>
  <si>
    <t>29456354</t>
  </si>
  <si>
    <t>https://podminky.urs.cz/item/CS_URS_2022_01/961021311</t>
  </si>
  <si>
    <t>8,33 "stávající zeď</t>
  </si>
  <si>
    <t>81</t>
  </si>
  <si>
    <t>961044111</t>
  </si>
  <si>
    <t>Bourání základů z betonu prostého</t>
  </si>
  <si>
    <t>-2094726759</t>
  </si>
  <si>
    <t>https://podminky.urs.cz/item/CS_URS_2022_01/961044111</t>
  </si>
  <si>
    <t>14,57*0,8 "stávající zeď - 80% z betonu</t>
  </si>
  <si>
    <t>82</t>
  </si>
  <si>
    <t>961055111</t>
  </si>
  <si>
    <t>Bourání základů z betonu železového</t>
  </si>
  <si>
    <t>-1466702216</t>
  </si>
  <si>
    <t>https://podminky.urs.cz/item/CS_URS_2022_01/961055111</t>
  </si>
  <si>
    <t>14,57*0,2 "stávající zeď - 20% železobeton</t>
  </si>
  <si>
    <t>83</t>
  </si>
  <si>
    <t>962033111</t>
  </si>
  <si>
    <t>Bourání zdiva nadzákladového z tvárnic ztraceného bednění včetně výplně z betonu a výztuže objemu do 1 m3</t>
  </si>
  <si>
    <t>-2087574888</t>
  </si>
  <si>
    <t>https://podminky.urs.cz/item/CS_URS_2022_01/962033111</t>
  </si>
  <si>
    <t>dočasný pilíř v kůlně</t>
  </si>
  <si>
    <t>10*0,5*0,3*0,25</t>
  </si>
  <si>
    <t>84</t>
  </si>
  <si>
    <t>966003818</t>
  </si>
  <si>
    <t>Rozebrání dřevěného oplocení se sloupky osové vzdálenosti do 4,00 m, výšky do 2,50 m, osazených do hloubky 1,00 m s příčníky a ocelovými sloupky z prken a latí</t>
  </si>
  <si>
    <t>2103149134</t>
  </si>
  <si>
    <t>https://podminky.urs.cz/item/CS_URS_2022_01/966003818</t>
  </si>
  <si>
    <t>15,7 "zachovat plotová pole pro zpětnou montáž</t>
  </si>
  <si>
    <t>85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</si>
  <si>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</si>
  <si>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</si>
  <si>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1451752024</t>
  </si>
  <si>
    <t>https://podminky.urs.cz/item/CS_URS_2022_01/979054451</t>
  </si>
  <si>
    <t>19,5*0,8 "zpětně použitá zámková dlažba</t>
  </si>
  <si>
    <t>86</t>
  </si>
  <si>
    <t>985331213</t>
  </si>
  <si>
    <t>Dodatečné vlepování betonářské výztuže včetně vyvrtání a vyčištění otvoru chemickou maltou průměr výztuže 12 mm</t>
  </si>
  <si>
    <t>-317347896</t>
  </si>
  <si>
    <t>https://podminky.urs.cz/item/CS_URS_2022_01/985331213</t>
  </si>
  <si>
    <t>základ - po odstranění nopové folie</t>
  </si>
  <si>
    <t>52 "2*5,15/0,2=51,5 - dl. 1000 mm</t>
  </si>
  <si>
    <t>provázání pilíře se ztužujícícm prahem - dl. 1500 mm</t>
  </si>
  <si>
    <t>16,0</t>
  </si>
  <si>
    <t>87</t>
  </si>
  <si>
    <t>13021013</t>
  </si>
  <si>
    <t>tyč ocelová kruhová žebírková DIN 488 jakost B500B (10 505) výztuž do betonu D 12mm</t>
  </si>
  <si>
    <t>-425036812</t>
  </si>
  <si>
    <t>52*1,0*0,00091 "provázání základů</t>
  </si>
  <si>
    <t>16*1,5*0,00091 "provázání pilíře a prahu</t>
  </si>
  <si>
    <t>997</t>
  </si>
  <si>
    <t>Přesun sutě</t>
  </si>
  <si>
    <t>88</t>
  </si>
  <si>
    <t>997013501</t>
  </si>
  <si>
    <t>Odvoz suti a vybouraných hmot na skládku nebo meziskládku se složením, na vzdálenost do 1 km</t>
  </si>
  <si>
    <t>-1958930838</t>
  </si>
  <si>
    <t>https://podminky.urs.cz/item/CS_URS_2022_01/997013501</t>
  </si>
  <si>
    <t>20,825 "kámen</t>
  </si>
  <si>
    <t>23,312 "beton</t>
  </si>
  <si>
    <t>6,994+0,788 "železobeton</t>
  </si>
  <si>
    <t>89</t>
  </si>
  <si>
    <t>997013509</t>
  </si>
  <si>
    <t>Odvoz suti a vybouraných hmot na skládku nebo meziskládku se složením, na vzdálenost Příplatek k ceně za každý další i započatý 1 km přes 1 km</t>
  </si>
  <si>
    <t>-632272625</t>
  </si>
  <si>
    <t>https://podminky.urs.cz/item/CS_URS_2022_01/997013509</t>
  </si>
  <si>
    <t>51,919*17 'Přepočtené koeficientem množství</t>
  </si>
  <si>
    <t>90</t>
  </si>
  <si>
    <t>997013601R</t>
  </si>
  <si>
    <t>Poplatek za uložení stavebního odpadu na skládce (skládkovné) z prostého betonu zatříděného do Katalogu odpadů pod kódem 17 01 01.</t>
  </si>
  <si>
    <t>-687503437</t>
  </si>
  <si>
    <t>91</t>
  </si>
  <si>
    <t>997013602R</t>
  </si>
  <si>
    <t>Poplatek za uložení stavebního odpadu na skládce (skládkovné) z armovaného betonu zatříděného do Katalogu odpadů pod kódem 17 01 01.</t>
  </si>
  <si>
    <t>-261378146</t>
  </si>
  <si>
    <t>92</t>
  </si>
  <si>
    <t>997221551</t>
  </si>
  <si>
    <t>Vodorovná doprava suti bez naložení, ale se složením a s hrubým urovnáním ze sypkých materiálů, na vzdálenost do 1 km</t>
  </si>
  <si>
    <t>-1285760266</t>
  </si>
  <si>
    <t>https://podminky.urs.cz/item/CS_URS_2022_01/997221551</t>
  </si>
  <si>
    <t>3,51+8,58+12,356 "kamenivo</t>
  </si>
  <si>
    <t>3,139 "frézovaný asfalt</t>
  </si>
  <si>
    <t>93</t>
  </si>
  <si>
    <t>997221559</t>
  </si>
  <si>
    <t>Vodorovná doprava suti bez naložení, ale se složením a s hrubým urovnáním Příplatek k ceně za každý další i započatý 1 km přes 1 km</t>
  </si>
  <si>
    <t>-1355086531</t>
  </si>
  <si>
    <t>https://podminky.urs.cz/item/CS_URS_2022_01/997221559</t>
  </si>
  <si>
    <t>27,585*17 'Přepočtené koeficientem množství</t>
  </si>
  <si>
    <t>94</t>
  </si>
  <si>
    <t>997221561</t>
  </si>
  <si>
    <t>Vodorovná doprava suti bez naložení, ale se složením a s hrubým urovnáním z kusových materiálů, na vzdálenost do 1 km</t>
  </si>
  <si>
    <t>-1963219504</t>
  </si>
  <si>
    <t>https://podminky.urs.cz/item/CS_URS_2022_01/997221561</t>
  </si>
  <si>
    <t>5,07*0,2 "20% výměna dlažby</t>
  </si>
  <si>
    <t>2,831 "podkl. asfalt</t>
  </si>
  <si>
    <t>95</t>
  </si>
  <si>
    <t>997221569</t>
  </si>
  <si>
    <t>-148641603</t>
  </si>
  <si>
    <t>https://podminky.urs.cz/item/CS_URS_2022_01/997221569</t>
  </si>
  <si>
    <t>3,845*17 'Přepočtené koeficientem množství</t>
  </si>
  <si>
    <t>96</t>
  </si>
  <si>
    <t>997221645</t>
  </si>
  <si>
    <t>Poplatek za uložení stavebního odpadu na skládce (skládkovné) asfaltového bez obsahu dehtu zatříděného do Katalogu odpadů pod kódem 17 03 02</t>
  </si>
  <si>
    <t>1943797123</t>
  </si>
  <si>
    <t>https://podminky.urs.cz/item/CS_URS_2022_01/997221645</t>
  </si>
  <si>
    <t>97</t>
  </si>
  <si>
    <t>997221655</t>
  </si>
  <si>
    <t>Poplatek za uložení stavebního odpadu na skládce (skládkovné) zeminy a kamení zatříděného do Katalogu odpadů pod kódem 17 05 04</t>
  </si>
  <si>
    <t>-1006915631</t>
  </si>
  <si>
    <t>https://podminky.urs.cz/item/CS_URS_2022_01/997221655</t>
  </si>
  <si>
    <t>998</t>
  </si>
  <si>
    <t>Přesun hmot</t>
  </si>
  <si>
    <t>98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</si>
  <si>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</si>
  <si>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</si>
  <si>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1826584207</t>
  </si>
  <si>
    <t>https://podminky.urs.cz/item/CS_URS_2022_01/998153131</t>
  </si>
  <si>
    <t>PSV</t>
  </si>
  <si>
    <t>Práce a dodávky PSV</t>
  </si>
  <si>
    <t>711</t>
  </si>
  <si>
    <t>Izolace proti vodě, vlhkosti a plynům</t>
  </si>
  <si>
    <t>99</t>
  </si>
  <si>
    <t>711141559</t>
  </si>
  <si>
    <t>Provedení izolace proti zemní vlhkosti pásy přitavením NAIP na ploše vodorovné V</t>
  </si>
  <si>
    <t>1587195721</t>
  </si>
  <si>
    <t>https://podminky.urs.cz/item/CS_URS_2022_01/711141559</t>
  </si>
  <si>
    <t>5,2*0,62 "opěrná zeď u kůlny</t>
  </si>
  <si>
    <t>100</t>
  </si>
  <si>
    <t>711142559</t>
  </si>
  <si>
    <t>Provedení izolace proti zemní vlhkosti pásy přitavením NAIP na ploše svislé S</t>
  </si>
  <si>
    <t>1885461352</t>
  </si>
  <si>
    <t>https://podminky.urs.cz/item/CS_URS_2022_01/711142559</t>
  </si>
  <si>
    <t>5,2*3,41 "opěrná zeď u kůlny</t>
  </si>
  <si>
    <t>101</t>
  </si>
  <si>
    <t>62832001</t>
  </si>
  <si>
    <t>pás asfaltový natavitelný oxidovaný tl 3,5mm typu V60 S35 s vložkou ze skleněné rohože, s jemnozrnným minerálním posypem</t>
  </si>
  <si>
    <t>903591851</t>
  </si>
  <si>
    <t>3,224+17,732</t>
  </si>
  <si>
    <t>20,956*1,221 'Přepočtené koeficientem množství</t>
  </si>
  <si>
    <t>102</t>
  </si>
  <si>
    <t>711161112</t>
  </si>
  <si>
    <t>Izolace proti zemní vlhkosti a beztlakové vodě nopovými fóliemi na ploše vodorovné V vrstva ochranná, odvětrávací a drenážní výška nopku 8,0 mm, tl. fólie do 0,6 mm</t>
  </si>
  <si>
    <t>-1153758681</t>
  </si>
  <si>
    <t>https://podminky.urs.cz/item/CS_URS_2022_01/711161112</t>
  </si>
  <si>
    <t>4,1*0,7 "dočasné krytí zdi kůlny</t>
  </si>
  <si>
    <t>103</t>
  </si>
  <si>
    <t>998711101</t>
  </si>
  <si>
    <t>Přesun hmot pro izolace proti vodě, vlhkosti a plynům stanovený z hmotnosti přesunovaného materiálu vodorovná dopravní vzdálenost do 50 m v objektech výšky do 6 m</t>
  </si>
  <si>
    <t>612079981</t>
  </si>
  <si>
    <t>https://podminky.urs.cz/item/CS_URS_2022_01/998711101</t>
  </si>
  <si>
    <t>761</t>
  </si>
  <si>
    <t>Konstrukce prosvětlovací</t>
  </si>
  <si>
    <t>104</t>
  </si>
  <si>
    <t>761611112</t>
  </si>
  <si>
    <t>Okna ze skleněných tvárnic zděné rozměr 190 x 190 x 80 mm bezbarvé lesklé dezén rovný</t>
  </si>
  <si>
    <t>-2053483295</t>
  </si>
  <si>
    <t>https://podminky.urs.cz/item/CS_URS_2022_01/761611112</t>
  </si>
  <si>
    <t>105</t>
  </si>
  <si>
    <t>998761101</t>
  </si>
  <si>
    <t>Přesun hmot pro konstrukce prosvětlovací stanovený z hmotnosti přesunovaného materiálu vodorovná dopravní vzdálenost do 50 m v objektech výšky do 6 m</t>
  </si>
  <si>
    <t>-435639588</t>
  </si>
  <si>
    <t>https://podminky.urs.cz/item/CS_URS_2022_01/998761101</t>
  </si>
  <si>
    <t>767</t>
  </si>
  <si>
    <t>Konstrukce zámečnické</t>
  </si>
  <si>
    <t>106</t>
  </si>
  <si>
    <t>767995111</t>
  </si>
  <si>
    <t>Montáž ostatních atypických zámečnických konstrukcí hmotnosti do 5 kg</t>
  </si>
  <si>
    <t>1873141269</t>
  </si>
  <si>
    <t>https://podminky.urs.cz/item/CS_URS_2022_01/767995111</t>
  </si>
  <si>
    <t xml:space="preserve">svaření plotových sloupků, vrchlíků a patních plechů </t>
  </si>
  <si>
    <t>107</t>
  </si>
  <si>
    <t>14011054</t>
  </si>
  <si>
    <t>trubka ocelová bezešvá hladká jakost 11 353 82,5x3,6mm</t>
  </si>
  <si>
    <t>-855129160</t>
  </si>
  <si>
    <t>8*1,02 'Přepočtené koeficientem množství</t>
  </si>
  <si>
    <t>108</t>
  </si>
  <si>
    <t>13010220</t>
  </si>
  <si>
    <t>tyč ocelová plochá jakost S235JR (11 375) 50x6mm</t>
  </si>
  <si>
    <t>-2016994187</t>
  </si>
  <si>
    <t>8*4*0,15*1,1*2,36/1000 "patle na sloupky pro plotová pole</t>
  </si>
  <si>
    <t>109</t>
  </si>
  <si>
    <t>13522520</t>
  </si>
  <si>
    <t>ocel široká jakost S235JR 250x10mm</t>
  </si>
  <si>
    <t>-1044774156</t>
  </si>
  <si>
    <t>8*0,24*1,1*19,63/1000 "patní plechy pro plotové sloupky</t>
  </si>
  <si>
    <t>110</t>
  </si>
  <si>
    <t>998767101</t>
  </si>
  <si>
    <t>Přesun hmot pro zámečnické konstrukce stanovený z hmotnosti přesunovaného materiálu vodorovná dopravní vzdálenost do 50 m v objektech výšky do 6 m</t>
  </si>
  <si>
    <t>-1899954267</t>
  </si>
  <si>
    <t>https://podminky.urs.cz/item/CS_URS_2022_01/998767101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</si>
  <si>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</si>
  <si>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</si>
  <si>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</si>
  <si>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</si>
  <si>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</si>
  <si>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</si>
  <si>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</si>
  <si>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</si>
  <si>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</si>
  <si>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</si>
  <si>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</si>
  <si>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</si>
  <si>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</si>
  <si>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1024</t>
  </si>
  <si>
    <t>-631506972</t>
  </si>
  <si>
    <t>https://podminky.urs.cz/item/CS_URS_2022_01/012002000</t>
  </si>
  <si>
    <t>- vytýčení inženýrských sítí</t>
  </si>
  <si>
    <t>- geodet. zaměření před, během a po výstavbě</t>
  </si>
  <si>
    <t>013002000</t>
  </si>
  <si>
    <t>Projektové práce</t>
  </si>
  <si>
    <t>-1950298649</t>
  </si>
  <si>
    <t>https://podminky.urs.cz/item/CS_URS_2022_01/013002000</t>
  </si>
  <si>
    <t>- pasportizace pozemků a staveb dotčených výstavbou</t>
  </si>
  <si>
    <t>- Zajištění opatření vyplývajících z potřeb plnění opatření dle plánu BOZP</t>
  </si>
  <si>
    <t>- dílenská dokumentace</t>
  </si>
  <si>
    <t>- dokumentace skutečného provedení stavby</t>
  </si>
  <si>
    <t>VRN3</t>
  </si>
  <si>
    <t>Zařízení staveniště</t>
  </si>
  <si>
    <t>030001000</t>
  </si>
  <si>
    <t>-1401687553</t>
  </si>
  <si>
    <t>https://podminky.urs.cz/item/CS_URS_2022_01/030001000</t>
  </si>
  <si>
    <t>- stavební buňky, chemické WC, sklad materiálu apod.</t>
  </si>
  <si>
    <t>- elektrocentrála, dovoz záměsové vody</t>
  </si>
  <si>
    <t>- plocha pro mezideponii vč. ochranné geotextilie</t>
  </si>
  <si>
    <t>- zabezpečení staveniště proti vstupu nepovolaných osob</t>
  </si>
  <si>
    <t>- označení či oplocení ZS</t>
  </si>
  <si>
    <t>- uvedení ploch a staveb dotčených výstavbou do dohodnutého stavu</t>
  </si>
  <si>
    <t>034303000</t>
  </si>
  <si>
    <t>Dopravní značení na staveništi</t>
  </si>
  <si>
    <t>-175475977</t>
  </si>
  <si>
    <t>https://podminky.urs.cz/item/CS_URS_2022_01/034303000</t>
  </si>
  <si>
    <t xml:space="preserve">dočasné dopravní značení </t>
  </si>
  <si>
    <t>VRN4</t>
  </si>
  <si>
    <t>Inženýrská činnost</t>
  </si>
  <si>
    <t>041002000</t>
  </si>
  <si>
    <t>Dozory</t>
  </si>
  <si>
    <t>-748369057</t>
  </si>
  <si>
    <t>https://podminky.urs.cz/item/CS_URS_2022_01/041002000</t>
  </si>
  <si>
    <t>- dozor geotechnika</t>
  </si>
  <si>
    <t>VRN6</t>
  </si>
  <si>
    <t>Územní vlivy</t>
  </si>
  <si>
    <t>062503000</t>
  </si>
  <si>
    <t>Složitý terén staveniště</t>
  </si>
  <si>
    <t>31067124</t>
  </si>
  <si>
    <t>https://podminky.urs.cz/item/CS_URS_2022_01/062503000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</si>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</sst>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13107111" TargetMode="External" /><Relationship Id="rId3" Type="http://schemas.openxmlformats.org/officeDocument/2006/relationships/hyperlink" Target="https://podminky.urs.cz/item/CS_URS_2022_01/113107123" TargetMode="External" /><Relationship Id="rId4" Type="http://schemas.openxmlformats.org/officeDocument/2006/relationships/hyperlink" Target="https://podminky.urs.cz/item/CS_URS_2022_01/113107322" TargetMode="External" /><Relationship Id="rId5" Type="http://schemas.openxmlformats.org/officeDocument/2006/relationships/hyperlink" Target="https://podminky.urs.cz/item/CS_URS_2022_01/113107341" TargetMode="External" /><Relationship Id="rId6" Type="http://schemas.openxmlformats.org/officeDocument/2006/relationships/hyperlink" Target="https://podminky.urs.cz/item/CS_URS_2022_01/113154122" TargetMode="External" /><Relationship Id="rId7" Type="http://schemas.openxmlformats.org/officeDocument/2006/relationships/hyperlink" Target="https://podminky.urs.cz/item/CS_URS_2022_01/119001421" TargetMode="External" /><Relationship Id="rId8" Type="http://schemas.openxmlformats.org/officeDocument/2006/relationships/hyperlink" Target="https://podminky.urs.cz/item/CS_URS_2022_01/119003213" TargetMode="External" /><Relationship Id="rId9" Type="http://schemas.openxmlformats.org/officeDocument/2006/relationships/hyperlink" Target="https://podminky.urs.cz/item/CS_URS_2022_01/119003214" TargetMode="External" /><Relationship Id="rId10" Type="http://schemas.openxmlformats.org/officeDocument/2006/relationships/hyperlink" Target="https://podminky.urs.cz/item/CS_URS_2022_01/131313702" TargetMode="External" /><Relationship Id="rId11" Type="http://schemas.openxmlformats.org/officeDocument/2006/relationships/hyperlink" Target="https://podminky.urs.cz/item/CS_URS_2022_01/131351103" TargetMode="External" /><Relationship Id="rId12" Type="http://schemas.openxmlformats.org/officeDocument/2006/relationships/hyperlink" Target="https://podminky.urs.cz/item/CS_URS_2022_01/131351203" TargetMode="External" /><Relationship Id="rId13" Type="http://schemas.openxmlformats.org/officeDocument/2006/relationships/hyperlink" Target="https://podminky.urs.cz/item/CS_URS_2022_01/151101201" TargetMode="External" /><Relationship Id="rId14" Type="http://schemas.openxmlformats.org/officeDocument/2006/relationships/hyperlink" Target="https://podminky.urs.cz/item/CS_URS_2022_01/151101211" TargetMode="External" /><Relationship Id="rId15" Type="http://schemas.openxmlformats.org/officeDocument/2006/relationships/hyperlink" Target="https://podminky.urs.cz/item/CS_URS_2022_01/162351124" TargetMode="External" /><Relationship Id="rId16" Type="http://schemas.openxmlformats.org/officeDocument/2006/relationships/hyperlink" Target="https://podminky.urs.cz/item/CS_URS_2022_01/162751137" TargetMode="External" /><Relationship Id="rId17" Type="http://schemas.openxmlformats.org/officeDocument/2006/relationships/hyperlink" Target="https://podminky.urs.cz/item/CS_URS_2022_01/162751139" TargetMode="External" /><Relationship Id="rId18" Type="http://schemas.openxmlformats.org/officeDocument/2006/relationships/hyperlink" Target="https://podminky.urs.cz/item/CS_URS_2022_01/174151101" TargetMode="External" /><Relationship Id="rId19" Type="http://schemas.openxmlformats.org/officeDocument/2006/relationships/hyperlink" Target="https://podminky.urs.cz/item/CS_URS_2022_01/311113154" TargetMode="External" /><Relationship Id="rId20" Type="http://schemas.openxmlformats.org/officeDocument/2006/relationships/hyperlink" Target="https://podminky.urs.cz/item/CS_URS_2022_01/311361821" TargetMode="External" /><Relationship Id="rId21" Type="http://schemas.openxmlformats.org/officeDocument/2006/relationships/hyperlink" Target="https://podminky.urs.cz/item/CS_URS_2022_01/327324128" TargetMode="External" /><Relationship Id="rId22" Type="http://schemas.openxmlformats.org/officeDocument/2006/relationships/hyperlink" Target="https://podminky.urs.cz/item/CS_URS_2022_01/327351211" TargetMode="External" /><Relationship Id="rId23" Type="http://schemas.openxmlformats.org/officeDocument/2006/relationships/hyperlink" Target="https://podminky.urs.cz/item/CS_URS_2022_01/327361006" TargetMode="External" /><Relationship Id="rId24" Type="http://schemas.openxmlformats.org/officeDocument/2006/relationships/hyperlink" Target="https://podminky.urs.cz/item/CS_URS_2022_01/327361040" TargetMode="External" /><Relationship Id="rId25" Type="http://schemas.openxmlformats.org/officeDocument/2006/relationships/hyperlink" Target="https://podminky.urs.cz/item/CS_URS_2022_01/338171115" TargetMode="External" /><Relationship Id="rId26" Type="http://schemas.openxmlformats.org/officeDocument/2006/relationships/hyperlink" Target="https://podminky.urs.cz/item/CS_URS_2022_01/348181113" TargetMode="External" /><Relationship Id="rId27" Type="http://schemas.openxmlformats.org/officeDocument/2006/relationships/hyperlink" Target="https://podminky.urs.cz/item/CS_URS_2022_01/411354313" TargetMode="External" /><Relationship Id="rId28" Type="http://schemas.openxmlformats.org/officeDocument/2006/relationships/hyperlink" Target="https://podminky.urs.cz/item/CS_URS_2022_01/411354314" TargetMode="External" /><Relationship Id="rId29" Type="http://schemas.openxmlformats.org/officeDocument/2006/relationships/hyperlink" Target="https://podminky.urs.cz/item/CS_URS_2022_01/451315114" TargetMode="External" /><Relationship Id="rId30" Type="http://schemas.openxmlformats.org/officeDocument/2006/relationships/hyperlink" Target="https://podminky.urs.cz/item/CS_URS_2022_01/451579877" TargetMode="External" /><Relationship Id="rId31" Type="http://schemas.openxmlformats.org/officeDocument/2006/relationships/hyperlink" Target="https://podminky.urs.cz/item/CS_URS_2022_01/457311114" TargetMode="External" /><Relationship Id="rId32" Type="http://schemas.openxmlformats.org/officeDocument/2006/relationships/hyperlink" Target="https://podminky.urs.cz/item/CS_URS_2022_01/564231011" TargetMode="External" /><Relationship Id="rId33" Type="http://schemas.openxmlformats.org/officeDocument/2006/relationships/hyperlink" Target="https://podminky.urs.cz/item/CS_URS_2022_01/564851011" TargetMode="External" /><Relationship Id="rId34" Type="http://schemas.openxmlformats.org/officeDocument/2006/relationships/hyperlink" Target="https://podminky.urs.cz/item/CS_URS_2022_01/564871011" TargetMode="External" /><Relationship Id="rId35" Type="http://schemas.openxmlformats.org/officeDocument/2006/relationships/hyperlink" Target="https://podminky.urs.cz/item/CS_URS_2022_01/565135111" TargetMode="External" /><Relationship Id="rId36" Type="http://schemas.openxmlformats.org/officeDocument/2006/relationships/hyperlink" Target="https://podminky.urs.cz/item/CS_URS_2022_01/573111111" TargetMode="External" /><Relationship Id="rId37" Type="http://schemas.openxmlformats.org/officeDocument/2006/relationships/hyperlink" Target="https://podminky.urs.cz/item/CS_URS_2022_01/573231107" TargetMode="External" /><Relationship Id="rId38" Type="http://schemas.openxmlformats.org/officeDocument/2006/relationships/hyperlink" Target="https://podminky.urs.cz/item/CS_URS_2022_01/577134211" TargetMode="External" /><Relationship Id="rId39" Type="http://schemas.openxmlformats.org/officeDocument/2006/relationships/hyperlink" Target="https://podminky.urs.cz/item/CS_URS_2022_01/596211110" TargetMode="External" /><Relationship Id="rId40" Type="http://schemas.openxmlformats.org/officeDocument/2006/relationships/hyperlink" Target="https://podminky.urs.cz/item/CS_URS_2022_01/622131101" TargetMode="External" /><Relationship Id="rId41" Type="http://schemas.openxmlformats.org/officeDocument/2006/relationships/hyperlink" Target="https://podminky.urs.cz/item/CS_URS_2022_01/622142001" TargetMode="External" /><Relationship Id="rId42" Type="http://schemas.openxmlformats.org/officeDocument/2006/relationships/hyperlink" Target="https://podminky.urs.cz/item/CS_URS_2022_01/622511112" TargetMode="External" /><Relationship Id="rId43" Type="http://schemas.openxmlformats.org/officeDocument/2006/relationships/hyperlink" Target="https://podminky.urs.cz/item/CS_URS_2022_01/629999030" TargetMode="External" /><Relationship Id="rId44" Type="http://schemas.openxmlformats.org/officeDocument/2006/relationships/hyperlink" Target="https://podminky.urs.cz/item/CS_URS_2022_01/894410103" TargetMode="External" /><Relationship Id="rId45" Type="http://schemas.openxmlformats.org/officeDocument/2006/relationships/hyperlink" Target="https://podminky.urs.cz/item/CS_URS_2022_01/894410212" TargetMode="External" /><Relationship Id="rId46" Type="http://schemas.openxmlformats.org/officeDocument/2006/relationships/hyperlink" Target="https://podminky.urs.cz/item/CS_URS_2022_01/894410213" TargetMode="External" /><Relationship Id="rId47" Type="http://schemas.openxmlformats.org/officeDocument/2006/relationships/hyperlink" Target="https://podminky.urs.cz/item/CS_URS_2022_01/894410232" TargetMode="External" /><Relationship Id="rId48" Type="http://schemas.openxmlformats.org/officeDocument/2006/relationships/hyperlink" Target="https://podminky.urs.cz/item/CS_URS_2022_01/895941342" TargetMode="External" /><Relationship Id="rId49" Type="http://schemas.openxmlformats.org/officeDocument/2006/relationships/hyperlink" Target="https://podminky.urs.cz/item/CS_URS_2022_01/895941351" TargetMode="External" /><Relationship Id="rId50" Type="http://schemas.openxmlformats.org/officeDocument/2006/relationships/hyperlink" Target="https://podminky.urs.cz/item/CS_URS_2022_01/895941361" TargetMode="External" /><Relationship Id="rId51" Type="http://schemas.openxmlformats.org/officeDocument/2006/relationships/hyperlink" Target="https://podminky.urs.cz/item/CS_URS_2022_01/895941362" TargetMode="External" /><Relationship Id="rId52" Type="http://schemas.openxmlformats.org/officeDocument/2006/relationships/hyperlink" Target="https://podminky.urs.cz/item/CS_URS_2022_01/895941366" TargetMode="External" /><Relationship Id="rId53" Type="http://schemas.openxmlformats.org/officeDocument/2006/relationships/hyperlink" Target="https://podminky.urs.cz/item/CS_URS_2022_01/899104112" TargetMode="External" /><Relationship Id="rId54" Type="http://schemas.openxmlformats.org/officeDocument/2006/relationships/hyperlink" Target="https://podminky.urs.cz/item/CS_URS_2022_01/899204112" TargetMode="External" /><Relationship Id="rId55" Type="http://schemas.openxmlformats.org/officeDocument/2006/relationships/hyperlink" Target="https://podminky.urs.cz/item/CS_URS_2022_01/916131213" TargetMode="External" /><Relationship Id="rId56" Type="http://schemas.openxmlformats.org/officeDocument/2006/relationships/hyperlink" Target="https://podminky.urs.cz/item/CS_URS_2022_01/919726123" TargetMode="External" /><Relationship Id="rId57" Type="http://schemas.openxmlformats.org/officeDocument/2006/relationships/hyperlink" Target="https://podminky.urs.cz/item/CS_URS_2022_01/919732211" TargetMode="External" /><Relationship Id="rId58" Type="http://schemas.openxmlformats.org/officeDocument/2006/relationships/hyperlink" Target="https://podminky.urs.cz/item/CS_URS_2022_01/931992121" TargetMode="External" /><Relationship Id="rId59" Type="http://schemas.openxmlformats.org/officeDocument/2006/relationships/hyperlink" Target="https://podminky.urs.cz/item/CS_URS_2022_01/931994105" TargetMode="External" /><Relationship Id="rId60" Type="http://schemas.openxmlformats.org/officeDocument/2006/relationships/hyperlink" Target="https://podminky.urs.cz/item/CS_URS_2022_01/931994142" TargetMode="External" /><Relationship Id="rId61" Type="http://schemas.openxmlformats.org/officeDocument/2006/relationships/hyperlink" Target="https://podminky.urs.cz/item/CS_URS_2022_01/953961214" TargetMode="External" /><Relationship Id="rId62" Type="http://schemas.openxmlformats.org/officeDocument/2006/relationships/hyperlink" Target="https://podminky.urs.cz/item/CS_URS_2022_01/953965131" TargetMode="External" /><Relationship Id="rId63" Type="http://schemas.openxmlformats.org/officeDocument/2006/relationships/hyperlink" Target="https://podminky.urs.cz/item/CS_URS_2022_01/961021311" TargetMode="External" /><Relationship Id="rId64" Type="http://schemas.openxmlformats.org/officeDocument/2006/relationships/hyperlink" Target="https://podminky.urs.cz/item/CS_URS_2022_01/961044111" TargetMode="External" /><Relationship Id="rId65" Type="http://schemas.openxmlformats.org/officeDocument/2006/relationships/hyperlink" Target="https://podminky.urs.cz/item/CS_URS_2022_01/961055111" TargetMode="External" /><Relationship Id="rId66" Type="http://schemas.openxmlformats.org/officeDocument/2006/relationships/hyperlink" Target="https://podminky.urs.cz/item/CS_URS_2022_01/962033111" TargetMode="External" /><Relationship Id="rId67" Type="http://schemas.openxmlformats.org/officeDocument/2006/relationships/hyperlink" Target="https://podminky.urs.cz/item/CS_URS_2022_01/966003818" TargetMode="External" /><Relationship Id="rId68" Type="http://schemas.openxmlformats.org/officeDocument/2006/relationships/hyperlink" Target="https://podminky.urs.cz/item/CS_URS_2022_01/979054451" TargetMode="External" /><Relationship Id="rId69" Type="http://schemas.openxmlformats.org/officeDocument/2006/relationships/hyperlink" Target="https://podminky.urs.cz/item/CS_URS_2022_01/985331213" TargetMode="External" /><Relationship Id="rId70" Type="http://schemas.openxmlformats.org/officeDocument/2006/relationships/hyperlink" Target="https://podminky.urs.cz/item/CS_URS_2022_01/997013501" TargetMode="External" /><Relationship Id="rId71" Type="http://schemas.openxmlformats.org/officeDocument/2006/relationships/hyperlink" Target="https://podminky.urs.cz/item/CS_URS_2022_01/997013509" TargetMode="External" /><Relationship Id="rId72" Type="http://schemas.openxmlformats.org/officeDocument/2006/relationships/hyperlink" Target="https://podminky.urs.cz/item/CS_URS_2022_01/997221551" TargetMode="External" /><Relationship Id="rId73" Type="http://schemas.openxmlformats.org/officeDocument/2006/relationships/hyperlink" Target="https://podminky.urs.cz/item/CS_URS_2022_01/997221559" TargetMode="External" /><Relationship Id="rId74" Type="http://schemas.openxmlformats.org/officeDocument/2006/relationships/hyperlink" Target="https://podminky.urs.cz/item/CS_URS_2022_01/997221561" TargetMode="External" /><Relationship Id="rId75" Type="http://schemas.openxmlformats.org/officeDocument/2006/relationships/hyperlink" Target="https://podminky.urs.cz/item/CS_URS_2022_01/997221569" TargetMode="External" /><Relationship Id="rId76" Type="http://schemas.openxmlformats.org/officeDocument/2006/relationships/hyperlink" Target="https://podminky.urs.cz/item/CS_URS_2022_01/997221645" TargetMode="External" /><Relationship Id="rId77" Type="http://schemas.openxmlformats.org/officeDocument/2006/relationships/hyperlink" Target="https://podminky.urs.cz/item/CS_URS_2022_01/997221655" TargetMode="External" /><Relationship Id="rId78" Type="http://schemas.openxmlformats.org/officeDocument/2006/relationships/hyperlink" Target="https://podminky.urs.cz/item/CS_URS_2022_01/998153131" TargetMode="External" /><Relationship Id="rId79" Type="http://schemas.openxmlformats.org/officeDocument/2006/relationships/hyperlink" Target="https://podminky.urs.cz/item/CS_URS_2022_01/711141559" TargetMode="External" /><Relationship Id="rId80" Type="http://schemas.openxmlformats.org/officeDocument/2006/relationships/hyperlink" Target="https://podminky.urs.cz/item/CS_URS_2022_01/711142559" TargetMode="External" /><Relationship Id="rId81" Type="http://schemas.openxmlformats.org/officeDocument/2006/relationships/hyperlink" Target="https://podminky.urs.cz/item/CS_URS_2022_01/711161112" TargetMode="External" /><Relationship Id="rId82" Type="http://schemas.openxmlformats.org/officeDocument/2006/relationships/hyperlink" Target="https://podminky.urs.cz/item/CS_URS_2022_01/998711101" TargetMode="External" /><Relationship Id="rId83" Type="http://schemas.openxmlformats.org/officeDocument/2006/relationships/hyperlink" Target="https://podminky.urs.cz/item/CS_URS_2022_01/761611112" TargetMode="External" /><Relationship Id="rId84" Type="http://schemas.openxmlformats.org/officeDocument/2006/relationships/hyperlink" Target="https://podminky.urs.cz/item/CS_URS_2022_01/998761101" TargetMode="External" /><Relationship Id="rId85" Type="http://schemas.openxmlformats.org/officeDocument/2006/relationships/hyperlink" Target="https://podminky.urs.cz/item/CS_URS_2022_01/767995111" TargetMode="External" /><Relationship Id="rId86" Type="http://schemas.openxmlformats.org/officeDocument/2006/relationships/hyperlink" Target="https://podminky.urs.cz/item/CS_URS_2022_01/998767101" TargetMode="External" /><Relationship Id="rId8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002000" TargetMode="External" /><Relationship Id="rId2" Type="http://schemas.openxmlformats.org/officeDocument/2006/relationships/hyperlink" Target="https://podminky.urs.cz/item/CS_URS_2022_01/013002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34303000" TargetMode="External" /><Relationship Id="rId5" Type="http://schemas.openxmlformats.org/officeDocument/2006/relationships/hyperlink" Target="https://podminky.urs.cz/item/CS_URS_2022_01/041002000" TargetMode="External" /><Relationship Id="rId6" Type="http://schemas.openxmlformats.org/officeDocument/2006/relationships/hyperlink" Target="https://podminky.urs.cz/item/CS_URS_2022_01/062503000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21_244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opěrné zdi p.p.č.434 k.ú. Mojžíř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Ústí nad Labem - Mojžíř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28. 5. 2022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Ústí nad |Labem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AZ Consult spol. s r.o.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Dagmar Sedláčková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Oprava opěrné zdi'!J30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 01 - Oprava opěrné zdi'!P94</f>
        <v>0</v>
      </c>
      <c r="AV55" s="121">
        <f>'SO 01 - Oprava opěrné zdi'!J33</f>
        <v>0</v>
      </c>
      <c r="AW55" s="121">
        <f>'SO 01 - Oprava opěrné zdi'!J34</f>
        <v>0</v>
      </c>
      <c r="AX55" s="121">
        <f>'SO 01 - Oprava opěrné zdi'!J35</f>
        <v>0</v>
      </c>
      <c r="AY55" s="121">
        <f>'SO 01 - Oprava opěrné zdi'!J36</f>
        <v>0</v>
      </c>
      <c r="AZ55" s="121">
        <f>'SO 01 - Oprava opěrné zdi'!F33</f>
        <v>0</v>
      </c>
      <c r="BA55" s="121">
        <f>'SO 01 - Oprava opěrné zdi'!F34</f>
        <v>0</v>
      </c>
      <c r="BB55" s="121">
        <f>'SO 01 - Oprava opěrné zdi'!F35</f>
        <v>0</v>
      </c>
      <c r="BC55" s="121">
        <f>'SO 01 - Oprava opěrné zdi'!F36</f>
        <v>0</v>
      </c>
      <c r="BD55" s="123">
        <f>'SO 01 - Oprava opěrné zdi'!F37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85</v>
      </c>
      <c r="AR56" s="119"/>
      <c r="AS56" s="125">
        <v>0</v>
      </c>
      <c r="AT56" s="126">
        <f>ROUND(SUM(AV56:AW56),2)</f>
        <v>0</v>
      </c>
      <c r="AU56" s="127">
        <f>'VON - Vedlejší a ostatní ...'!P84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YSiHladJbb0jU2hKyKTk20+w0t0M5f0lDEZCPnxUljFhCvS8JiRSbAf5SIx7PmSdLJLARflZweBvaWBuKZd96A==" hashValue="Msxm3iFimuqcAt8jjH2SL+CpD2/vySLZ+cyU2X3ShRTSpECVfiNMUk7AUY9gbfw4jnDW+rdOjxkNPR70guKSy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Oprava opěrné zdi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opěrné zdi p.p.č.434 k.ú. Mojžíř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28. 5. 2022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ROUND((SUM(BE94:BE427)),  2)</f>
        <v>0</v>
      </c>
      <c r="G33" s="39"/>
      <c r="H33" s="39"/>
      <c r="I33" s="149">
        <v>0.20999999999999999</v>
      </c>
      <c r="J33" s="148">
        <f>ROUND(((SUM(BE94:BE427))*I33),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ROUND((SUM(BF94:BF427)),  2)</f>
        <v>0</v>
      </c>
      <c r="G34" s="39"/>
      <c r="H34" s="39"/>
      <c r="I34" s="149">
        <v>0.14999999999999999</v>
      </c>
      <c r="J34" s="148">
        <f>ROUND(((SUM(BF94:BF427))*I34),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ROUND((SUM(BG94:BG427)),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ROUND((SUM(BH94:BH427)),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ROUND((SUM(BI94:BI427)),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opěrné zdi p.p.č.434 k.ú. Mojžíř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Oprava opěrné zdi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nad Labem - Mojžíř</v>
      </c>
      <c r="G52" s="41"/>
      <c r="H52" s="41"/>
      <c r="I52" s="33" t="s">
        <v>23</v>
      </c>
      <c r="J52" s="73" t="str">
        <f>IF(J12="","",J12)</f>
        <v>28. 5. 2022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Ústí nad |Labem</v>
      </c>
      <c r="G54" s="41"/>
      <c r="H54" s="41"/>
      <c r="I54" s="33" t="s">
        <v>32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Dagmar Sedláčková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J149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J165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J205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J220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J249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J261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J289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J351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105</v>
      </c>
      <c r="E70" s="175"/>
      <c r="F70" s="175"/>
      <c r="G70" s="175"/>
      <c r="H70" s="175"/>
      <c r="I70" s="175"/>
      <c r="J70" s="176">
        <f>J391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106</v>
      </c>
      <c r="E71" s="169"/>
      <c r="F71" s="169"/>
      <c r="G71" s="169"/>
      <c r="H71" s="169"/>
      <c r="I71" s="169"/>
      <c r="J71" s="170">
        <f>J394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107</v>
      </c>
      <c r="E72" s="175"/>
      <c r="F72" s="175"/>
      <c r="G72" s="175"/>
      <c r="H72" s="175"/>
      <c r="I72" s="175"/>
      <c r="J72" s="176">
        <f>J395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108</v>
      </c>
      <c r="E73" s="175"/>
      <c r="F73" s="175"/>
      <c r="G73" s="175"/>
      <c r="H73" s="175"/>
      <c r="I73" s="175"/>
      <c r="J73" s="176">
        <f>J410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109</v>
      </c>
      <c r="E74" s="175"/>
      <c r="F74" s="175"/>
      <c r="G74" s="175"/>
      <c r="H74" s="175"/>
      <c r="I74" s="175"/>
      <c r="J74" s="176">
        <f>J415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110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Oprava opěrné zdi p.p.č.434 k.ú. Mojžíř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89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 01 - Oprava opěrné zdi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Ústí nad Labem - Mojžíř</v>
      </c>
      <c r="G88" s="41"/>
      <c r="H88" s="41"/>
      <c r="I88" s="33" t="s">
        <v>23</v>
      </c>
      <c r="J88" s="73" t="str">
        <f>IF(J12="","",J12)</f>
        <v>28. 5. 2022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E15</f>
        <v>Statutární město Ústí nad |Labem</v>
      </c>
      <c r="G90" s="41"/>
      <c r="H90" s="41"/>
      <c r="I90" s="33" t="s">
        <v>32</v>
      </c>
      <c r="J90" s="37" t="str">
        <f>E21</f>
        <v>AZ Consult spol. s 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36</v>
      </c>
      <c r="J91" s="37" t="str">
        <f>E24</f>
        <v>Dagmar Sedláčková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111</v>
      </c>
      <c r="D93" s="181" t="s">
        <v>59</v>
      </c>
      <c r="E93" s="181" t="s">
        <v>55</v>
      </c>
      <c r="F93" s="181" t="s">
        <v>56</v>
      </c>
      <c r="G93" s="181" t="s">
        <v>112</v>
      </c>
      <c r="H93" s="181" t="s">
        <v>113</v>
      </c>
      <c r="I93" s="181" t="s">
        <v>114</v>
      </c>
      <c r="J93" s="181" t="s">
        <v>93</v>
      </c>
      <c r="K93" s="182" t="s">
        <v>115</v>
      </c>
      <c r="L93" s="183"/>
      <c r="M93" s="93" t="s">
        <v>19</v>
      </c>
      <c r="N93" s="94" t="s">
        <v>44</v>
      </c>
      <c r="O93" s="94" t="s">
        <v>116</v>
      </c>
      <c r="P93" s="94" t="s">
        <v>117</v>
      </c>
      <c r="Q93" s="94" t="s">
        <v>118</v>
      </c>
      <c r="R93" s="94" t="s">
        <v>119</v>
      </c>
      <c r="S93" s="94" t="s">
        <v>120</v>
      </c>
      <c r="T93" s="95" t="s">
        <v>121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122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P95+P394</f>
        <v>0</v>
      </c>
      <c r="Q94" s="97"/>
      <c r="R94" s="186">
        <f>R95+R394</f>
        <v>19.992236792</v>
      </c>
      <c r="S94" s="97"/>
      <c r="T94" s="187">
        <f>T95+T394</f>
        <v>88.346184000000008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73</v>
      </c>
      <c r="AU94" s="18" t="s">
        <v>94</v>
      </c>
      <c r="BK94" s="188">
        <f>BK95+BK394</f>
        <v>0</v>
      </c>
    </row>
    <row r="95" s="12" customFormat="1" ht="25.92" customHeight="1">
      <c r="A95" s="12"/>
      <c r="B95" s="189"/>
      <c r="C95" s="190"/>
      <c r="D95" s="191" t="s">
        <v>73</v>
      </c>
      <c r="E95" s="192" t="s">
        <v>123</v>
      </c>
      <c r="F95" s="192" t="s">
        <v>124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P96+P149+P165+P205+P220+P249+P261+P289+P351+P391</f>
        <v>0</v>
      </c>
      <c r="Q95" s="197"/>
      <c r="R95" s="198">
        <f>R96+R149+R165+R205+R220+R249+R261+R289+R351+R391</f>
        <v>19.716158602</v>
      </c>
      <c r="S95" s="197"/>
      <c r="T95" s="199">
        <f>T96+T149+T165+T205+T220+T249+T261+T289+T351+T391</f>
        <v>88.346184000000008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82</v>
      </c>
      <c r="AT95" s="201" t="s">
        <v>73</v>
      </c>
      <c r="AU95" s="201" t="s">
        <v>74</v>
      </c>
      <c r="AY95" s="200" t="s">
        <v>125</v>
      </c>
      <c r="BK95" s="202">
        <f>BK96+BK149+BK165+BK205+BK220+BK249+BK261+BK289+BK351+BK391</f>
        <v>0</v>
      </c>
    </row>
    <row r="96" s="12" customFormat="1" ht="22.8" customHeight="1">
      <c r="A96" s="12"/>
      <c r="B96" s="189"/>
      <c r="C96" s="190"/>
      <c r="D96" s="191" t="s">
        <v>73</v>
      </c>
      <c r="E96" s="203" t="s">
        <v>82</v>
      </c>
      <c r="F96" s="203" t="s">
        <v>126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SUM(P97:P148)</f>
        <v>0</v>
      </c>
      <c r="Q96" s="197"/>
      <c r="R96" s="198">
        <f>SUM(R97:R148)</f>
        <v>0.78828334</v>
      </c>
      <c r="S96" s="197"/>
      <c r="T96" s="199">
        <f>SUM(T97:T148)</f>
        <v>35.486084000000005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82</v>
      </c>
      <c r="AT96" s="201" t="s">
        <v>73</v>
      </c>
      <c r="AU96" s="201" t="s">
        <v>82</v>
      </c>
      <c r="AY96" s="200" t="s">
        <v>125</v>
      </c>
      <c r="BK96" s="202">
        <f>SUM(BK97:BK148)</f>
        <v>0</v>
      </c>
    </row>
    <row r="97" s="2" customFormat="1" ht="37.8" customHeight="1">
      <c r="A97" s="39"/>
      <c r="B97" s="40"/>
      <c r="C97" s="205" t="s">
        <v>82</v>
      </c>
      <c r="D97" s="205" t="s">
        <v>127</v>
      </c>
      <c r="E97" s="206" t="s">
        <v>128</v>
      </c>
      <c r="F97" s="207" t="s">
        <v>129</v>
      </c>
      <c r="G97" s="208" t="s">
        <v>130</v>
      </c>
      <c r="H97" s="209">
        <v>19.5</v>
      </c>
      <c r="I97" s="210"/>
      <c r="J97" s="211">
        <f>ROUND(I97*H97,2)</f>
        <v>0</v>
      </c>
      <c r="K97" s="207" t="s">
        <v>131</v>
      </c>
      <c r="L97" s="45"/>
      <c r="M97" s="212" t="s">
        <v>19</v>
      </c>
      <c r="N97" s="213" t="s">
        <v>45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0.26000000000000001</v>
      </c>
      <c r="T97" s="215">
        <f>S97*H97</f>
        <v>5.0700000000000003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132</v>
      </c>
      <c r="AT97" s="216" t="s">
        <v>127</v>
      </c>
      <c r="AU97" s="216" t="s">
        <v>84</v>
      </c>
      <c r="AY97" s="18" t="s">
        <v>125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82</v>
      </c>
      <c r="BK97" s="217">
        <f>ROUND(I97*H97,2)</f>
        <v>0</v>
      </c>
      <c r="BL97" s="18" t="s">
        <v>132</v>
      </c>
      <c r="BM97" s="216" t="s">
        <v>133</v>
      </c>
    </row>
    <row r="98" s="2" customFormat="1">
      <c r="A98" s="39"/>
      <c r="B98" s="40"/>
      <c r="C98" s="41"/>
      <c r="D98" s="218" t="s">
        <v>134</v>
      </c>
      <c r="E98" s="41"/>
      <c r="F98" s="219" t="s">
        <v>135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84</v>
      </c>
    </row>
    <row r="99" s="2" customFormat="1" ht="24.15" customHeight="1">
      <c r="A99" s="39"/>
      <c r="B99" s="40"/>
      <c r="C99" s="205" t="s">
        <v>84</v>
      </c>
      <c r="D99" s="205" t="s">
        <v>127</v>
      </c>
      <c r="E99" s="206" t="s">
        <v>136</v>
      </c>
      <c r="F99" s="207" t="s">
        <v>137</v>
      </c>
      <c r="G99" s="208" t="s">
        <v>130</v>
      </c>
      <c r="H99" s="209">
        <v>19.5</v>
      </c>
      <c r="I99" s="210"/>
      <c r="J99" s="211">
        <f>ROUND(I99*H99,2)</f>
        <v>0</v>
      </c>
      <c r="K99" s="207" t="s">
        <v>131</v>
      </c>
      <c r="L99" s="45"/>
      <c r="M99" s="212" t="s">
        <v>19</v>
      </c>
      <c r="N99" s="213" t="s">
        <v>45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0.17999999999999999</v>
      </c>
      <c r="T99" s="215">
        <f>S99*H99</f>
        <v>3.5099999999999998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132</v>
      </c>
      <c r="AT99" s="216" t="s">
        <v>127</v>
      </c>
      <c r="AU99" s="216" t="s">
        <v>84</v>
      </c>
      <c r="AY99" s="18" t="s">
        <v>125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82</v>
      </c>
      <c r="BK99" s="217">
        <f>ROUND(I99*H99,2)</f>
        <v>0</v>
      </c>
      <c r="BL99" s="18" t="s">
        <v>132</v>
      </c>
      <c r="BM99" s="216" t="s">
        <v>138</v>
      </c>
    </row>
    <row r="100" s="2" customFormat="1">
      <c r="A100" s="39"/>
      <c r="B100" s="40"/>
      <c r="C100" s="41"/>
      <c r="D100" s="218" t="s">
        <v>134</v>
      </c>
      <c r="E100" s="41"/>
      <c r="F100" s="219" t="s">
        <v>139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84</v>
      </c>
    </row>
    <row r="101" s="13" customFormat="1">
      <c r="A101" s="13"/>
      <c r="B101" s="223"/>
      <c r="C101" s="224"/>
      <c r="D101" s="225" t="s">
        <v>140</v>
      </c>
      <c r="E101" s="226" t="s">
        <v>19</v>
      </c>
      <c r="F101" s="227" t="s">
        <v>141</v>
      </c>
      <c r="G101" s="224"/>
      <c r="H101" s="228">
        <v>19.5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140</v>
      </c>
      <c r="AU101" s="234" t="s">
        <v>84</v>
      </c>
      <c r="AV101" s="13" t="s">
        <v>84</v>
      </c>
      <c r="AW101" s="13" t="s">
        <v>35</v>
      </c>
      <c r="AX101" s="13" t="s">
        <v>82</v>
      </c>
      <c r="AY101" s="234" t="s">
        <v>125</v>
      </c>
    </row>
    <row r="102" s="2" customFormat="1" ht="33" customHeight="1">
      <c r="A102" s="39"/>
      <c r="B102" s="40"/>
      <c r="C102" s="205" t="s">
        <v>142</v>
      </c>
      <c r="D102" s="205" t="s">
        <v>127</v>
      </c>
      <c r="E102" s="206" t="s">
        <v>143</v>
      </c>
      <c r="F102" s="207" t="s">
        <v>144</v>
      </c>
      <c r="G102" s="208" t="s">
        <v>130</v>
      </c>
      <c r="H102" s="209">
        <v>19.5</v>
      </c>
      <c r="I102" s="210"/>
      <c r="J102" s="211">
        <f>ROUND(I102*H102,2)</f>
        <v>0</v>
      </c>
      <c r="K102" s="207" t="s">
        <v>131</v>
      </c>
      <c r="L102" s="45"/>
      <c r="M102" s="212" t="s">
        <v>19</v>
      </c>
      <c r="N102" s="213" t="s">
        <v>45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0.44</v>
      </c>
      <c r="T102" s="215">
        <f>S102*H102</f>
        <v>8.5800000000000001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132</v>
      </c>
      <c r="AT102" s="216" t="s">
        <v>127</v>
      </c>
      <c r="AU102" s="216" t="s">
        <v>84</v>
      </c>
      <c r="AY102" s="18" t="s">
        <v>125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82</v>
      </c>
      <c r="BK102" s="217">
        <f>ROUND(I102*H102,2)</f>
        <v>0</v>
      </c>
      <c r="BL102" s="18" t="s">
        <v>132</v>
      </c>
      <c r="BM102" s="216" t="s">
        <v>145</v>
      </c>
    </row>
    <row r="103" s="2" customFormat="1">
      <c r="A103" s="39"/>
      <c r="B103" s="40"/>
      <c r="C103" s="41"/>
      <c r="D103" s="218" t="s">
        <v>134</v>
      </c>
      <c r="E103" s="41"/>
      <c r="F103" s="219" t="s">
        <v>146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84</v>
      </c>
    </row>
    <row r="104" s="13" customFormat="1">
      <c r="A104" s="13"/>
      <c r="B104" s="223"/>
      <c r="C104" s="224"/>
      <c r="D104" s="225" t="s">
        <v>140</v>
      </c>
      <c r="E104" s="226" t="s">
        <v>19</v>
      </c>
      <c r="F104" s="227" t="s">
        <v>147</v>
      </c>
      <c r="G104" s="224"/>
      <c r="H104" s="228">
        <v>19.5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140</v>
      </c>
      <c r="AU104" s="234" t="s">
        <v>84</v>
      </c>
      <c r="AV104" s="13" t="s">
        <v>84</v>
      </c>
      <c r="AW104" s="13" t="s">
        <v>35</v>
      </c>
      <c r="AX104" s="13" t="s">
        <v>82</v>
      </c>
      <c r="AY104" s="234" t="s">
        <v>125</v>
      </c>
    </row>
    <row r="105" s="2" customFormat="1" ht="37.8" customHeight="1">
      <c r="A105" s="39"/>
      <c r="B105" s="40"/>
      <c r="C105" s="205" t="s">
        <v>132</v>
      </c>
      <c r="D105" s="205" t="s">
        <v>127</v>
      </c>
      <c r="E105" s="206" t="s">
        <v>148</v>
      </c>
      <c r="F105" s="207" t="s">
        <v>149</v>
      </c>
      <c r="G105" s="208" t="s">
        <v>130</v>
      </c>
      <c r="H105" s="209">
        <v>42.607999999999997</v>
      </c>
      <c r="I105" s="210"/>
      <c r="J105" s="211">
        <f>ROUND(I105*H105,2)</f>
        <v>0</v>
      </c>
      <c r="K105" s="207" t="s">
        <v>131</v>
      </c>
      <c r="L105" s="45"/>
      <c r="M105" s="212" t="s">
        <v>19</v>
      </c>
      <c r="N105" s="213" t="s">
        <v>45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0.28999999999999998</v>
      </c>
      <c r="T105" s="215">
        <f>S105*H105</f>
        <v>12.356319999999998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132</v>
      </c>
      <c r="AT105" s="216" t="s">
        <v>127</v>
      </c>
      <c r="AU105" s="216" t="s">
        <v>84</v>
      </c>
      <c r="AY105" s="18" t="s">
        <v>125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82</v>
      </c>
      <c r="BK105" s="217">
        <f>ROUND(I105*H105,2)</f>
        <v>0</v>
      </c>
      <c r="BL105" s="18" t="s">
        <v>132</v>
      </c>
      <c r="BM105" s="216" t="s">
        <v>150</v>
      </c>
    </row>
    <row r="106" s="2" customFormat="1">
      <c r="A106" s="39"/>
      <c r="B106" s="40"/>
      <c r="C106" s="41"/>
      <c r="D106" s="218" t="s">
        <v>134</v>
      </c>
      <c r="E106" s="41"/>
      <c r="F106" s="219" t="s">
        <v>151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84</v>
      </c>
    </row>
    <row r="107" s="13" customFormat="1">
      <c r="A107" s="13"/>
      <c r="B107" s="223"/>
      <c r="C107" s="224"/>
      <c r="D107" s="225" t="s">
        <v>140</v>
      </c>
      <c r="E107" s="226" t="s">
        <v>19</v>
      </c>
      <c r="F107" s="227" t="s">
        <v>152</v>
      </c>
      <c r="G107" s="224"/>
      <c r="H107" s="228">
        <v>19.885999999999999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140</v>
      </c>
      <c r="AU107" s="234" t="s">
        <v>84</v>
      </c>
      <c r="AV107" s="13" t="s">
        <v>84</v>
      </c>
      <c r="AW107" s="13" t="s">
        <v>35</v>
      </c>
      <c r="AX107" s="13" t="s">
        <v>74</v>
      </c>
      <c r="AY107" s="234" t="s">
        <v>125</v>
      </c>
    </row>
    <row r="108" s="13" customFormat="1">
      <c r="A108" s="13"/>
      <c r="B108" s="223"/>
      <c r="C108" s="224"/>
      <c r="D108" s="225" t="s">
        <v>140</v>
      </c>
      <c r="E108" s="226" t="s">
        <v>19</v>
      </c>
      <c r="F108" s="227" t="s">
        <v>153</v>
      </c>
      <c r="G108" s="224"/>
      <c r="H108" s="228">
        <v>22.722000000000001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140</v>
      </c>
      <c r="AU108" s="234" t="s">
        <v>84</v>
      </c>
      <c r="AV108" s="13" t="s">
        <v>84</v>
      </c>
      <c r="AW108" s="13" t="s">
        <v>35</v>
      </c>
      <c r="AX108" s="13" t="s">
        <v>74</v>
      </c>
      <c r="AY108" s="234" t="s">
        <v>125</v>
      </c>
    </row>
    <row r="109" s="14" customFormat="1">
      <c r="A109" s="14"/>
      <c r="B109" s="235"/>
      <c r="C109" s="236"/>
      <c r="D109" s="225" t="s">
        <v>140</v>
      </c>
      <c r="E109" s="237" t="s">
        <v>19</v>
      </c>
      <c r="F109" s="238" t="s">
        <v>154</v>
      </c>
      <c r="G109" s="236"/>
      <c r="H109" s="239">
        <v>42.607999999999997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140</v>
      </c>
      <c r="AU109" s="245" t="s">
        <v>84</v>
      </c>
      <c r="AV109" s="14" t="s">
        <v>132</v>
      </c>
      <c r="AW109" s="14" t="s">
        <v>35</v>
      </c>
      <c r="AX109" s="14" t="s">
        <v>82</v>
      </c>
      <c r="AY109" s="245" t="s">
        <v>125</v>
      </c>
    </row>
    <row r="110" s="2" customFormat="1" ht="33" customHeight="1">
      <c r="A110" s="39"/>
      <c r="B110" s="40"/>
      <c r="C110" s="205" t="s">
        <v>155</v>
      </c>
      <c r="D110" s="205" t="s">
        <v>127</v>
      </c>
      <c r="E110" s="206" t="s">
        <v>156</v>
      </c>
      <c r="F110" s="207" t="s">
        <v>157</v>
      </c>
      <c r="G110" s="208" t="s">
        <v>130</v>
      </c>
      <c r="H110" s="209">
        <v>28.884</v>
      </c>
      <c r="I110" s="210"/>
      <c r="J110" s="211">
        <f>ROUND(I110*H110,2)</f>
        <v>0</v>
      </c>
      <c r="K110" s="207" t="s">
        <v>131</v>
      </c>
      <c r="L110" s="45"/>
      <c r="M110" s="212" t="s">
        <v>19</v>
      </c>
      <c r="N110" s="213" t="s">
        <v>45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0.098000000000000004</v>
      </c>
      <c r="T110" s="215">
        <f>S110*H110</f>
        <v>2.830632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132</v>
      </c>
      <c r="AT110" s="216" t="s">
        <v>127</v>
      </c>
      <c r="AU110" s="216" t="s">
        <v>84</v>
      </c>
      <c r="AY110" s="18" t="s">
        <v>125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82</v>
      </c>
      <c r="BK110" s="217">
        <f>ROUND(I110*H110,2)</f>
        <v>0</v>
      </c>
      <c r="BL110" s="18" t="s">
        <v>132</v>
      </c>
      <c r="BM110" s="216" t="s">
        <v>158</v>
      </c>
    </row>
    <row r="111" s="2" customFormat="1">
      <c r="A111" s="39"/>
      <c r="B111" s="40"/>
      <c r="C111" s="41"/>
      <c r="D111" s="218" t="s">
        <v>134</v>
      </c>
      <c r="E111" s="41"/>
      <c r="F111" s="219" t="s">
        <v>159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134</v>
      </c>
      <c r="AU111" s="18" t="s">
        <v>84</v>
      </c>
    </row>
    <row r="112" s="13" customFormat="1">
      <c r="A112" s="13"/>
      <c r="B112" s="223"/>
      <c r="C112" s="224"/>
      <c r="D112" s="225" t="s">
        <v>140</v>
      </c>
      <c r="E112" s="226" t="s">
        <v>19</v>
      </c>
      <c r="F112" s="227" t="s">
        <v>160</v>
      </c>
      <c r="G112" s="224"/>
      <c r="H112" s="228">
        <v>28.884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140</v>
      </c>
      <c r="AU112" s="234" t="s">
        <v>84</v>
      </c>
      <c r="AV112" s="13" t="s">
        <v>84</v>
      </c>
      <c r="AW112" s="13" t="s">
        <v>35</v>
      </c>
      <c r="AX112" s="13" t="s">
        <v>82</v>
      </c>
      <c r="AY112" s="234" t="s">
        <v>125</v>
      </c>
    </row>
    <row r="113" s="2" customFormat="1" ht="24.15" customHeight="1">
      <c r="A113" s="39"/>
      <c r="B113" s="40"/>
      <c r="C113" s="205" t="s">
        <v>161</v>
      </c>
      <c r="D113" s="205" t="s">
        <v>127</v>
      </c>
      <c r="E113" s="206" t="s">
        <v>162</v>
      </c>
      <c r="F113" s="207" t="s">
        <v>163</v>
      </c>
      <c r="G113" s="208" t="s">
        <v>130</v>
      </c>
      <c r="H113" s="209">
        <v>34.121000000000002</v>
      </c>
      <c r="I113" s="210"/>
      <c r="J113" s="211">
        <f>ROUND(I113*H113,2)</f>
        <v>0</v>
      </c>
      <c r="K113" s="207" t="s">
        <v>131</v>
      </c>
      <c r="L113" s="45"/>
      <c r="M113" s="212" t="s">
        <v>19</v>
      </c>
      <c r="N113" s="213" t="s">
        <v>45</v>
      </c>
      <c r="O113" s="85"/>
      <c r="P113" s="214">
        <f>O113*H113</f>
        <v>0</v>
      </c>
      <c r="Q113" s="214">
        <v>4.0000000000000003E-05</v>
      </c>
      <c r="R113" s="214">
        <f>Q113*H113</f>
        <v>0.0013648400000000002</v>
      </c>
      <c r="S113" s="214">
        <v>0.091999999999999998</v>
      </c>
      <c r="T113" s="215">
        <f>S113*H113</f>
        <v>3.139132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132</v>
      </c>
      <c r="AT113" s="216" t="s">
        <v>127</v>
      </c>
      <c r="AU113" s="216" t="s">
        <v>84</v>
      </c>
      <c r="AY113" s="18" t="s">
        <v>125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82</v>
      </c>
      <c r="BK113" s="217">
        <f>ROUND(I113*H113,2)</f>
        <v>0</v>
      </c>
      <c r="BL113" s="18" t="s">
        <v>132</v>
      </c>
      <c r="BM113" s="216" t="s">
        <v>164</v>
      </c>
    </row>
    <row r="114" s="2" customFormat="1">
      <c r="A114" s="39"/>
      <c r="B114" s="40"/>
      <c r="C114" s="41"/>
      <c r="D114" s="218" t="s">
        <v>134</v>
      </c>
      <c r="E114" s="41"/>
      <c r="F114" s="219" t="s">
        <v>165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134</v>
      </c>
      <c r="AU114" s="18" t="s">
        <v>84</v>
      </c>
    </row>
    <row r="115" s="13" customFormat="1">
      <c r="A115" s="13"/>
      <c r="B115" s="223"/>
      <c r="C115" s="224"/>
      <c r="D115" s="225" t="s">
        <v>140</v>
      </c>
      <c r="E115" s="226" t="s">
        <v>19</v>
      </c>
      <c r="F115" s="227" t="s">
        <v>166</v>
      </c>
      <c r="G115" s="224"/>
      <c r="H115" s="228">
        <v>34.121000000000002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140</v>
      </c>
      <c r="AU115" s="234" t="s">
        <v>84</v>
      </c>
      <c r="AV115" s="13" t="s">
        <v>84</v>
      </c>
      <c r="AW115" s="13" t="s">
        <v>35</v>
      </c>
      <c r="AX115" s="13" t="s">
        <v>82</v>
      </c>
      <c r="AY115" s="234" t="s">
        <v>125</v>
      </c>
    </row>
    <row r="116" s="2" customFormat="1" ht="49.05" customHeight="1">
      <c r="A116" s="39"/>
      <c r="B116" s="40"/>
      <c r="C116" s="205" t="s">
        <v>167</v>
      </c>
      <c r="D116" s="205" t="s">
        <v>127</v>
      </c>
      <c r="E116" s="206" t="s">
        <v>168</v>
      </c>
      <c r="F116" s="207" t="s">
        <v>169</v>
      </c>
      <c r="G116" s="208" t="s">
        <v>170</v>
      </c>
      <c r="H116" s="209">
        <v>21</v>
      </c>
      <c r="I116" s="210"/>
      <c r="J116" s="211">
        <f>ROUND(I116*H116,2)</f>
        <v>0</v>
      </c>
      <c r="K116" s="207" t="s">
        <v>131</v>
      </c>
      <c r="L116" s="45"/>
      <c r="M116" s="212" t="s">
        <v>19</v>
      </c>
      <c r="N116" s="213" t="s">
        <v>45</v>
      </c>
      <c r="O116" s="85"/>
      <c r="P116" s="214">
        <f>O116*H116</f>
        <v>0</v>
      </c>
      <c r="Q116" s="214">
        <v>0.036900000000000002</v>
      </c>
      <c r="R116" s="214">
        <f>Q116*H116</f>
        <v>0.77490000000000003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132</v>
      </c>
      <c r="AT116" s="216" t="s">
        <v>127</v>
      </c>
      <c r="AU116" s="216" t="s">
        <v>84</v>
      </c>
      <c r="AY116" s="18" t="s">
        <v>125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82</v>
      </c>
      <c r="BK116" s="217">
        <f>ROUND(I116*H116,2)</f>
        <v>0</v>
      </c>
      <c r="BL116" s="18" t="s">
        <v>132</v>
      </c>
      <c r="BM116" s="216" t="s">
        <v>171</v>
      </c>
    </row>
    <row r="117" s="2" customFormat="1">
      <c r="A117" s="39"/>
      <c r="B117" s="40"/>
      <c r="C117" s="41"/>
      <c r="D117" s="218" t="s">
        <v>134</v>
      </c>
      <c r="E117" s="41"/>
      <c r="F117" s="219" t="s">
        <v>172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84</v>
      </c>
    </row>
    <row r="118" s="2" customFormat="1" ht="24.15" customHeight="1">
      <c r="A118" s="39"/>
      <c r="B118" s="40"/>
      <c r="C118" s="205" t="s">
        <v>173</v>
      </c>
      <c r="D118" s="205" t="s">
        <v>127</v>
      </c>
      <c r="E118" s="206" t="s">
        <v>174</v>
      </c>
      <c r="F118" s="207" t="s">
        <v>175</v>
      </c>
      <c r="G118" s="208" t="s">
        <v>170</v>
      </c>
      <c r="H118" s="209">
        <v>43</v>
      </c>
      <c r="I118" s="210"/>
      <c r="J118" s="211">
        <f>ROUND(I118*H118,2)</f>
        <v>0</v>
      </c>
      <c r="K118" s="207" t="s">
        <v>131</v>
      </c>
      <c r="L118" s="45"/>
      <c r="M118" s="212" t="s">
        <v>19</v>
      </c>
      <c r="N118" s="213" t="s">
        <v>45</v>
      </c>
      <c r="O118" s="85"/>
      <c r="P118" s="214">
        <f>O118*H118</f>
        <v>0</v>
      </c>
      <c r="Q118" s="214">
        <v>0.00014999999999999999</v>
      </c>
      <c r="R118" s="214">
        <f>Q118*H118</f>
        <v>0.0064499999999999991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132</v>
      </c>
      <c r="AT118" s="216" t="s">
        <v>127</v>
      </c>
      <c r="AU118" s="216" t="s">
        <v>84</v>
      </c>
      <c r="AY118" s="18" t="s">
        <v>125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82</v>
      </c>
      <c r="BK118" s="217">
        <f>ROUND(I118*H118,2)</f>
        <v>0</v>
      </c>
      <c r="BL118" s="18" t="s">
        <v>132</v>
      </c>
      <c r="BM118" s="216" t="s">
        <v>176</v>
      </c>
    </row>
    <row r="119" s="2" customFormat="1">
      <c r="A119" s="39"/>
      <c r="B119" s="40"/>
      <c r="C119" s="41"/>
      <c r="D119" s="218" t="s">
        <v>134</v>
      </c>
      <c r="E119" s="41"/>
      <c r="F119" s="219" t="s">
        <v>177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134</v>
      </c>
      <c r="AU119" s="18" t="s">
        <v>84</v>
      </c>
    </row>
    <row r="120" s="2" customFormat="1" ht="24.15" customHeight="1">
      <c r="A120" s="39"/>
      <c r="B120" s="40"/>
      <c r="C120" s="205" t="s">
        <v>178</v>
      </c>
      <c r="D120" s="205" t="s">
        <v>127</v>
      </c>
      <c r="E120" s="206" t="s">
        <v>179</v>
      </c>
      <c r="F120" s="207" t="s">
        <v>180</v>
      </c>
      <c r="G120" s="208" t="s">
        <v>170</v>
      </c>
      <c r="H120" s="209">
        <v>43</v>
      </c>
      <c r="I120" s="210"/>
      <c r="J120" s="211">
        <f>ROUND(I120*H120,2)</f>
        <v>0</v>
      </c>
      <c r="K120" s="207" t="s">
        <v>131</v>
      </c>
      <c r="L120" s="45"/>
      <c r="M120" s="212" t="s">
        <v>19</v>
      </c>
      <c r="N120" s="213" t="s">
        <v>45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132</v>
      </c>
      <c r="AT120" s="216" t="s">
        <v>127</v>
      </c>
      <c r="AU120" s="216" t="s">
        <v>84</v>
      </c>
      <c r="AY120" s="18" t="s">
        <v>125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82</v>
      </c>
      <c r="BK120" s="217">
        <f>ROUND(I120*H120,2)</f>
        <v>0</v>
      </c>
      <c r="BL120" s="18" t="s">
        <v>132</v>
      </c>
      <c r="BM120" s="216" t="s">
        <v>181</v>
      </c>
    </row>
    <row r="121" s="2" customFormat="1">
      <c r="A121" s="39"/>
      <c r="B121" s="40"/>
      <c r="C121" s="41"/>
      <c r="D121" s="218" t="s">
        <v>134</v>
      </c>
      <c r="E121" s="41"/>
      <c r="F121" s="219" t="s">
        <v>182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134</v>
      </c>
      <c r="AU121" s="18" t="s">
        <v>84</v>
      </c>
    </row>
    <row r="122" s="2" customFormat="1" ht="24.15" customHeight="1">
      <c r="A122" s="39"/>
      <c r="B122" s="40"/>
      <c r="C122" s="205" t="s">
        <v>183</v>
      </c>
      <c r="D122" s="205" t="s">
        <v>127</v>
      </c>
      <c r="E122" s="206" t="s">
        <v>184</v>
      </c>
      <c r="F122" s="207" t="s">
        <v>185</v>
      </c>
      <c r="G122" s="208" t="s">
        <v>186</v>
      </c>
      <c r="H122" s="209">
        <v>2.9769999999999999</v>
      </c>
      <c r="I122" s="210"/>
      <c r="J122" s="211">
        <f>ROUND(I122*H122,2)</f>
        <v>0</v>
      </c>
      <c r="K122" s="207" t="s">
        <v>131</v>
      </c>
      <c r="L122" s="45"/>
      <c r="M122" s="212" t="s">
        <v>19</v>
      </c>
      <c r="N122" s="213" t="s">
        <v>45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132</v>
      </c>
      <c r="AT122" s="216" t="s">
        <v>127</v>
      </c>
      <c r="AU122" s="216" t="s">
        <v>84</v>
      </c>
      <c r="AY122" s="18" t="s">
        <v>125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82</v>
      </c>
      <c r="BK122" s="217">
        <f>ROUND(I122*H122,2)</f>
        <v>0</v>
      </c>
      <c r="BL122" s="18" t="s">
        <v>132</v>
      </c>
      <c r="BM122" s="216" t="s">
        <v>187</v>
      </c>
    </row>
    <row r="123" s="2" customFormat="1">
      <c r="A123" s="39"/>
      <c r="B123" s="40"/>
      <c r="C123" s="41"/>
      <c r="D123" s="218" t="s">
        <v>134</v>
      </c>
      <c r="E123" s="41"/>
      <c r="F123" s="219" t="s">
        <v>188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84</v>
      </c>
    </row>
    <row r="124" s="13" customFormat="1">
      <c r="A124" s="13"/>
      <c r="B124" s="223"/>
      <c r="C124" s="224"/>
      <c r="D124" s="225" t="s">
        <v>140</v>
      </c>
      <c r="E124" s="226" t="s">
        <v>19</v>
      </c>
      <c r="F124" s="227" t="s">
        <v>189</v>
      </c>
      <c r="G124" s="224"/>
      <c r="H124" s="228">
        <v>2.9769999999999999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140</v>
      </c>
      <c r="AU124" s="234" t="s">
        <v>84</v>
      </c>
      <c r="AV124" s="13" t="s">
        <v>84</v>
      </c>
      <c r="AW124" s="13" t="s">
        <v>35</v>
      </c>
      <c r="AX124" s="13" t="s">
        <v>82</v>
      </c>
      <c r="AY124" s="234" t="s">
        <v>125</v>
      </c>
    </row>
    <row r="125" s="2" customFormat="1" ht="24.15" customHeight="1">
      <c r="A125" s="39"/>
      <c r="B125" s="40"/>
      <c r="C125" s="205" t="s">
        <v>190</v>
      </c>
      <c r="D125" s="205" t="s">
        <v>127</v>
      </c>
      <c r="E125" s="206" t="s">
        <v>191</v>
      </c>
      <c r="F125" s="207" t="s">
        <v>192</v>
      </c>
      <c r="G125" s="208" t="s">
        <v>186</v>
      </c>
      <c r="H125" s="209">
        <v>39.32</v>
      </c>
      <c r="I125" s="210"/>
      <c r="J125" s="211">
        <f>ROUND(I125*H125,2)</f>
        <v>0</v>
      </c>
      <c r="K125" s="207" t="s">
        <v>131</v>
      </c>
      <c r="L125" s="45"/>
      <c r="M125" s="212" t="s">
        <v>19</v>
      </c>
      <c r="N125" s="213" t="s">
        <v>45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132</v>
      </c>
      <c r="AT125" s="216" t="s">
        <v>127</v>
      </c>
      <c r="AU125" s="216" t="s">
        <v>84</v>
      </c>
      <c r="AY125" s="18" t="s">
        <v>125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82</v>
      </c>
      <c r="BK125" s="217">
        <f>ROUND(I125*H125,2)</f>
        <v>0</v>
      </c>
      <c r="BL125" s="18" t="s">
        <v>132</v>
      </c>
      <c r="BM125" s="216" t="s">
        <v>193</v>
      </c>
    </row>
    <row r="126" s="2" customFormat="1">
      <c r="A126" s="39"/>
      <c r="B126" s="40"/>
      <c r="C126" s="41"/>
      <c r="D126" s="218" t="s">
        <v>134</v>
      </c>
      <c r="E126" s="41"/>
      <c r="F126" s="219" t="s">
        <v>194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84</v>
      </c>
    </row>
    <row r="127" s="2" customFormat="1" ht="24.15" customHeight="1">
      <c r="A127" s="39"/>
      <c r="B127" s="40"/>
      <c r="C127" s="205" t="s">
        <v>195</v>
      </c>
      <c r="D127" s="205" t="s">
        <v>127</v>
      </c>
      <c r="E127" s="206" t="s">
        <v>196</v>
      </c>
      <c r="F127" s="207" t="s">
        <v>197</v>
      </c>
      <c r="G127" s="208" t="s">
        <v>186</v>
      </c>
      <c r="H127" s="209">
        <v>19.210000000000001</v>
      </c>
      <c r="I127" s="210"/>
      <c r="J127" s="211">
        <f>ROUND(I127*H127,2)</f>
        <v>0</v>
      </c>
      <c r="K127" s="207" t="s">
        <v>131</v>
      </c>
      <c r="L127" s="45"/>
      <c r="M127" s="212" t="s">
        <v>19</v>
      </c>
      <c r="N127" s="213" t="s">
        <v>45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132</v>
      </c>
      <c r="AT127" s="216" t="s">
        <v>127</v>
      </c>
      <c r="AU127" s="216" t="s">
        <v>84</v>
      </c>
      <c r="AY127" s="18" t="s">
        <v>125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82</v>
      </c>
      <c r="BK127" s="217">
        <f>ROUND(I127*H127,2)</f>
        <v>0</v>
      </c>
      <c r="BL127" s="18" t="s">
        <v>132</v>
      </c>
      <c r="BM127" s="216" t="s">
        <v>198</v>
      </c>
    </row>
    <row r="128" s="2" customFormat="1">
      <c r="A128" s="39"/>
      <c r="B128" s="40"/>
      <c r="C128" s="41"/>
      <c r="D128" s="218" t="s">
        <v>134</v>
      </c>
      <c r="E128" s="41"/>
      <c r="F128" s="219" t="s">
        <v>199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134</v>
      </c>
      <c r="AU128" s="18" t="s">
        <v>84</v>
      </c>
    </row>
    <row r="129" s="2" customFormat="1" ht="16.5" customHeight="1">
      <c r="A129" s="39"/>
      <c r="B129" s="40"/>
      <c r="C129" s="205" t="s">
        <v>200</v>
      </c>
      <c r="D129" s="205" t="s">
        <v>127</v>
      </c>
      <c r="E129" s="206" t="s">
        <v>201</v>
      </c>
      <c r="F129" s="207" t="s">
        <v>202</v>
      </c>
      <c r="G129" s="208" t="s">
        <v>130</v>
      </c>
      <c r="H129" s="209">
        <v>7.9550000000000001</v>
      </c>
      <c r="I129" s="210"/>
      <c r="J129" s="211">
        <f>ROUND(I129*H129,2)</f>
        <v>0</v>
      </c>
      <c r="K129" s="207" t="s">
        <v>131</v>
      </c>
      <c r="L129" s="45"/>
      <c r="M129" s="212" t="s">
        <v>19</v>
      </c>
      <c r="N129" s="213" t="s">
        <v>45</v>
      </c>
      <c r="O129" s="85"/>
      <c r="P129" s="214">
        <f>O129*H129</f>
        <v>0</v>
      </c>
      <c r="Q129" s="214">
        <v>0.00069999999999999999</v>
      </c>
      <c r="R129" s="214">
        <f>Q129*H129</f>
        <v>0.0055684999999999997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132</v>
      </c>
      <c r="AT129" s="216" t="s">
        <v>127</v>
      </c>
      <c r="AU129" s="216" t="s">
        <v>84</v>
      </c>
      <c r="AY129" s="18" t="s">
        <v>125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82</v>
      </c>
      <c r="BK129" s="217">
        <f>ROUND(I129*H129,2)</f>
        <v>0</v>
      </c>
      <c r="BL129" s="18" t="s">
        <v>132</v>
      </c>
      <c r="BM129" s="216" t="s">
        <v>203</v>
      </c>
    </row>
    <row r="130" s="2" customFormat="1">
      <c r="A130" s="39"/>
      <c r="B130" s="40"/>
      <c r="C130" s="41"/>
      <c r="D130" s="218" t="s">
        <v>134</v>
      </c>
      <c r="E130" s="41"/>
      <c r="F130" s="219" t="s">
        <v>204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134</v>
      </c>
      <c r="AU130" s="18" t="s">
        <v>84</v>
      </c>
    </row>
    <row r="131" s="15" customFormat="1">
      <c r="A131" s="15"/>
      <c r="B131" s="246"/>
      <c r="C131" s="247"/>
      <c r="D131" s="225" t="s">
        <v>140</v>
      </c>
      <c r="E131" s="248" t="s">
        <v>19</v>
      </c>
      <c r="F131" s="249" t="s">
        <v>205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5" t="s">
        <v>140</v>
      </c>
      <c r="AU131" s="255" t="s">
        <v>84</v>
      </c>
      <c r="AV131" s="15" t="s">
        <v>82</v>
      </c>
      <c r="AW131" s="15" t="s">
        <v>35</v>
      </c>
      <c r="AX131" s="15" t="s">
        <v>74</v>
      </c>
      <c r="AY131" s="255" t="s">
        <v>125</v>
      </c>
    </row>
    <row r="132" s="13" customFormat="1">
      <c r="A132" s="13"/>
      <c r="B132" s="223"/>
      <c r="C132" s="224"/>
      <c r="D132" s="225" t="s">
        <v>140</v>
      </c>
      <c r="E132" s="226" t="s">
        <v>19</v>
      </c>
      <c r="F132" s="227" t="s">
        <v>206</v>
      </c>
      <c r="G132" s="224"/>
      <c r="H132" s="228">
        <v>7.9550000000000001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140</v>
      </c>
      <c r="AU132" s="234" t="s">
        <v>84</v>
      </c>
      <c r="AV132" s="13" t="s">
        <v>84</v>
      </c>
      <c r="AW132" s="13" t="s">
        <v>35</v>
      </c>
      <c r="AX132" s="13" t="s">
        <v>82</v>
      </c>
      <c r="AY132" s="234" t="s">
        <v>125</v>
      </c>
    </row>
    <row r="133" s="2" customFormat="1" ht="24.15" customHeight="1">
      <c r="A133" s="39"/>
      <c r="B133" s="40"/>
      <c r="C133" s="205" t="s">
        <v>207</v>
      </c>
      <c r="D133" s="205" t="s">
        <v>127</v>
      </c>
      <c r="E133" s="206" t="s">
        <v>208</v>
      </c>
      <c r="F133" s="207" t="s">
        <v>209</v>
      </c>
      <c r="G133" s="208" t="s">
        <v>130</v>
      </c>
      <c r="H133" s="209">
        <v>7.9550000000000001</v>
      </c>
      <c r="I133" s="210"/>
      <c r="J133" s="211">
        <f>ROUND(I133*H133,2)</f>
        <v>0</v>
      </c>
      <c r="K133" s="207" t="s">
        <v>131</v>
      </c>
      <c r="L133" s="45"/>
      <c r="M133" s="212" t="s">
        <v>19</v>
      </c>
      <c r="N133" s="213" t="s">
        <v>45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132</v>
      </c>
      <c r="AT133" s="216" t="s">
        <v>127</v>
      </c>
      <c r="AU133" s="216" t="s">
        <v>84</v>
      </c>
      <c r="AY133" s="18" t="s">
        <v>125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82</v>
      </c>
      <c r="BK133" s="217">
        <f>ROUND(I133*H133,2)</f>
        <v>0</v>
      </c>
      <c r="BL133" s="18" t="s">
        <v>132</v>
      </c>
      <c r="BM133" s="216" t="s">
        <v>210</v>
      </c>
    </row>
    <row r="134" s="2" customFormat="1">
      <c r="A134" s="39"/>
      <c r="B134" s="40"/>
      <c r="C134" s="41"/>
      <c r="D134" s="218" t="s">
        <v>134</v>
      </c>
      <c r="E134" s="41"/>
      <c r="F134" s="219" t="s">
        <v>211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134</v>
      </c>
      <c r="AU134" s="18" t="s">
        <v>84</v>
      </c>
    </row>
    <row r="135" s="2" customFormat="1" ht="37.8" customHeight="1">
      <c r="A135" s="39"/>
      <c r="B135" s="40"/>
      <c r="C135" s="205" t="s">
        <v>8</v>
      </c>
      <c r="D135" s="205" t="s">
        <v>127</v>
      </c>
      <c r="E135" s="206" t="s">
        <v>212</v>
      </c>
      <c r="F135" s="207" t="s">
        <v>213</v>
      </c>
      <c r="G135" s="208" t="s">
        <v>186</v>
      </c>
      <c r="H135" s="209">
        <v>33.125999999999998</v>
      </c>
      <c r="I135" s="210"/>
      <c r="J135" s="211">
        <f>ROUND(I135*H135,2)</f>
        <v>0</v>
      </c>
      <c r="K135" s="207" t="s">
        <v>131</v>
      </c>
      <c r="L135" s="45"/>
      <c r="M135" s="212" t="s">
        <v>19</v>
      </c>
      <c r="N135" s="213" t="s">
        <v>45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132</v>
      </c>
      <c r="AT135" s="216" t="s">
        <v>127</v>
      </c>
      <c r="AU135" s="216" t="s">
        <v>84</v>
      </c>
      <c r="AY135" s="18" t="s">
        <v>125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82</v>
      </c>
      <c r="BK135" s="217">
        <f>ROUND(I135*H135,2)</f>
        <v>0</v>
      </c>
      <c r="BL135" s="18" t="s">
        <v>132</v>
      </c>
      <c r="BM135" s="216" t="s">
        <v>214</v>
      </c>
    </row>
    <row r="136" s="2" customFormat="1">
      <c r="A136" s="39"/>
      <c r="B136" s="40"/>
      <c r="C136" s="41"/>
      <c r="D136" s="218" t="s">
        <v>134</v>
      </c>
      <c r="E136" s="41"/>
      <c r="F136" s="219" t="s">
        <v>215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84</v>
      </c>
    </row>
    <row r="137" s="13" customFormat="1">
      <c r="A137" s="13"/>
      <c r="B137" s="223"/>
      <c r="C137" s="224"/>
      <c r="D137" s="225" t="s">
        <v>140</v>
      </c>
      <c r="E137" s="226" t="s">
        <v>19</v>
      </c>
      <c r="F137" s="227" t="s">
        <v>216</v>
      </c>
      <c r="G137" s="224"/>
      <c r="H137" s="228">
        <v>33.125999999999998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140</v>
      </c>
      <c r="AU137" s="234" t="s">
        <v>84</v>
      </c>
      <c r="AV137" s="13" t="s">
        <v>84</v>
      </c>
      <c r="AW137" s="13" t="s">
        <v>35</v>
      </c>
      <c r="AX137" s="13" t="s">
        <v>82</v>
      </c>
      <c r="AY137" s="234" t="s">
        <v>125</v>
      </c>
    </row>
    <row r="138" s="2" customFormat="1" ht="37.8" customHeight="1">
      <c r="A138" s="39"/>
      <c r="B138" s="40"/>
      <c r="C138" s="205" t="s">
        <v>217</v>
      </c>
      <c r="D138" s="205" t="s">
        <v>127</v>
      </c>
      <c r="E138" s="206" t="s">
        <v>218</v>
      </c>
      <c r="F138" s="207" t="s">
        <v>219</v>
      </c>
      <c r="G138" s="208" t="s">
        <v>186</v>
      </c>
      <c r="H138" s="209">
        <v>44.947000000000003</v>
      </c>
      <c r="I138" s="210"/>
      <c r="J138" s="211">
        <f>ROUND(I138*H138,2)</f>
        <v>0</v>
      </c>
      <c r="K138" s="207" t="s">
        <v>131</v>
      </c>
      <c r="L138" s="45"/>
      <c r="M138" s="212" t="s">
        <v>19</v>
      </c>
      <c r="N138" s="213" t="s">
        <v>45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132</v>
      </c>
      <c r="AT138" s="216" t="s">
        <v>127</v>
      </c>
      <c r="AU138" s="216" t="s">
        <v>84</v>
      </c>
      <c r="AY138" s="18" t="s">
        <v>125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82</v>
      </c>
      <c r="BK138" s="217">
        <f>ROUND(I138*H138,2)</f>
        <v>0</v>
      </c>
      <c r="BL138" s="18" t="s">
        <v>132</v>
      </c>
      <c r="BM138" s="216" t="s">
        <v>220</v>
      </c>
    </row>
    <row r="139" s="2" customFormat="1">
      <c r="A139" s="39"/>
      <c r="B139" s="40"/>
      <c r="C139" s="41"/>
      <c r="D139" s="218" t="s">
        <v>134</v>
      </c>
      <c r="E139" s="41"/>
      <c r="F139" s="219" t="s">
        <v>221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134</v>
      </c>
      <c r="AU139" s="18" t="s">
        <v>84</v>
      </c>
    </row>
    <row r="140" s="13" customFormat="1">
      <c r="A140" s="13"/>
      <c r="B140" s="223"/>
      <c r="C140" s="224"/>
      <c r="D140" s="225" t="s">
        <v>140</v>
      </c>
      <c r="E140" s="226" t="s">
        <v>19</v>
      </c>
      <c r="F140" s="227" t="s">
        <v>222</v>
      </c>
      <c r="G140" s="224"/>
      <c r="H140" s="228">
        <v>44.947000000000003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140</v>
      </c>
      <c r="AU140" s="234" t="s">
        <v>84</v>
      </c>
      <c r="AV140" s="13" t="s">
        <v>84</v>
      </c>
      <c r="AW140" s="13" t="s">
        <v>35</v>
      </c>
      <c r="AX140" s="13" t="s">
        <v>82</v>
      </c>
      <c r="AY140" s="234" t="s">
        <v>125</v>
      </c>
    </row>
    <row r="141" s="2" customFormat="1" ht="37.8" customHeight="1">
      <c r="A141" s="39"/>
      <c r="B141" s="40"/>
      <c r="C141" s="205" t="s">
        <v>223</v>
      </c>
      <c r="D141" s="205" t="s">
        <v>127</v>
      </c>
      <c r="E141" s="206" t="s">
        <v>224</v>
      </c>
      <c r="F141" s="207" t="s">
        <v>225</v>
      </c>
      <c r="G141" s="208" t="s">
        <v>186</v>
      </c>
      <c r="H141" s="209">
        <v>359.57600000000002</v>
      </c>
      <c r="I141" s="210"/>
      <c r="J141" s="211">
        <f>ROUND(I141*H141,2)</f>
        <v>0</v>
      </c>
      <c r="K141" s="207" t="s">
        <v>131</v>
      </c>
      <c r="L141" s="45"/>
      <c r="M141" s="212" t="s">
        <v>19</v>
      </c>
      <c r="N141" s="213" t="s">
        <v>45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132</v>
      </c>
      <c r="AT141" s="216" t="s">
        <v>127</v>
      </c>
      <c r="AU141" s="216" t="s">
        <v>84</v>
      </c>
      <c r="AY141" s="18" t="s">
        <v>125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82</v>
      </c>
      <c r="BK141" s="217">
        <f>ROUND(I141*H141,2)</f>
        <v>0</v>
      </c>
      <c r="BL141" s="18" t="s">
        <v>132</v>
      </c>
      <c r="BM141" s="216" t="s">
        <v>226</v>
      </c>
    </row>
    <row r="142" s="2" customFormat="1">
      <c r="A142" s="39"/>
      <c r="B142" s="40"/>
      <c r="C142" s="41"/>
      <c r="D142" s="218" t="s">
        <v>134</v>
      </c>
      <c r="E142" s="41"/>
      <c r="F142" s="219" t="s">
        <v>227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134</v>
      </c>
      <c r="AU142" s="18" t="s">
        <v>84</v>
      </c>
    </row>
    <row r="143" s="13" customFormat="1">
      <c r="A143" s="13"/>
      <c r="B143" s="223"/>
      <c r="C143" s="224"/>
      <c r="D143" s="225" t="s">
        <v>140</v>
      </c>
      <c r="E143" s="224"/>
      <c r="F143" s="227" t="s">
        <v>228</v>
      </c>
      <c r="G143" s="224"/>
      <c r="H143" s="228">
        <v>359.57600000000002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140</v>
      </c>
      <c r="AU143" s="234" t="s">
        <v>84</v>
      </c>
      <c r="AV143" s="13" t="s">
        <v>84</v>
      </c>
      <c r="AW143" s="13" t="s">
        <v>4</v>
      </c>
      <c r="AX143" s="13" t="s">
        <v>82</v>
      </c>
      <c r="AY143" s="234" t="s">
        <v>125</v>
      </c>
    </row>
    <row r="144" s="2" customFormat="1" ht="24.15" customHeight="1">
      <c r="A144" s="39"/>
      <c r="B144" s="40"/>
      <c r="C144" s="205" t="s">
        <v>229</v>
      </c>
      <c r="D144" s="205" t="s">
        <v>127</v>
      </c>
      <c r="E144" s="206" t="s">
        <v>230</v>
      </c>
      <c r="F144" s="207" t="s">
        <v>231</v>
      </c>
      <c r="G144" s="208" t="s">
        <v>232</v>
      </c>
      <c r="H144" s="209">
        <v>80.905000000000001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45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132</v>
      </c>
      <c r="AT144" s="216" t="s">
        <v>127</v>
      </c>
      <c r="AU144" s="216" t="s">
        <v>84</v>
      </c>
      <c r="AY144" s="18" t="s">
        <v>125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82</v>
      </c>
      <c r="BK144" s="217">
        <f>ROUND(I144*H144,2)</f>
        <v>0</v>
      </c>
      <c r="BL144" s="18" t="s">
        <v>132</v>
      </c>
      <c r="BM144" s="216" t="s">
        <v>233</v>
      </c>
    </row>
    <row r="145" s="13" customFormat="1">
      <c r="A145" s="13"/>
      <c r="B145" s="223"/>
      <c r="C145" s="224"/>
      <c r="D145" s="225" t="s">
        <v>140</v>
      </c>
      <c r="E145" s="224"/>
      <c r="F145" s="227" t="s">
        <v>234</v>
      </c>
      <c r="G145" s="224"/>
      <c r="H145" s="228">
        <v>80.905000000000001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140</v>
      </c>
      <c r="AU145" s="234" t="s">
        <v>84</v>
      </c>
      <c r="AV145" s="13" t="s">
        <v>84</v>
      </c>
      <c r="AW145" s="13" t="s">
        <v>4</v>
      </c>
      <c r="AX145" s="13" t="s">
        <v>82</v>
      </c>
      <c r="AY145" s="234" t="s">
        <v>125</v>
      </c>
    </row>
    <row r="146" s="2" customFormat="1" ht="24.15" customHeight="1">
      <c r="A146" s="39"/>
      <c r="B146" s="40"/>
      <c r="C146" s="205" t="s">
        <v>235</v>
      </c>
      <c r="D146" s="205" t="s">
        <v>127</v>
      </c>
      <c r="E146" s="206" t="s">
        <v>236</v>
      </c>
      <c r="F146" s="207" t="s">
        <v>237</v>
      </c>
      <c r="G146" s="208" t="s">
        <v>186</v>
      </c>
      <c r="H146" s="209">
        <v>16.562999999999999</v>
      </c>
      <c r="I146" s="210"/>
      <c r="J146" s="211">
        <f>ROUND(I146*H146,2)</f>
        <v>0</v>
      </c>
      <c r="K146" s="207" t="s">
        <v>131</v>
      </c>
      <c r="L146" s="45"/>
      <c r="M146" s="212" t="s">
        <v>19</v>
      </c>
      <c r="N146" s="213" t="s">
        <v>45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132</v>
      </c>
      <c r="AT146" s="216" t="s">
        <v>127</v>
      </c>
      <c r="AU146" s="216" t="s">
        <v>84</v>
      </c>
      <c r="AY146" s="18" t="s">
        <v>125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82</v>
      </c>
      <c r="BK146" s="217">
        <f>ROUND(I146*H146,2)</f>
        <v>0</v>
      </c>
      <c r="BL146" s="18" t="s">
        <v>132</v>
      </c>
      <c r="BM146" s="216" t="s">
        <v>238</v>
      </c>
    </row>
    <row r="147" s="2" customFormat="1">
      <c r="A147" s="39"/>
      <c r="B147" s="40"/>
      <c r="C147" s="41"/>
      <c r="D147" s="218" t="s">
        <v>134</v>
      </c>
      <c r="E147" s="41"/>
      <c r="F147" s="219" t="s">
        <v>239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134</v>
      </c>
      <c r="AU147" s="18" t="s">
        <v>84</v>
      </c>
    </row>
    <row r="148" s="13" customFormat="1">
      <c r="A148" s="13"/>
      <c r="B148" s="223"/>
      <c r="C148" s="224"/>
      <c r="D148" s="225" t="s">
        <v>140</v>
      </c>
      <c r="E148" s="226" t="s">
        <v>19</v>
      </c>
      <c r="F148" s="227" t="s">
        <v>240</v>
      </c>
      <c r="G148" s="224"/>
      <c r="H148" s="228">
        <v>16.562999999999999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140</v>
      </c>
      <c r="AU148" s="234" t="s">
        <v>84</v>
      </c>
      <c r="AV148" s="13" t="s">
        <v>84</v>
      </c>
      <c r="AW148" s="13" t="s">
        <v>35</v>
      </c>
      <c r="AX148" s="13" t="s">
        <v>82</v>
      </c>
      <c r="AY148" s="234" t="s">
        <v>125</v>
      </c>
    </row>
    <row r="149" s="12" customFormat="1" ht="22.8" customHeight="1">
      <c r="A149" s="12"/>
      <c r="B149" s="189"/>
      <c r="C149" s="190"/>
      <c r="D149" s="191" t="s">
        <v>73</v>
      </c>
      <c r="E149" s="203" t="s">
        <v>84</v>
      </c>
      <c r="F149" s="203" t="s">
        <v>241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SUM(P150:P164)</f>
        <v>0</v>
      </c>
      <c r="Q149" s="197"/>
      <c r="R149" s="198">
        <f>SUM(R150:R164)</f>
        <v>0.58762617199999989</v>
      </c>
      <c r="S149" s="197"/>
      <c r="T149" s="199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0" t="s">
        <v>82</v>
      </c>
      <c r="AT149" s="201" t="s">
        <v>73</v>
      </c>
      <c r="AU149" s="201" t="s">
        <v>82</v>
      </c>
      <c r="AY149" s="200" t="s">
        <v>125</v>
      </c>
      <c r="BK149" s="202">
        <f>SUM(BK150:BK164)</f>
        <v>0</v>
      </c>
    </row>
    <row r="150" s="2" customFormat="1" ht="24.15" customHeight="1">
      <c r="A150" s="39"/>
      <c r="B150" s="40"/>
      <c r="C150" s="205" t="s">
        <v>242</v>
      </c>
      <c r="D150" s="205" t="s">
        <v>127</v>
      </c>
      <c r="E150" s="206" t="s">
        <v>243</v>
      </c>
      <c r="F150" s="207" t="s">
        <v>244</v>
      </c>
      <c r="G150" s="208" t="s">
        <v>186</v>
      </c>
      <c r="H150" s="209">
        <v>4.8200000000000003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45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132</v>
      </c>
      <c r="AT150" s="216" t="s">
        <v>127</v>
      </c>
      <c r="AU150" s="216" t="s">
        <v>84</v>
      </c>
      <c r="AY150" s="18" t="s">
        <v>125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82</v>
      </c>
      <c r="BK150" s="217">
        <f>ROUND(I150*H150,2)</f>
        <v>0</v>
      </c>
      <c r="BL150" s="18" t="s">
        <v>132</v>
      </c>
      <c r="BM150" s="216" t="s">
        <v>245</v>
      </c>
    </row>
    <row r="151" s="2" customFormat="1" ht="24.15" customHeight="1">
      <c r="A151" s="39"/>
      <c r="B151" s="40"/>
      <c r="C151" s="205" t="s">
        <v>7</v>
      </c>
      <c r="D151" s="205" t="s">
        <v>127</v>
      </c>
      <c r="E151" s="206" t="s">
        <v>246</v>
      </c>
      <c r="F151" s="207" t="s">
        <v>247</v>
      </c>
      <c r="G151" s="208" t="s">
        <v>130</v>
      </c>
      <c r="H151" s="209">
        <v>80.376000000000005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45</v>
      </c>
      <c r="O151" s="85"/>
      <c r="P151" s="214">
        <f>O151*H151</f>
        <v>0</v>
      </c>
      <c r="Q151" s="214">
        <v>0.00027</v>
      </c>
      <c r="R151" s="214">
        <f>Q151*H151</f>
        <v>0.021701520000000002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132</v>
      </c>
      <c r="AT151" s="216" t="s">
        <v>127</v>
      </c>
      <c r="AU151" s="216" t="s">
        <v>84</v>
      </c>
      <c r="AY151" s="18" t="s">
        <v>125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82</v>
      </c>
      <c r="BK151" s="217">
        <f>ROUND(I151*H151,2)</f>
        <v>0</v>
      </c>
      <c r="BL151" s="18" t="s">
        <v>132</v>
      </c>
      <c r="BM151" s="216" t="s">
        <v>248</v>
      </c>
    </row>
    <row r="152" s="15" customFormat="1">
      <c r="A152" s="15"/>
      <c r="B152" s="246"/>
      <c r="C152" s="247"/>
      <c r="D152" s="225" t="s">
        <v>140</v>
      </c>
      <c r="E152" s="248" t="s">
        <v>19</v>
      </c>
      <c r="F152" s="249" t="s">
        <v>249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5" t="s">
        <v>140</v>
      </c>
      <c r="AU152" s="255" t="s">
        <v>84</v>
      </c>
      <c r="AV152" s="15" t="s">
        <v>82</v>
      </c>
      <c r="AW152" s="15" t="s">
        <v>35</v>
      </c>
      <c r="AX152" s="15" t="s">
        <v>74</v>
      </c>
      <c r="AY152" s="255" t="s">
        <v>125</v>
      </c>
    </row>
    <row r="153" s="13" customFormat="1">
      <c r="A153" s="13"/>
      <c r="B153" s="223"/>
      <c r="C153" s="224"/>
      <c r="D153" s="225" t="s">
        <v>140</v>
      </c>
      <c r="E153" s="226" t="s">
        <v>19</v>
      </c>
      <c r="F153" s="227" t="s">
        <v>250</v>
      </c>
      <c r="G153" s="224"/>
      <c r="H153" s="228">
        <v>80.376000000000005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140</v>
      </c>
      <c r="AU153" s="234" t="s">
        <v>84</v>
      </c>
      <c r="AV153" s="13" t="s">
        <v>84</v>
      </c>
      <c r="AW153" s="13" t="s">
        <v>35</v>
      </c>
      <c r="AX153" s="13" t="s">
        <v>82</v>
      </c>
      <c r="AY153" s="234" t="s">
        <v>125</v>
      </c>
    </row>
    <row r="154" s="2" customFormat="1" ht="16.5" customHeight="1">
      <c r="A154" s="39"/>
      <c r="B154" s="40"/>
      <c r="C154" s="256" t="s">
        <v>251</v>
      </c>
      <c r="D154" s="256" t="s">
        <v>252</v>
      </c>
      <c r="E154" s="257" t="s">
        <v>253</v>
      </c>
      <c r="F154" s="258" t="s">
        <v>254</v>
      </c>
      <c r="G154" s="259" t="s">
        <v>130</v>
      </c>
      <c r="H154" s="260">
        <v>96.450999999999993</v>
      </c>
      <c r="I154" s="261"/>
      <c r="J154" s="262">
        <f>ROUND(I154*H154,2)</f>
        <v>0</v>
      </c>
      <c r="K154" s="258" t="s">
        <v>131</v>
      </c>
      <c r="L154" s="263"/>
      <c r="M154" s="264" t="s">
        <v>19</v>
      </c>
      <c r="N154" s="265" t="s">
        <v>45</v>
      </c>
      <c r="O154" s="85"/>
      <c r="P154" s="214">
        <f>O154*H154</f>
        <v>0</v>
      </c>
      <c r="Q154" s="214">
        <v>0.00029999999999999997</v>
      </c>
      <c r="R154" s="214">
        <f>Q154*H154</f>
        <v>0.028935299999999997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173</v>
      </c>
      <c r="AT154" s="216" t="s">
        <v>252</v>
      </c>
      <c r="AU154" s="216" t="s">
        <v>84</v>
      </c>
      <c r="AY154" s="18" t="s">
        <v>125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82</v>
      </c>
      <c r="BK154" s="217">
        <f>ROUND(I154*H154,2)</f>
        <v>0</v>
      </c>
      <c r="BL154" s="18" t="s">
        <v>132</v>
      </c>
      <c r="BM154" s="216" t="s">
        <v>255</v>
      </c>
    </row>
    <row r="155" s="15" customFormat="1">
      <c r="A155" s="15"/>
      <c r="B155" s="246"/>
      <c r="C155" s="247"/>
      <c r="D155" s="225" t="s">
        <v>140</v>
      </c>
      <c r="E155" s="248" t="s">
        <v>19</v>
      </c>
      <c r="F155" s="249" t="s">
        <v>256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5" t="s">
        <v>140</v>
      </c>
      <c r="AU155" s="255" t="s">
        <v>84</v>
      </c>
      <c r="AV155" s="15" t="s">
        <v>82</v>
      </c>
      <c r="AW155" s="15" t="s">
        <v>35</v>
      </c>
      <c r="AX155" s="15" t="s">
        <v>74</v>
      </c>
      <c r="AY155" s="255" t="s">
        <v>125</v>
      </c>
    </row>
    <row r="156" s="13" customFormat="1">
      <c r="A156" s="13"/>
      <c r="B156" s="223"/>
      <c r="C156" s="224"/>
      <c r="D156" s="225" t="s">
        <v>140</v>
      </c>
      <c r="E156" s="226" t="s">
        <v>19</v>
      </c>
      <c r="F156" s="227" t="s">
        <v>257</v>
      </c>
      <c r="G156" s="224"/>
      <c r="H156" s="228">
        <v>80.376000000000005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140</v>
      </c>
      <c r="AU156" s="234" t="s">
        <v>84</v>
      </c>
      <c r="AV156" s="13" t="s">
        <v>84</v>
      </c>
      <c r="AW156" s="13" t="s">
        <v>35</v>
      </c>
      <c r="AX156" s="13" t="s">
        <v>82</v>
      </c>
      <c r="AY156" s="234" t="s">
        <v>125</v>
      </c>
    </row>
    <row r="157" s="13" customFormat="1">
      <c r="A157" s="13"/>
      <c r="B157" s="223"/>
      <c r="C157" s="224"/>
      <c r="D157" s="225" t="s">
        <v>140</v>
      </c>
      <c r="E157" s="224"/>
      <c r="F157" s="227" t="s">
        <v>258</v>
      </c>
      <c r="G157" s="224"/>
      <c r="H157" s="228">
        <v>96.450999999999993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140</v>
      </c>
      <c r="AU157" s="234" t="s">
        <v>84</v>
      </c>
      <c r="AV157" s="13" t="s">
        <v>84</v>
      </c>
      <c r="AW157" s="13" t="s">
        <v>4</v>
      </c>
      <c r="AX157" s="13" t="s">
        <v>82</v>
      </c>
      <c r="AY157" s="234" t="s">
        <v>125</v>
      </c>
    </row>
    <row r="158" s="2" customFormat="1" ht="16.5" customHeight="1">
      <c r="A158" s="39"/>
      <c r="B158" s="40"/>
      <c r="C158" s="205" t="s">
        <v>259</v>
      </c>
      <c r="D158" s="205" t="s">
        <v>127</v>
      </c>
      <c r="E158" s="206" t="s">
        <v>260</v>
      </c>
      <c r="F158" s="207" t="s">
        <v>261</v>
      </c>
      <c r="G158" s="208" t="s">
        <v>170</v>
      </c>
      <c r="H158" s="209">
        <v>5.5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45</v>
      </c>
      <c r="O158" s="85"/>
      <c r="P158" s="214">
        <f>O158*H158</f>
        <v>0</v>
      </c>
      <c r="Q158" s="214">
        <v>0.00055080000000000005</v>
      </c>
      <c r="R158" s="214">
        <f>Q158*H158</f>
        <v>0.0030294000000000002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132</v>
      </c>
      <c r="AT158" s="216" t="s">
        <v>127</v>
      </c>
      <c r="AU158" s="216" t="s">
        <v>84</v>
      </c>
      <c r="AY158" s="18" t="s">
        <v>125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82</v>
      </c>
      <c r="BK158" s="217">
        <f>ROUND(I158*H158,2)</f>
        <v>0</v>
      </c>
      <c r="BL158" s="18" t="s">
        <v>132</v>
      </c>
      <c r="BM158" s="216" t="s">
        <v>262</v>
      </c>
    </row>
    <row r="159" s="15" customFormat="1">
      <c r="A159" s="15"/>
      <c r="B159" s="246"/>
      <c r="C159" s="247"/>
      <c r="D159" s="225" t="s">
        <v>140</v>
      </c>
      <c r="E159" s="248" t="s">
        <v>19</v>
      </c>
      <c r="F159" s="249" t="s">
        <v>263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5" t="s">
        <v>140</v>
      </c>
      <c r="AU159" s="255" t="s">
        <v>84</v>
      </c>
      <c r="AV159" s="15" t="s">
        <v>82</v>
      </c>
      <c r="AW159" s="15" t="s">
        <v>35</v>
      </c>
      <c r="AX159" s="15" t="s">
        <v>74</v>
      </c>
      <c r="AY159" s="255" t="s">
        <v>125</v>
      </c>
    </row>
    <row r="160" s="13" customFormat="1">
      <c r="A160" s="13"/>
      <c r="B160" s="223"/>
      <c r="C160" s="224"/>
      <c r="D160" s="225" t="s">
        <v>140</v>
      </c>
      <c r="E160" s="226" t="s">
        <v>19</v>
      </c>
      <c r="F160" s="227" t="s">
        <v>264</v>
      </c>
      <c r="G160" s="224"/>
      <c r="H160" s="228">
        <v>5.5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140</v>
      </c>
      <c r="AU160" s="234" t="s">
        <v>84</v>
      </c>
      <c r="AV160" s="13" t="s">
        <v>84</v>
      </c>
      <c r="AW160" s="13" t="s">
        <v>35</v>
      </c>
      <c r="AX160" s="13" t="s">
        <v>82</v>
      </c>
      <c r="AY160" s="234" t="s">
        <v>125</v>
      </c>
    </row>
    <row r="161" s="2" customFormat="1" ht="24.15" customHeight="1">
      <c r="A161" s="39"/>
      <c r="B161" s="40"/>
      <c r="C161" s="205" t="s">
        <v>265</v>
      </c>
      <c r="D161" s="205" t="s">
        <v>127</v>
      </c>
      <c r="E161" s="206" t="s">
        <v>266</v>
      </c>
      <c r="F161" s="207" t="s">
        <v>267</v>
      </c>
      <c r="G161" s="208" t="s">
        <v>170</v>
      </c>
      <c r="H161" s="209">
        <v>23.859999999999999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45</v>
      </c>
      <c r="O161" s="85"/>
      <c r="P161" s="214">
        <f>O161*H161</f>
        <v>0</v>
      </c>
      <c r="Q161" s="214">
        <v>0.021263199999999999</v>
      </c>
      <c r="R161" s="214">
        <f>Q161*H161</f>
        <v>0.50733995199999993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132</v>
      </c>
      <c r="AT161" s="216" t="s">
        <v>127</v>
      </c>
      <c r="AU161" s="216" t="s">
        <v>84</v>
      </c>
      <c r="AY161" s="18" t="s">
        <v>125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82</v>
      </c>
      <c r="BK161" s="217">
        <f>ROUND(I161*H161,2)</f>
        <v>0</v>
      </c>
      <c r="BL161" s="18" t="s">
        <v>132</v>
      </c>
      <c r="BM161" s="216" t="s">
        <v>268</v>
      </c>
    </row>
    <row r="162" s="13" customFormat="1">
      <c r="A162" s="13"/>
      <c r="B162" s="223"/>
      <c r="C162" s="224"/>
      <c r="D162" s="225" t="s">
        <v>140</v>
      </c>
      <c r="E162" s="226" t="s">
        <v>19</v>
      </c>
      <c r="F162" s="227" t="s">
        <v>269</v>
      </c>
      <c r="G162" s="224"/>
      <c r="H162" s="228">
        <v>23.859999999999999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140</v>
      </c>
      <c r="AU162" s="234" t="s">
        <v>84</v>
      </c>
      <c r="AV162" s="13" t="s">
        <v>84</v>
      </c>
      <c r="AW162" s="13" t="s">
        <v>35</v>
      </c>
      <c r="AX162" s="13" t="s">
        <v>82</v>
      </c>
      <c r="AY162" s="234" t="s">
        <v>125</v>
      </c>
    </row>
    <row r="163" s="2" customFormat="1" ht="24.15" customHeight="1">
      <c r="A163" s="39"/>
      <c r="B163" s="40"/>
      <c r="C163" s="205" t="s">
        <v>270</v>
      </c>
      <c r="D163" s="205" t="s">
        <v>127</v>
      </c>
      <c r="E163" s="206" t="s">
        <v>271</v>
      </c>
      <c r="F163" s="207" t="s">
        <v>272</v>
      </c>
      <c r="G163" s="208" t="s">
        <v>130</v>
      </c>
      <c r="H163" s="209">
        <v>0.5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45</v>
      </c>
      <c r="O163" s="85"/>
      <c r="P163" s="214">
        <f>O163*H163</f>
        <v>0</v>
      </c>
      <c r="Q163" s="214">
        <v>0.053240000000000003</v>
      </c>
      <c r="R163" s="214">
        <f>Q163*H163</f>
        <v>0.026620000000000001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132</v>
      </c>
      <c r="AT163" s="216" t="s">
        <v>127</v>
      </c>
      <c r="AU163" s="216" t="s">
        <v>84</v>
      </c>
      <c r="AY163" s="18" t="s">
        <v>125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82</v>
      </c>
      <c r="BK163" s="217">
        <f>ROUND(I163*H163,2)</f>
        <v>0</v>
      </c>
      <c r="BL163" s="18" t="s">
        <v>132</v>
      </c>
      <c r="BM163" s="216" t="s">
        <v>273</v>
      </c>
    </row>
    <row r="164" s="13" customFormat="1">
      <c r="A164" s="13"/>
      <c r="B164" s="223"/>
      <c r="C164" s="224"/>
      <c r="D164" s="225" t="s">
        <v>140</v>
      </c>
      <c r="E164" s="226" t="s">
        <v>19</v>
      </c>
      <c r="F164" s="227" t="s">
        <v>274</v>
      </c>
      <c r="G164" s="224"/>
      <c r="H164" s="228">
        <v>0.5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140</v>
      </c>
      <c r="AU164" s="234" t="s">
        <v>84</v>
      </c>
      <c r="AV164" s="13" t="s">
        <v>84</v>
      </c>
      <c r="AW164" s="13" t="s">
        <v>35</v>
      </c>
      <c r="AX164" s="13" t="s">
        <v>82</v>
      </c>
      <c r="AY164" s="234" t="s">
        <v>125</v>
      </c>
    </row>
    <row r="165" s="12" customFormat="1" ht="22.8" customHeight="1">
      <c r="A165" s="12"/>
      <c r="B165" s="189"/>
      <c r="C165" s="190"/>
      <c r="D165" s="191" t="s">
        <v>73</v>
      </c>
      <c r="E165" s="203" t="s">
        <v>142</v>
      </c>
      <c r="F165" s="203" t="s">
        <v>275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SUM(P166:P204)</f>
        <v>0</v>
      </c>
      <c r="Q165" s="197"/>
      <c r="R165" s="198">
        <f>SUM(R166:R204)</f>
        <v>3.5885963700000003</v>
      </c>
      <c r="S165" s="197"/>
      <c r="T165" s="199">
        <f>SUM(T166:T204)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82</v>
      </c>
      <c r="AT165" s="201" t="s">
        <v>73</v>
      </c>
      <c r="AU165" s="201" t="s">
        <v>82</v>
      </c>
      <c r="AY165" s="200" t="s">
        <v>125</v>
      </c>
      <c r="BK165" s="202">
        <f>SUM(BK166:BK204)</f>
        <v>0</v>
      </c>
    </row>
    <row r="166" s="2" customFormat="1" ht="24.15" customHeight="1">
      <c r="A166" s="39"/>
      <c r="B166" s="40"/>
      <c r="C166" s="205" t="s">
        <v>276</v>
      </c>
      <c r="D166" s="205" t="s">
        <v>127</v>
      </c>
      <c r="E166" s="206" t="s">
        <v>277</v>
      </c>
      <c r="F166" s="207" t="s">
        <v>278</v>
      </c>
      <c r="G166" s="208" t="s">
        <v>130</v>
      </c>
      <c r="H166" s="209">
        <v>1.25</v>
      </c>
      <c r="I166" s="210"/>
      <c r="J166" s="211">
        <f>ROUND(I166*H166,2)</f>
        <v>0</v>
      </c>
      <c r="K166" s="207" t="s">
        <v>131</v>
      </c>
      <c r="L166" s="45"/>
      <c r="M166" s="212" t="s">
        <v>19</v>
      </c>
      <c r="N166" s="213" t="s">
        <v>45</v>
      </c>
      <c r="O166" s="85"/>
      <c r="P166" s="214">
        <f>O166*H166</f>
        <v>0</v>
      </c>
      <c r="Q166" s="214">
        <v>0.71545999999999998</v>
      </c>
      <c r="R166" s="214">
        <f>Q166*H166</f>
        <v>0.89432500000000004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132</v>
      </c>
      <c r="AT166" s="216" t="s">
        <v>127</v>
      </c>
      <c r="AU166" s="216" t="s">
        <v>84</v>
      </c>
      <c r="AY166" s="18" t="s">
        <v>125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82</v>
      </c>
      <c r="BK166" s="217">
        <f>ROUND(I166*H166,2)</f>
        <v>0</v>
      </c>
      <c r="BL166" s="18" t="s">
        <v>132</v>
      </c>
      <c r="BM166" s="216" t="s">
        <v>279</v>
      </c>
    </row>
    <row r="167" s="2" customFormat="1">
      <c r="A167" s="39"/>
      <c r="B167" s="40"/>
      <c r="C167" s="41"/>
      <c r="D167" s="218" t="s">
        <v>134</v>
      </c>
      <c r="E167" s="41"/>
      <c r="F167" s="219" t="s">
        <v>280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134</v>
      </c>
      <c r="AU167" s="18" t="s">
        <v>84</v>
      </c>
    </row>
    <row r="168" s="15" customFormat="1">
      <c r="A168" s="15"/>
      <c r="B168" s="246"/>
      <c r="C168" s="247"/>
      <c r="D168" s="225" t="s">
        <v>140</v>
      </c>
      <c r="E168" s="248" t="s">
        <v>19</v>
      </c>
      <c r="F168" s="249" t="s">
        <v>281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5" t="s">
        <v>140</v>
      </c>
      <c r="AU168" s="255" t="s">
        <v>84</v>
      </c>
      <c r="AV168" s="15" t="s">
        <v>82</v>
      </c>
      <c r="AW168" s="15" t="s">
        <v>35</v>
      </c>
      <c r="AX168" s="15" t="s">
        <v>74</v>
      </c>
      <c r="AY168" s="255" t="s">
        <v>125</v>
      </c>
    </row>
    <row r="169" s="13" customFormat="1">
      <c r="A169" s="13"/>
      <c r="B169" s="223"/>
      <c r="C169" s="224"/>
      <c r="D169" s="225" t="s">
        <v>140</v>
      </c>
      <c r="E169" s="226" t="s">
        <v>19</v>
      </c>
      <c r="F169" s="227" t="s">
        <v>282</v>
      </c>
      <c r="G169" s="224"/>
      <c r="H169" s="228">
        <v>1.25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140</v>
      </c>
      <c r="AU169" s="234" t="s">
        <v>84</v>
      </c>
      <c r="AV169" s="13" t="s">
        <v>84</v>
      </c>
      <c r="AW169" s="13" t="s">
        <v>35</v>
      </c>
      <c r="AX169" s="13" t="s">
        <v>82</v>
      </c>
      <c r="AY169" s="234" t="s">
        <v>125</v>
      </c>
    </row>
    <row r="170" s="2" customFormat="1" ht="21.75" customHeight="1">
      <c r="A170" s="39"/>
      <c r="B170" s="40"/>
      <c r="C170" s="205" t="s">
        <v>283</v>
      </c>
      <c r="D170" s="205" t="s">
        <v>127</v>
      </c>
      <c r="E170" s="206" t="s">
        <v>284</v>
      </c>
      <c r="F170" s="207" t="s">
        <v>285</v>
      </c>
      <c r="G170" s="208" t="s">
        <v>186</v>
      </c>
      <c r="H170" s="209">
        <v>0.23999999999999999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45</v>
      </c>
      <c r="O170" s="85"/>
      <c r="P170" s="214">
        <f>O170*H170</f>
        <v>0</v>
      </c>
      <c r="Q170" s="214">
        <v>2.0503260000000001</v>
      </c>
      <c r="R170" s="214">
        <f>Q170*H170</f>
        <v>0.49207824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132</v>
      </c>
      <c r="AT170" s="216" t="s">
        <v>127</v>
      </c>
      <c r="AU170" s="216" t="s">
        <v>84</v>
      </c>
      <c r="AY170" s="18" t="s">
        <v>125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82</v>
      </c>
      <c r="BK170" s="217">
        <f>ROUND(I170*H170,2)</f>
        <v>0</v>
      </c>
      <c r="BL170" s="18" t="s">
        <v>132</v>
      </c>
      <c r="BM170" s="216" t="s">
        <v>286</v>
      </c>
    </row>
    <row r="171" s="15" customFormat="1">
      <c r="A171" s="15"/>
      <c r="B171" s="246"/>
      <c r="C171" s="247"/>
      <c r="D171" s="225" t="s">
        <v>140</v>
      </c>
      <c r="E171" s="248" t="s">
        <v>19</v>
      </c>
      <c r="F171" s="249" t="s">
        <v>287</v>
      </c>
      <c r="G171" s="247"/>
      <c r="H171" s="248" t="s">
        <v>19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5" t="s">
        <v>140</v>
      </c>
      <c r="AU171" s="255" t="s">
        <v>84</v>
      </c>
      <c r="AV171" s="15" t="s">
        <v>82</v>
      </c>
      <c r="AW171" s="15" t="s">
        <v>35</v>
      </c>
      <c r="AX171" s="15" t="s">
        <v>74</v>
      </c>
      <c r="AY171" s="255" t="s">
        <v>125</v>
      </c>
    </row>
    <row r="172" s="13" customFormat="1">
      <c r="A172" s="13"/>
      <c r="B172" s="223"/>
      <c r="C172" s="224"/>
      <c r="D172" s="225" t="s">
        <v>140</v>
      </c>
      <c r="E172" s="226" t="s">
        <v>19</v>
      </c>
      <c r="F172" s="227" t="s">
        <v>288</v>
      </c>
      <c r="G172" s="224"/>
      <c r="H172" s="228">
        <v>0.23999999999999999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140</v>
      </c>
      <c r="AU172" s="234" t="s">
        <v>84</v>
      </c>
      <c r="AV172" s="13" t="s">
        <v>84</v>
      </c>
      <c r="AW172" s="13" t="s">
        <v>35</v>
      </c>
      <c r="AX172" s="13" t="s">
        <v>82</v>
      </c>
      <c r="AY172" s="234" t="s">
        <v>125</v>
      </c>
    </row>
    <row r="173" s="2" customFormat="1" ht="24.15" customHeight="1">
      <c r="A173" s="39"/>
      <c r="B173" s="40"/>
      <c r="C173" s="205" t="s">
        <v>289</v>
      </c>
      <c r="D173" s="205" t="s">
        <v>127</v>
      </c>
      <c r="E173" s="206" t="s">
        <v>290</v>
      </c>
      <c r="F173" s="207" t="s">
        <v>291</v>
      </c>
      <c r="G173" s="208" t="s">
        <v>232</v>
      </c>
      <c r="H173" s="209">
        <v>0.0089999999999999993</v>
      </c>
      <c r="I173" s="210"/>
      <c r="J173" s="211">
        <f>ROUND(I173*H173,2)</f>
        <v>0</v>
      </c>
      <c r="K173" s="207" t="s">
        <v>131</v>
      </c>
      <c r="L173" s="45"/>
      <c r="M173" s="212" t="s">
        <v>19</v>
      </c>
      <c r="N173" s="213" t="s">
        <v>45</v>
      </c>
      <c r="O173" s="85"/>
      <c r="P173" s="214">
        <f>O173*H173</f>
        <v>0</v>
      </c>
      <c r="Q173" s="214">
        <v>1.04922</v>
      </c>
      <c r="R173" s="214">
        <f>Q173*H173</f>
        <v>0.0094429800000000001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132</v>
      </c>
      <c r="AT173" s="216" t="s">
        <v>127</v>
      </c>
      <c r="AU173" s="216" t="s">
        <v>84</v>
      </c>
      <c r="AY173" s="18" t="s">
        <v>125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82</v>
      </c>
      <c r="BK173" s="217">
        <f>ROUND(I173*H173,2)</f>
        <v>0</v>
      </c>
      <c r="BL173" s="18" t="s">
        <v>132</v>
      </c>
      <c r="BM173" s="216" t="s">
        <v>292</v>
      </c>
    </row>
    <row r="174" s="2" customFormat="1">
      <c r="A174" s="39"/>
      <c r="B174" s="40"/>
      <c r="C174" s="41"/>
      <c r="D174" s="218" t="s">
        <v>134</v>
      </c>
      <c r="E174" s="41"/>
      <c r="F174" s="219" t="s">
        <v>293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134</v>
      </c>
      <c r="AU174" s="18" t="s">
        <v>84</v>
      </c>
    </row>
    <row r="175" s="15" customFormat="1">
      <c r="A175" s="15"/>
      <c r="B175" s="246"/>
      <c r="C175" s="247"/>
      <c r="D175" s="225" t="s">
        <v>140</v>
      </c>
      <c r="E175" s="248" t="s">
        <v>19</v>
      </c>
      <c r="F175" s="249" t="s">
        <v>294</v>
      </c>
      <c r="G175" s="247"/>
      <c r="H175" s="248" t="s">
        <v>19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5" t="s">
        <v>140</v>
      </c>
      <c r="AU175" s="255" t="s">
        <v>84</v>
      </c>
      <c r="AV175" s="15" t="s">
        <v>82</v>
      </c>
      <c r="AW175" s="15" t="s">
        <v>35</v>
      </c>
      <c r="AX175" s="15" t="s">
        <v>74</v>
      </c>
      <c r="AY175" s="255" t="s">
        <v>125</v>
      </c>
    </row>
    <row r="176" s="13" customFormat="1">
      <c r="A176" s="13"/>
      <c r="B176" s="223"/>
      <c r="C176" s="224"/>
      <c r="D176" s="225" t="s">
        <v>140</v>
      </c>
      <c r="E176" s="226" t="s">
        <v>19</v>
      </c>
      <c r="F176" s="227" t="s">
        <v>295</v>
      </c>
      <c r="G176" s="224"/>
      <c r="H176" s="228">
        <v>0.0089999999999999993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140</v>
      </c>
      <c r="AU176" s="234" t="s">
        <v>84</v>
      </c>
      <c r="AV176" s="13" t="s">
        <v>84</v>
      </c>
      <c r="AW176" s="13" t="s">
        <v>35</v>
      </c>
      <c r="AX176" s="13" t="s">
        <v>82</v>
      </c>
      <c r="AY176" s="234" t="s">
        <v>125</v>
      </c>
    </row>
    <row r="177" s="2" customFormat="1" ht="16.5" customHeight="1">
      <c r="A177" s="39"/>
      <c r="B177" s="40"/>
      <c r="C177" s="205" t="s">
        <v>296</v>
      </c>
      <c r="D177" s="205" t="s">
        <v>127</v>
      </c>
      <c r="E177" s="206" t="s">
        <v>297</v>
      </c>
      <c r="F177" s="207" t="s">
        <v>298</v>
      </c>
      <c r="G177" s="208" t="s">
        <v>186</v>
      </c>
      <c r="H177" s="209">
        <v>43.710000000000001</v>
      </c>
      <c r="I177" s="210"/>
      <c r="J177" s="211">
        <f>ROUND(I177*H177,2)</f>
        <v>0</v>
      </c>
      <c r="K177" s="207" t="s">
        <v>131</v>
      </c>
      <c r="L177" s="45"/>
      <c r="M177" s="212" t="s">
        <v>19</v>
      </c>
      <c r="N177" s="213" t="s">
        <v>45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132</v>
      </c>
      <c r="AT177" s="216" t="s">
        <v>127</v>
      </c>
      <c r="AU177" s="216" t="s">
        <v>84</v>
      </c>
      <c r="AY177" s="18" t="s">
        <v>125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82</v>
      </c>
      <c r="BK177" s="217">
        <f>ROUND(I177*H177,2)</f>
        <v>0</v>
      </c>
      <c r="BL177" s="18" t="s">
        <v>132</v>
      </c>
      <c r="BM177" s="216" t="s">
        <v>299</v>
      </c>
    </row>
    <row r="178" s="2" customFormat="1">
      <c r="A178" s="39"/>
      <c r="B178" s="40"/>
      <c r="C178" s="41"/>
      <c r="D178" s="218" t="s">
        <v>134</v>
      </c>
      <c r="E178" s="41"/>
      <c r="F178" s="219" t="s">
        <v>300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134</v>
      </c>
      <c r="AU178" s="18" t="s">
        <v>84</v>
      </c>
    </row>
    <row r="179" s="15" customFormat="1">
      <c r="A179" s="15"/>
      <c r="B179" s="246"/>
      <c r="C179" s="247"/>
      <c r="D179" s="225" t="s">
        <v>140</v>
      </c>
      <c r="E179" s="248" t="s">
        <v>19</v>
      </c>
      <c r="F179" s="249" t="s">
        <v>301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5" t="s">
        <v>140</v>
      </c>
      <c r="AU179" s="255" t="s">
        <v>84</v>
      </c>
      <c r="AV179" s="15" t="s">
        <v>82</v>
      </c>
      <c r="AW179" s="15" t="s">
        <v>35</v>
      </c>
      <c r="AX179" s="15" t="s">
        <v>74</v>
      </c>
      <c r="AY179" s="255" t="s">
        <v>125</v>
      </c>
    </row>
    <row r="180" s="13" customFormat="1">
      <c r="A180" s="13"/>
      <c r="B180" s="223"/>
      <c r="C180" s="224"/>
      <c r="D180" s="225" t="s">
        <v>140</v>
      </c>
      <c r="E180" s="226" t="s">
        <v>19</v>
      </c>
      <c r="F180" s="227" t="s">
        <v>302</v>
      </c>
      <c r="G180" s="224"/>
      <c r="H180" s="228">
        <v>22.699999999999999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140</v>
      </c>
      <c r="AU180" s="234" t="s">
        <v>84</v>
      </c>
      <c r="AV180" s="13" t="s">
        <v>84</v>
      </c>
      <c r="AW180" s="13" t="s">
        <v>35</v>
      </c>
      <c r="AX180" s="13" t="s">
        <v>74</v>
      </c>
      <c r="AY180" s="234" t="s">
        <v>125</v>
      </c>
    </row>
    <row r="181" s="13" customFormat="1">
      <c r="A181" s="13"/>
      <c r="B181" s="223"/>
      <c r="C181" s="224"/>
      <c r="D181" s="225" t="s">
        <v>140</v>
      </c>
      <c r="E181" s="226" t="s">
        <v>19</v>
      </c>
      <c r="F181" s="227" t="s">
        <v>303</v>
      </c>
      <c r="G181" s="224"/>
      <c r="H181" s="228">
        <v>21.010000000000002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140</v>
      </c>
      <c r="AU181" s="234" t="s">
        <v>84</v>
      </c>
      <c r="AV181" s="13" t="s">
        <v>84</v>
      </c>
      <c r="AW181" s="13" t="s">
        <v>35</v>
      </c>
      <c r="AX181" s="13" t="s">
        <v>74</v>
      </c>
      <c r="AY181" s="234" t="s">
        <v>125</v>
      </c>
    </row>
    <row r="182" s="14" customFormat="1">
      <c r="A182" s="14"/>
      <c r="B182" s="235"/>
      <c r="C182" s="236"/>
      <c r="D182" s="225" t="s">
        <v>140</v>
      </c>
      <c r="E182" s="237" t="s">
        <v>19</v>
      </c>
      <c r="F182" s="238" t="s">
        <v>154</v>
      </c>
      <c r="G182" s="236"/>
      <c r="H182" s="239">
        <v>43.710000000000001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140</v>
      </c>
      <c r="AU182" s="245" t="s">
        <v>84</v>
      </c>
      <c r="AV182" s="14" t="s">
        <v>132</v>
      </c>
      <c r="AW182" s="14" t="s">
        <v>35</v>
      </c>
      <c r="AX182" s="14" t="s">
        <v>82</v>
      </c>
      <c r="AY182" s="245" t="s">
        <v>125</v>
      </c>
    </row>
    <row r="183" s="2" customFormat="1" ht="16.5" customHeight="1">
      <c r="A183" s="39"/>
      <c r="B183" s="40"/>
      <c r="C183" s="205" t="s">
        <v>304</v>
      </c>
      <c r="D183" s="205" t="s">
        <v>127</v>
      </c>
      <c r="E183" s="206" t="s">
        <v>305</v>
      </c>
      <c r="F183" s="207" t="s">
        <v>306</v>
      </c>
      <c r="G183" s="208" t="s">
        <v>130</v>
      </c>
      <c r="H183" s="209">
        <v>72.165000000000006</v>
      </c>
      <c r="I183" s="210"/>
      <c r="J183" s="211">
        <f>ROUND(I183*H183,2)</f>
        <v>0</v>
      </c>
      <c r="K183" s="207" t="s">
        <v>131</v>
      </c>
      <c r="L183" s="45"/>
      <c r="M183" s="212" t="s">
        <v>19</v>
      </c>
      <c r="N183" s="213" t="s">
        <v>45</v>
      </c>
      <c r="O183" s="85"/>
      <c r="P183" s="214">
        <f>O183*H183</f>
        <v>0</v>
      </c>
      <c r="Q183" s="214">
        <v>0.0023700000000000001</v>
      </c>
      <c r="R183" s="214">
        <f>Q183*H183</f>
        <v>0.17103105000000002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132</v>
      </c>
      <c r="AT183" s="216" t="s">
        <v>127</v>
      </c>
      <c r="AU183" s="216" t="s">
        <v>84</v>
      </c>
      <c r="AY183" s="18" t="s">
        <v>125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82</v>
      </c>
      <c r="BK183" s="217">
        <f>ROUND(I183*H183,2)</f>
        <v>0</v>
      </c>
      <c r="BL183" s="18" t="s">
        <v>132</v>
      </c>
      <c r="BM183" s="216" t="s">
        <v>307</v>
      </c>
    </row>
    <row r="184" s="2" customFormat="1">
      <c r="A184" s="39"/>
      <c r="B184" s="40"/>
      <c r="C184" s="41"/>
      <c r="D184" s="218" t="s">
        <v>134</v>
      </c>
      <c r="E184" s="41"/>
      <c r="F184" s="219" t="s">
        <v>308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134</v>
      </c>
      <c r="AU184" s="18" t="s">
        <v>84</v>
      </c>
    </row>
    <row r="185" s="13" customFormat="1">
      <c r="A185" s="13"/>
      <c r="B185" s="223"/>
      <c r="C185" s="224"/>
      <c r="D185" s="225" t="s">
        <v>140</v>
      </c>
      <c r="E185" s="226" t="s">
        <v>19</v>
      </c>
      <c r="F185" s="227" t="s">
        <v>309</v>
      </c>
      <c r="G185" s="224"/>
      <c r="H185" s="228">
        <v>16.125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140</v>
      </c>
      <c r="AU185" s="234" t="s">
        <v>84</v>
      </c>
      <c r="AV185" s="13" t="s">
        <v>84</v>
      </c>
      <c r="AW185" s="13" t="s">
        <v>35</v>
      </c>
      <c r="AX185" s="13" t="s">
        <v>74</v>
      </c>
      <c r="AY185" s="234" t="s">
        <v>125</v>
      </c>
    </row>
    <row r="186" s="13" customFormat="1">
      <c r="A186" s="13"/>
      <c r="B186" s="223"/>
      <c r="C186" s="224"/>
      <c r="D186" s="225" t="s">
        <v>140</v>
      </c>
      <c r="E186" s="226" t="s">
        <v>19</v>
      </c>
      <c r="F186" s="227" t="s">
        <v>310</v>
      </c>
      <c r="G186" s="224"/>
      <c r="H186" s="228">
        <v>56.039999999999999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140</v>
      </c>
      <c r="AU186" s="234" t="s">
        <v>84</v>
      </c>
      <c r="AV186" s="13" t="s">
        <v>84</v>
      </c>
      <c r="AW186" s="13" t="s">
        <v>35</v>
      </c>
      <c r="AX186" s="13" t="s">
        <v>74</v>
      </c>
      <c r="AY186" s="234" t="s">
        <v>125</v>
      </c>
    </row>
    <row r="187" s="14" customFormat="1">
      <c r="A187" s="14"/>
      <c r="B187" s="235"/>
      <c r="C187" s="236"/>
      <c r="D187" s="225" t="s">
        <v>140</v>
      </c>
      <c r="E187" s="237" t="s">
        <v>19</v>
      </c>
      <c r="F187" s="238" t="s">
        <v>154</v>
      </c>
      <c r="G187" s="236"/>
      <c r="H187" s="239">
        <v>72.165000000000006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140</v>
      </c>
      <c r="AU187" s="245" t="s">
        <v>84</v>
      </c>
      <c r="AV187" s="14" t="s">
        <v>132</v>
      </c>
      <c r="AW187" s="14" t="s">
        <v>35</v>
      </c>
      <c r="AX187" s="14" t="s">
        <v>82</v>
      </c>
      <c r="AY187" s="245" t="s">
        <v>125</v>
      </c>
    </row>
    <row r="188" s="2" customFormat="1" ht="16.5" customHeight="1">
      <c r="A188" s="39"/>
      <c r="B188" s="40"/>
      <c r="C188" s="205" t="s">
        <v>311</v>
      </c>
      <c r="D188" s="205" t="s">
        <v>127</v>
      </c>
      <c r="E188" s="206" t="s">
        <v>312</v>
      </c>
      <c r="F188" s="207" t="s">
        <v>313</v>
      </c>
      <c r="G188" s="208" t="s">
        <v>232</v>
      </c>
      <c r="H188" s="209">
        <v>0.28599999999999998</v>
      </c>
      <c r="I188" s="210"/>
      <c r="J188" s="211">
        <f>ROUND(I188*H188,2)</f>
        <v>0</v>
      </c>
      <c r="K188" s="207" t="s">
        <v>131</v>
      </c>
      <c r="L188" s="45"/>
      <c r="M188" s="212" t="s">
        <v>19</v>
      </c>
      <c r="N188" s="213" t="s">
        <v>45</v>
      </c>
      <c r="O188" s="85"/>
      <c r="P188" s="214">
        <f>O188*H188</f>
        <v>0</v>
      </c>
      <c r="Q188" s="214">
        <v>1.04359</v>
      </c>
      <c r="R188" s="214">
        <f>Q188*H188</f>
        <v>0.29846674000000001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132</v>
      </c>
      <c r="AT188" s="216" t="s">
        <v>127</v>
      </c>
      <c r="AU188" s="216" t="s">
        <v>84</v>
      </c>
      <c r="AY188" s="18" t="s">
        <v>125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82</v>
      </c>
      <c r="BK188" s="217">
        <f>ROUND(I188*H188,2)</f>
        <v>0</v>
      </c>
      <c r="BL188" s="18" t="s">
        <v>132</v>
      </c>
      <c r="BM188" s="216" t="s">
        <v>314</v>
      </c>
    </row>
    <row r="189" s="2" customFormat="1">
      <c r="A189" s="39"/>
      <c r="B189" s="40"/>
      <c r="C189" s="41"/>
      <c r="D189" s="218" t="s">
        <v>134</v>
      </c>
      <c r="E189" s="41"/>
      <c r="F189" s="219" t="s">
        <v>315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134</v>
      </c>
      <c r="AU189" s="18" t="s">
        <v>84</v>
      </c>
    </row>
    <row r="190" s="15" customFormat="1">
      <c r="A190" s="15"/>
      <c r="B190" s="246"/>
      <c r="C190" s="247"/>
      <c r="D190" s="225" t="s">
        <v>140</v>
      </c>
      <c r="E190" s="248" t="s">
        <v>19</v>
      </c>
      <c r="F190" s="249" t="s">
        <v>316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5" t="s">
        <v>140</v>
      </c>
      <c r="AU190" s="255" t="s">
        <v>84</v>
      </c>
      <c r="AV190" s="15" t="s">
        <v>82</v>
      </c>
      <c r="AW190" s="15" t="s">
        <v>35</v>
      </c>
      <c r="AX190" s="15" t="s">
        <v>74</v>
      </c>
      <c r="AY190" s="255" t="s">
        <v>125</v>
      </c>
    </row>
    <row r="191" s="13" customFormat="1">
      <c r="A191" s="13"/>
      <c r="B191" s="223"/>
      <c r="C191" s="224"/>
      <c r="D191" s="225" t="s">
        <v>140</v>
      </c>
      <c r="E191" s="226" t="s">
        <v>19</v>
      </c>
      <c r="F191" s="227" t="s">
        <v>317</v>
      </c>
      <c r="G191" s="224"/>
      <c r="H191" s="228">
        <v>0.28599999999999998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140</v>
      </c>
      <c r="AU191" s="234" t="s">
        <v>84</v>
      </c>
      <c r="AV191" s="13" t="s">
        <v>84</v>
      </c>
      <c r="AW191" s="13" t="s">
        <v>35</v>
      </c>
      <c r="AX191" s="13" t="s">
        <v>82</v>
      </c>
      <c r="AY191" s="234" t="s">
        <v>125</v>
      </c>
    </row>
    <row r="192" s="2" customFormat="1" ht="16.5" customHeight="1">
      <c r="A192" s="39"/>
      <c r="B192" s="40"/>
      <c r="C192" s="205" t="s">
        <v>318</v>
      </c>
      <c r="D192" s="205" t="s">
        <v>127</v>
      </c>
      <c r="E192" s="206" t="s">
        <v>319</v>
      </c>
      <c r="F192" s="207" t="s">
        <v>320</v>
      </c>
      <c r="G192" s="208" t="s">
        <v>232</v>
      </c>
      <c r="H192" s="209">
        <v>1.601</v>
      </c>
      <c r="I192" s="210"/>
      <c r="J192" s="211">
        <f>ROUND(I192*H192,2)</f>
        <v>0</v>
      </c>
      <c r="K192" s="207" t="s">
        <v>131</v>
      </c>
      <c r="L192" s="45"/>
      <c r="M192" s="212" t="s">
        <v>19</v>
      </c>
      <c r="N192" s="213" t="s">
        <v>45</v>
      </c>
      <c r="O192" s="85"/>
      <c r="P192" s="214">
        <f>O192*H192</f>
        <v>0</v>
      </c>
      <c r="Q192" s="214">
        <v>1.07636</v>
      </c>
      <c r="R192" s="214">
        <f>Q192*H192</f>
        <v>1.72325236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132</v>
      </c>
      <c r="AT192" s="216" t="s">
        <v>127</v>
      </c>
      <c r="AU192" s="216" t="s">
        <v>84</v>
      </c>
      <c r="AY192" s="18" t="s">
        <v>125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82</v>
      </c>
      <c r="BK192" s="217">
        <f>ROUND(I192*H192,2)</f>
        <v>0</v>
      </c>
      <c r="BL192" s="18" t="s">
        <v>132</v>
      </c>
      <c r="BM192" s="216" t="s">
        <v>321</v>
      </c>
    </row>
    <row r="193" s="2" customFormat="1">
      <c r="A193" s="39"/>
      <c r="B193" s="40"/>
      <c r="C193" s="41"/>
      <c r="D193" s="218" t="s">
        <v>134</v>
      </c>
      <c r="E193" s="41"/>
      <c r="F193" s="219" t="s">
        <v>322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134</v>
      </c>
      <c r="AU193" s="18" t="s">
        <v>84</v>
      </c>
    </row>
    <row r="194" s="15" customFormat="1">
      <c r="A194" s="15"/>
      <c r="B194" s="246"/>
      <c r="C194" s="247"/>
      <c r="D194" s="225" t="s">
        <v>140</v>
      </c>
      <c r="E194" s="248" t="s">
        <v>19</v>
      </c>
      <c r="F194" s="249" t="s">
        <v>323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5" t="s">
        <v>140</v>
      </c>
      <c r="AU194" s="255" t="s">
        <v>84</v>
      </c>
      <c r="AV194" s="15" t="s">
        <v>82</v>
      </c>
      <c r="AW194" s="15" t="s">
        <v>35</v>
      </c>
      <c r="AX194" s="15" t="s">
        <v>74</v>
      </c>
      <c r="AY194" s="255" t="s">
        <v>125</v>
      </c>
    </row>
    <row r="195" s="13" customFormat="1">
      <c r="A195" s="13"/>
      <c r="B195" s="223"/>
      <c r="C195" s="224"/>
      <c r="D195" s="225" t="s">
        <v>140</v>
      </c>
      <c r="E195" s="226" t="s">
        <v>19</v>
      </c>
      <c r="F195" s="227" t="s">
        <v>324</v>
      </c>
      <c r="G195" s="224"/>
      <c r="H195" s="228">
        <v>0.82699999999999996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140</v>
      </c>
      <c r="AU195" s="234" t="s">
        <v>84</v>
      </c>
      <c r="AV195" s="13" t="s">
        <v>84</v>
      </c>
      <c r="AW195" s="13" t="s">
        <v>35</v>
      </c>
      <c r="AX195" s="13" t="s">
        <v>74</v>
      </c>
      <c r="AY195" s="234" t="s">
        <v>125</v>
      </c>
    </row>
    <row r="196" s="15" customFormat="1">
      <c r="A196" s="15"/>
      <c r="B196" s="246"/>
      <c r="C196" s="247"/>
      <c r="D196" s="225" t="s">
        <v>140</v>
      </c>
      <c r="E196" s="248" t="s">
        <v>19</v>
      </c>
      <c r="F196" s="249" t="s">
        <v>325</v>
      </c>
      <c r="G196" s="247"/>
      <c r="H196" s="248" t="s">
        <v>19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5" t="s">
        <v>140</v>
      </c>
      <c r="AU196" s="255" t="s">
        <v>84</v>
      </c>
      <c r="AV196" s="15" t="s">
        <v>82</v>
      </c>
      <c r="AW196" s="15" t="s">
        <v>35</v>
      </c>
      <c r="AX196" s="15" t="s">
        <v>74</v>
      </c>
      <c r="AY196" s="255" t="s">
        <v>125</v>
      </c>
    </row>
    <row r="197" s="13" customFormat="1">
      <c r="A197" s="13"/>
      <c r="B197" s="223"/>
      <c r="C197" s="224"/>
      <c r="D197" s="225" t="s">
        <v>140</v>
      </c>
      <c r="E197" s="226" t="s">
        <v>19</v>
      </c>
      <c r="F197" s="227" t="s">
        <v>326</v>
      </c>
      <c r="G197" s="224"/>
      <c r="H197" s="228">
        <v>0.77400000000000002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140</v>
      </c>
      <c r="AU197" s="234" t="s">
        <v>84</v>
      </c>
      <c r="AV197" s="13" t="s">
        <v>84</v>
      </c>
      <c r="AW197" s="13" t="s">
        <v>35</v>
      </c>
      <c r="AX197" s="13" t="s">
        <v>74</v>
      </c>
      <c r="AY197" s="234" t="s">
        <v>125</v>
      </c>
    </row>
    <row r="198" s="14" customFormat="1">
      <c r="A198" s="14"/>
      <c r="B198" s="235"/>
      <c r="C198" s="236"/>
      <c r="D198" s="225" t="s">
        <v>140</v>
      </c>
      <c r="E198" s="237" t="s">
        <v>19</v>
      </c>
      <c r="F198" s="238" t="s">
        <v>154</v>
      </c>
      <c r="G198" s="236"/>
      <c r="H198" s="239">
        <v>1.601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140</v>
      </c>
      <c r="AU198" s="245" t="s">
        <v>84</v>
      </c>
      <c r="AV198" s="14" t="s">
        <v>132</v>
      </c>
      <c r="AW198" s="14" t="s">
        <v>35</v>
      </c>
      <c r="AX198" s="14" t="s">
        <v>82</v>
      </c>
      <c r="AY198" s="245" t="s">
        <v>125</v>
      </c>
    </row>
    <row r="199" s="2" customFormat="1" ht="24.15" customHeight="1">
      <c r="A199" s="39"/>
      <c r="B199" s="40"/>
      <c r="C199" s="205" t="s">
        <v>327</v>
      </c>
      <c r="D199" s="205" t="s">
        <v>127</v>
      </c>
      <c r="E199" s="206" t="s">
        <v>328</v>
      </c>
      <c r="F199" s="207" t="s">
        <v>329</v>
      </c>
      <c r="G199" s="208" t="s">
        <v>330</v>
      </c>
      <c r="H199" s="209">
        <v>8</v>
      </c>
      <c r="I199" s="210"/>
      <c r="J199" s="211">
        <f>ROUND(I199*H199,2)</f>
        <v>0</v>
      </c>
      <c r="K199" s="207" t="s">
        <v>131</v>
      </c>
      <c r="L199" s="45"/>
      <c r="M199" s="212" t="s">
        <v>19</v>
      </c>
      <c r="N199" s="213" t="s">
        <v>45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132</v>
      </c>
      <c r="AT199" s="216" t="s">
        <v>127</v>
      </c>
      <c r="AU199" s="216" t="s">
        <v>84</v>
      </c>
      <c r="AY199" s="18" t="s">
        <v>125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82</v>
      </c>
      <c r="BK199" s="217">
        <f>ROUND(I199*H199,2)</f>
        <v>0</v>
      </c>
      <c r="BL199" s="18" t="s">
        <v>132</v>
      </c>
      <c r="BM199" s="216" t="s">
        <v>331</v>
      </c>
    </row>
    <row r="200" s="2" customFormat="1">
      <c r="A200" s="39"/>
      <c r="B200" s="40"/>
      <c r="C200" s="41"/>
      <c r="D200" s="218" t="s">
        <v>134</v>
      </c>
      <c r="E200" s="41"/>
      <c r="F200" s="219" t="s">
        <v>332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134</v>
      </c>
      <c r="AU200" s="18" t="s">
        <v>84</v>
      </c>
    </row>
    <row r="201" s="13" customFormat="1">
      <c r="A201" s="13"/>
      <c r="B201" s="223"/>
      <c r="C201" s="224"/>
      <c r="D201" s="225" t="s">
        <v>140</v>
      </c>
      <c r="E201" s="226" t="s">
        <v>19</v>
      </c>
      <c r="F201" s="227" t="s">
        <v>333</v>
      </c>
      <c r="G201" s="224"/>
      <c r="H201" s="228">
        <v>8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140</v>
      </c>
      <c r="AU201" s="234" t="s">
        <v>84</v>
      </c>
      <c r="AV201" s="13" t="s">
        <v>84</v>
      </c>
      <c r="AW201" s="13" t="s">
        <v>35</v>
      </c>
      <c r="AX201" s="13" t="s">
        <v>82</v>
      </c>
      <c r="AY201" s="234" t="s">
        <v>125</v>
      </c>
    </row>
    <row r="202" s="2" customFormat="1" ht="16.5" customHeight="1">
      <c r="A202" s="39"/>
      <c r="B202" s="40"/>
      <c r="C202" s="205" t="s">
        <v>334</v>
      </c>
      <c r="D202" s="205" t="s">
        <v>127</v>
      </c>
      <c r="E202" s="206" t="s">
        <v>335</v>
      </c>
      <c r="F202" s="207" t="s">
        <v>336</v>
      </c>
      <c r="G202" s="208" t="s">
        <v>170</v>
      </c>
      <c r="H202" s="209">
        <v>15.699999999999999</v>
      </c>
      <c r="I202" s="210"/>
      <c r="J202" s="211">
        <f>ROUND(I202*H202,2)</f>
        <v>0</v>
      </c>
      <c r="K202" s="207" t="s">
        <v>131</v>
      </c>
      <c r="L202" s="45"/>
      <c r="M202" s="212" t="s">
        <v>19</v>
      </c>
      <c r="N202" s="213" t="s">
        <v>45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132</v>
      </c>
      <c r="AT202" s="216" t="s">
        <v>127</v>
      </c>
      <c r="AU202" s="216" t="s">
        <v>84</v>
      </c>
      <c r="AY202" s="18" t="s">
        <v>125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82</v>
      </c>
      <c r="BK202" s="217">
        <f>ROUND(I202*H202,2)</f>
        <v>0</v>
      </c>
      <c r="BL202" s="18" t="s">
        <v>132</v>
      </c>
      <c r="BM202" s="216" t="s">
        <v>337</v>
      </c>
    </row>
    <row r="203" s="2" customFormat="1">
      <c r="A203" s="39"/>
      <c r="B203" s="40"/>
      <c r="C203" s="41"/>
      <c r="D203" s="218" t="s">
        <v>134</v>
      </c>
      <c r="E203" s="41"/>
      <c r="F203" s="219" t="s">
        <v>338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134</v>
      </c>
      <c r="AU203" s="18" t="s">
        <v>84</v>
      </c>
    </row>
    <row r="204" s="13" customFormat="1">
      <c r="A204" s="13"/>
      <c r="B204" s="223"/>
      <c r="C204" s="224"/>
      <c r="D204" s="225" t="s">
        <v>140</v>
      </c>
      <c r="E204" s="226" t="s">
        <v>19</v>
      </c>
      <c r="F204" s="227" t="s">
        <v>339</v>
      </c>
      <c r="G204" s="224"/>
      <c r="H204" s="228">
        <v>15.699999999999999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140</v>
      </c>
      <c r="AU204" s="234" t="s">
        <v>84</v>
      </c>
      <c r="AV204" s="13" t="s">
        <v>84</v>
      </c>
      <c r="AW204" s="13" t="s">
        <v>35</v>
      </c>
      <c r="AX204" s="13" t="s">
        <v>82</v>
      </c>
      <c r="AY204" s="234" t="s">
        <v>125</v>
      </c>
    </row>
    <row r="205" s="12" customFormat="1" ht="22.8" customHeight="1">
      <c r="A205" s="12"/>
      <c r="B205" s="189"/>
      <c r="C205" s="190"/>
      <c r="D205" s="191" t="s">
        <v>73</v>
      </c>
      <c r="E205" s="203" t="s">
        <v>132</v>
      </c>
      <c r="F205" s="203" t="s">
        <v>340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SUM(P206:P219)</f>
        <v>0</v>
      </c>
      <c r="Q205" s="197"/>
      <c r="R205" s="198">
        <f>SUM(R206:R219)</f>
        <v>0.0068640000000000003</v>
      </c>
      <c r="S205" s="197"/>
      <c r="T205" s="199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82</v>
      </c>
      <c r="AT205" s="201" t="s">
        <v>73</v>
      </c>
      <c r="AU205" s="201" t="s">
        <v>82</v>
      </c>
      <c r="AY205" s="200" t="s">
        <v>125</v>
      </c>
      <c r="BK205" s="202">
        <f>SUM(BK206:BK219)</f>
        <v>0</v>
      </c>
    </row>
    <row r="206" s="2" customFormat="1" ht="24.15" customHeight="1">
      <c r="A206" s="39"/>
      <c r="B206" s="40"/>
      <c r="C206" s="205" t="s">
        <v>341</v>
      </c>
      <c r="D206" s="205" t="s">
        <v>127</v>
      </c>
      <c r="E206" s="206" t="s">
        <v>342</v>
      </c>
      <c r="F206" s="207" t="s">
        <v>343</v>
      </c>
      <c r="G206" s="208" t="s">
        <v>130</v>
      </c>
      <c r="H206" s="209">
        <v>7.7999999999999998</v>
      </c>
      <c r="I206" s="210"/>
      <c r="J206" s="211">
        <f>ROUND(I206*H206,2)</f>
        <v>0</v>
      </c>
      <c r="K206" s="207" t="s">
        <v>131</v>
      </c>
      <c r="L206" s="45"/>
      <c r="M206" s="212" t="s">
        <v>19</v>
      </c>
      <c r="N206" s="213" t="s">
        <v>45</v>
      </c>
      <c r="O206" s="85"/>
      <c r="P206" s="214">
        <f>O206*H206</f>
        <v>0</v>
      </c>
      <c r="Q206" s="214">
        <v>0.00088000000000000003</v>
      </c>
      <c r="R206" s="214">
        <f>Q206*H206</f>
        <v>0.0068640000000000003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132</v>
      </c>
      <c r="AT206" s="216" t="s">
        <v>127</v>
      </c>
      <c r="AU206" s="216" t="s">
        <v>84</v>
      </c>
      <c r="AY206" s="18" t="s">
        <v>125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82</v>
      </c>
      <c r="BK206" s="217">
        <f>ROUND(I206*H206,2)</f>
        <v>0</v>
      </c>
      <c r="BL206" s="18" t="s">
        <v>132</v>
      </c>
      <c r="BM206" s="216" t="s">
        <v>344</v>
      </c>
    </row>
    <row r="207" s="2" customFormat="1">
      <c r="A207" s="39"/>
      <c r="B207" s="40"/>
      <c r="C207" s="41"/>
      <c r="D207" s="218" t="s">
        <v>134</v>
      </c>
      <c r="E207" s="41"/>
      <c r="F207" s="219" t="s">
        <v>345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134</v>
      </c>
      <c r="AU207" s="18" t="s">
        <v>84</v>
      </c>
    </row>
    <row r="208" s="13" customFormat="1">
      <c r="A208" s="13"/>
      <c r="B208" s="223"/>
      <c r="C208" s="224"/>
      <c r="D208" s="225" t="s">
        <v>140</v>
      </c>
      <c r="E208" s="226" t="s">
        <v>19</v>
      </c>
      <c r="F208" s="227" t="s">
        <v>346</v>
      </c>
      <c r="G208" s="224"/>
      <c r="H208" s="228">
        <v>7.7999999999999998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140</v>
      </c>
      <c r="AU208" s="234" t="s">
        <v>84</v>
      </c>
      <c r="AV208" s="13" t="s">
        <v>84</v>
      </c>
      <c r="AW208" s="13" t="s">
        <v>35</v>
      </c>
      <c r="AX208" s="13" t="s">
        <v>82</v>
      </c>
      <c r="AY208" s="234" t="s">
        <v>125</v>
      </c>
    </row>
    <row r="209" s="2" customFormat="1" ht="24.15" customHeight="1">
      <c r="A209" s="39"/>
      <c r="B209" s="40"/>
      <c r="C209" s="205" t="s">
        <v>347</v>
      </c>
      <c r="D209" s="205" t="s">
        <v>127</v>
      </c>
      <c r="E209" s="206" t="s">
        <v>348</v>
      </c>
      <c r="F209" s="207" t="s">
        <v>349</v>
      </c>
      <c r="G209" s="208" t="s">
        <v>130</v>
      </c>
      <c r="H209" s="209">
        <v>7.7999999999999998</v>
      </c>
      <c r="I209" s="210"/>
      <c r="J209" s="211">
        <f>ROUND(I209*H209,2)</f>
        <v>0</v>
      </c>
      <c r="K209" s="207" t="s">
        <v>131</v>
      </c>
      <c r="L209" s="45"/>
      <c r="M209" s="212" t="s">
        <v>19</v>
      </c>
      <c r="N209" s="213" t="s">
        <v>45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132</v>
      </c>
      <c r="AT209" s="216" t="s">
        <v>127</v>
      </c>
      <c r="AU209" s="216" t="s">
        <v>84</v>
      </c>
      <c r="AY209" s="18" t="s">
        <v>125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82</v>
      </c>
      <c r="BK209" s="217">
        <f>ROUND(I209*H209,2)</f>
        <v>0</v>
      </c>
      <c r="BL209" s="18" t="s">
        <v>132</v>
      </c>
      <c r="BM209" s="216" t="s">
        <v>350</v>
      </c>
    </row>
    <row r="210" s="2" customFormat="1">
      <c r="A210" s="39"/>
      <c r="B210" s="40"/>
      <c r="C210" s="41"/>
      <c r="D210" s="218" t="s">
        <v>134</v>
      </c>
      <c r="E210" s="41"/>
      <c r="F210" s="219" t="s">
        <v>351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134</v>
      </c>
      <c r="AU210" s="18" t="s">
        <v>84</v>
      </c>
    </row>
    <row r="211" s="2" customFormat="1" ht="16.5" customHeight="1">
      <c r="A211" s="39"/>
      <c r="B211" s="40"/>
      <c r="C211" s="205" t="s">
        <v>352</v>
      </c>
      <c r="D211" s="205" t="s">
        <v>127</v>
      </c>
      <c r="E211" s="206" t="s">
        <v>353</v>
      </c>
      <c r="F211" s="207" t="s">
        <v>354</v>
      </c>
      <c r="G211" s="208" t="s">
        <v>130</v>
      </c>
      <c r="H211" s="209">
        <v>2.5699999999999998</v>
      </c>
      <c r="I211" s="210"/>
      <c r="J211" s="211">
        <f>ROUND(I211*H211,2)</f>
        <v>0</v>
      </c>
      <c r="K211" s="207" t="s">
        <v>131</v>
      </c>
      <c r="L211" s="45"/>
      <c r="M211" s="212" t="s">
        <v>19</v>
      </c>
      <c r="N211" s="213" t="s">
        <v>45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132</v>
      </c>
      <c r="AT211" s="216" t="s">
        <v>127</v>
      </c>
      <c r="AU211" s="216" t="s">
        <v>84</v>
      </c>
      <c r="AY211" s="18" t="s">
        <v>125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82</v>
      </c>
      <c r="BK211" s="217">
        <f>ROUND(I211*H211,2)</f>
        <v>0</v>
      </c>
      <c r="BL211" s="18" t="s">
        <v>132</v>
      </c>
      <c r="BM211" s="216" t="s">
        <v>355</v>
      </c>
    </row>
    <row r="212" s="2" customFormat="1">
      <c r="A212" s="39"/>
      <c r="B212" s="40"/>
      <c r="C212" s="41"/>
      <c r="D212" s="218" t="s">
        <v>134</v>
      </c>
      <c r="E212" s="41"/>
      <c r="F212" s="219" t="s">
        <v>356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134</v>
      </c>
      <c r="AU212" s="18" t="s">
        <v>84</v>
      </c>
    </row>
    <row r="213" s="2" customFormat="1" ht="24.15" customHeight="1">
      <c r="A213" s="39"/>
      <c r="B213" s="40"/>
      <c r="C213" s="205" t="s">
        <v>357</v>
      </c>
      <c r="D213" s="205" t="s">
        <v>127</v>
      </c>
      <c r="E213" s="206" t="s">
        <v>358</v>
      </c>
      <c r="F213" s="207" t="s">
        <v>359</v>
      </c>
      <c r="G213" s="208" t="s">
        <v>130</v>
      </c>
      <c r="H213" s="209">
        <v>19.5</v>
      </c>
      <c r="I213" s="210"/>
      <c r="J213" s="211">
        <f>ROUND(I213*H213,2)</f>
        <v>0</v>
      </c>
      <c r="K213" s="207" t="s">
        <v>131</v>
      </c>
      <c r="L213" s="45"/>
      <c r="M213" s="212" t="s">
        <v>19</v>
      </c>
      <c r="N213" s="213" t="s">
        <v>45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132</v>
      </c>
      <c r="AT213" s="216" t="s">
        <v>127</v>
      </c>
      <c r="AU213" s="216" t="s">
        <v>84</v>
      </c>
      <c r="AY213" s="18" t="s">
        <v>125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82</v>
      </c>
      <c r="BK213" s="217">
        <f>ROUND(I213*H213,2)</f>
        <v>0</v>
      </c>
      <c r="BL213" s="18" t="s">
        <v>132</v>
      </c>
      <c r="BM213" s="216" t="s">
        <v>360</v>
      </c>
    </row>
    <row r="214" s="2" customFormat="1">
      <c r="A214" s="39"/>
      <c r="B214" s="40"/>
      <c r="C214" s="41"/>
      <c r="D214" s="218" t="s">
        <v>134</v>
      </c>
      <c r="E214" s="41"/>
      <c r="F214" s="219" t="s">
        <v>361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134</v>
      </c>
      <c r="AU214" s="18" t="s">
        <v>84</v>
      </c>
    </row>
    <row r="215" s="15" customFormat="1">
      <c r="A215" s="15"/>
      <c r="B215" s="246"/>
      <c r="C215" s="247"/>
      <c r="D215" s="225" t="s">
        <v>140</v>
      </c>
      <c r="E215" s="248" t="s">
        <v>19</v>
      </c>
      <c r="F215" s="249" t="s">
        <v>362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5" t="s">
        <v>140</v>
      </c>
      <c r="AU215" s="255" t="s">
        <v>84</v>
      </c>
      <c r="AV215" s="15" t="s">
        <v>82</v>
      </c>
      <c r="AW215" s="15" t="s">
        <v>35</v>
      </c>
      <c r="AX215" s="15" t="s">
        <v>74</v>
      </c>
      <c r="AY215" s="255" t="s">
        <v>125</v>
      </c>
    </row>
    <row r="216" s="13" customFormat="1">
      <c r="A216" s="13"/>
      <c r="B216" s="223"/>
      <c r="C216" s="224"/>
      <c r="D216" s="225" t="s">
        <v>140</v>
      </c>
      <c r="E216" s="226" t="s">
        <v>19</v>
      </c>
      <c r="F216" s="227" t="s">
        <v>363</v>
      </c>
      <c r="G216" s="224"/>
      <c r="H216" s="228">
        <v>19.5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140</v>
      </c>
      <c r="AU216" s="234" t="s">
        <v>84</v>
      </c>
      <c r="AV216" s="13" t="s">
        <v>84</v>
      </c>
      <c r="AW216" s="13" t="s">
        <v>35</v>
      </c>
      <c r="AX216" s="13" t="s">
        <v>82</v>
      </c>
      <c r="AY216" s="234" t="s">
        <v>125</v>
      </c>
    </row>
    <row r="217" s="2" customFormat="1" ht="16.5" customHeight="1">
      <c r="A217" s="39"/>
      <c r="B217" s="40"/>
      <c r="C217" s="205" t="s">
        <v>364</v>
      </c>
      <c r="D217" s="205" t="s">
        <v>127</v>
      </c>
      <c r="E217" s="206" t="s">
        <v>365</v>
      </c>
      <c r="F217" s="207" t="s">
        <v>366</v>
      </c>
      <c r="G217" s="208" t="s">
        <v>186</v>
      </c>
      <c r="H217" s="209">
        <v>2.8479999999999999</v>
      </c>
      <c r="I217" s="210"/>
      <c r="J217" s="211">
        <f>ROUND(I217*H217,2)</f>
        <v>0</v>
      </c>
      <c r="K217" s="207" t="s">
        <v>131</v>
      </c>
      <c r="L217" s="45"/>
      <c r="M217" s="212" t="s">
        <v>19</v>
      </c>
      <c r="N217" s="213" t="s">
        <v>45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132</v>
      </c>
      <c r="AT217" s="216" t="s">
        <v>127</v>
      </c>
      <c r="AU217" s="216" t="s">
        <v>84</v>
      </c>
      <c r="AY217" s="18" t="s">
        <v>125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82</v>
      </c>
      <c r="BK217" s="217">
        <f>ROUND(I217*H217,2)</f>
        <v>0</v>
      </c>
      <c r="BL217" s="18" t="s">
        <v>132</v>
      </c>
      <c r="BM217" s="216" t="s">
        <v>367</v>
      </c>
    </row>
    <row r="218" s="2" customFormat="1">
      <c r="A218" s="39"/>
      <c r="B218" s="40"/>
      <c r="C218" s="41"/>
      <c r="D218" s="218" t="s">
        <v>134</v>
      </c>
      <c r="E218" s="41"/>
      <c r="F218" s="219" t="s">
        <v>368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134</v>
      </c>
      <c r="AU218" s="18" t="s">
        <v>84</v>
      </c>
    </row>
    <row r="219" s="13" customFormat="1">
      <c r="A219" s="13"/>
      <c r="B219" s="223"/>
      <c r="C219" s="224"/>
      <c r="D219" s="225" t="s">
        <v>140</v>
      </c>
      <c r="E219" s="226" t="s">
        <v>19</v>
      </c>
      <c r="F219" s="227" t="s">
        <v>369</v>
      </c>
      <c r="G219" s="224"/>
      <c r="H219" s="228">
        <v>2.8479999999999999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140</v>
      </c>
      <c r="AU219" s="234" t="s">
        <v>84</v>
      </c>
      <c r="AV219" s="13" t="s">
        <v>84</v>
      </c>
      <c r="AW219" s="13" t="s">
        <v>35</v>
      </c>
      <c r="AX219" s="13" t="s">
        <v>82</v>
      </c>
      <c r="AY219" s="234" t="s">
        <v>125</v>
      </c>
    </row>
    <row r="220" s="12" customFormat="1" ht="22.8" customHeight="1">
      <c r="A220" s="12"/>
      <c r="B220" s="189"/>
      <c r="C220" s="190"/>
      <c r="D220" s="191" t="s">
        <v>73</v>
      </c>
      <c r="E220" s="203" t="s">
        <v>155</v>
      </c>
      <c r="F220" s="203" t="s">
        <v>370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SUM(P221:P248)</f>
        <v>0</v>
      </c>
      <c r="Q220" s="197"/>
      <c r="R220" s="198">
        <f>SUM(R221:R248)</f>
        <v>2.193711</v>
      </c>
      <c r="S220" s="197"/>
      <c r="T220" s="199">
        <f>SUM(T221:T248)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82</v>
      </c>
      <c r="AT220" s="201" t="s">
        <v>73</v>
      </c>
      <c r="AU220" s="201" t="s">
        <v>82</v>
      </c>
      <c r="AY220" s="200" t="s">
        <v>125</v>
      </c>
      <c r="BK220" s="202">
        <f>SUM(BK221:BK248)</f>
        <v>0</v>
      </c>
    </row>
    <row r="221" s="2" customFormat="1" ht="24.15" customHeight="1">
      <c r="A221" s="39"/>
      <c r="B221" s="40"/>
      <c r="C221" s="205" t="s">
        <v>371</v>
      </c>
      <c r="D221" s="205" t="s">
        <v>127</v>
      </c>
      <c r="E221" s="206" t="s">
        <v>372</v>
      </c>
      <c r="F221" s="207" t="s">
        <v>373</v>
      </c>
      <c r="G221" s="208" t="s">
        <v>130</v>
      </c>
      <c r="H221" s="209">
        <v>19.5</v>
      </c>
      <c r="I221" s="210"/>
      <c r="J221" s="211">
        <f>ROUND(I221*H221,2)</f>
        <v>0</v>
      </c>
      <c r="K221" s="207" t="s">
        <v>131</v>
      </c>
      <c r="L221" s="45"/>
      <c r="M221" s="212" t="s">
        <v>19</v>
      </c>
      <c r="N221" s="213" t="s">
        <v>45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132</v>
      </c>
      <c r="AT221" s="216" t="s">
        <v>127</v>
      </c>
      <c r="AU221" s="216" t="s">
        <v>84</v>
      </c>
      <c r="AY221" s="18" t="s">
        <v>125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82</v>
      </c>
      <c r="BK221" s="217">
        <f>ROUND(I221*H221,2)</f>
        <v>0</v>
      </c>
      <c r="BL221" s="18" t="s">
        <v>132</v>
      </c>
      <c r="BM221" s="216" t="s">
        <v>374</v>
      </c>
    </row>
    <row r="222" s="2" customFormat="1">
      <c r="A222" s="39"/>
      <c r="B222" s="40"/>
      <c r="C222" s="41"/>
      <c r="D222" s="218" t="s">
        <v>134</v>
      </c>
      <c r="E222" s="41"/>
      <c r="F222" s="219" t="s">
        <v>375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134</v>
      </c>
      <c r="AU222" s="18" t="s">
        <v>84</v>
      </c>
    </row>
    <row r="223" s="15" customFormat="1">
      <c r="A223" s="15"/>
      <c r="B223" s="246"/>
      <c r="C223" s="247"/>
      <c r="D223" s="225" t="s">
        <v>140</v>
      </c>
      <c r="E223" s="248" t="s">
        <v>19</v>
      </c>
      <c r="F223" s="249" t="s">
        <v>376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5" t="s">
        <v>140</v>
      </c>
      <c r="AU223" s="255" t="s">
        <v>84</v>
      </c>
      <c r="AV223" s="15" t="s">
        <v>82</v>
      </c>
      <c r="AW223" s="15" t="s">
        <v>35</v>
      </c>
      <c r="AX223" s="15" t="s">
        <v>74</v>
      </c>
      <c r="AY223" s="255" t="s">
        <v>125</v>
      </c>
    </row>
    <row r="224" s="13" customFormat="1">
      <c r="A224" s="13"/>
      <c r="B224" s="223"/>
      <c r="C224" s="224"/>
      <c r="D224" s="225" t="s">
        <v>140</v>
      </c>
      <c r="E224" s="226" t="s">
        <v>19</v>
      </c>
      <c r="F224" s="227" t="s">
        <v>377</v>
      </c>
      <c r="G224" s="224"/>
      <c r="H224" s="228">
        <v>19.5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140</v>
      </c>
      <c r="AU224" s="234" t="s">
        <v>84</v>
      </c>
      <c r="AV224" s="13" t="s">
        <v>84</v>
      </c>
      <c r="AW224" s="13" t="s">
        <v>35</v>
      </c>
      <c r="AX224" s="13" t="s">
        <v>82</v>
      </c>
      <c r="AY224" s="234" t="s">
        <v>125</v>
      </c>
    </row>
    <row r="225" s="2" customFormat="1" ht="21.75" customHeight="1">
      <c r="A225" s="39"/>
      <c r="B225" s="40"/>
      <c r="C225" s="205" t="s">
        <v>378</v>
      </c>
      <c r="D225" s="205" t="s">
        <v>127</v>
      </c>
      <c r="E225" s="206" t="s">
        <v>379</v>
      </c>
      <c r="F225" s="207" t="s">
        <v>380</v>
      </c>
      <c r="G225" s="208" t="s">
        <v>130</v>
      </c>
      <c r="H225" s="209">
        <v>42.607999999999997</v>
      </c>
      <c r="I225" s="210"/>
      <c r="J225" s="211">
        <f>ROUND(I225*H225,2)</f>
        <v>0</v>
      </c>
      <c r="K225" s="207" t="s">
        <v>131</v>
      </c>
      <c r="L225" s="45"/>
      <c r="M225" s="212" t="s">
        <v>19</v>
      </c>
      <c r="N225" s="213" t="s">
        <v>45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132</v>
      </c>
      <c r="AT225" s="216" t="s">
        <v>127</v>
      </c>
      <c r="AU225" s="216" t="s">
        <v>84</v>
      </c>
      <c r="AY225" s="18" t="s">
        <v>125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82</v>
      </c>
      <c r="BK225" s="217">
        <f>ROUND(I225*H225,2)</f>
        <v>0</v>
      </c>
      <c r="BL225" s="18" t="s">
        <v>132</v>
      </c>
      <c r="BM225" s="216" t="s">
        <v>381</v>
      </c>
    </row>
    <row r="226" s="2" customFormat="1">
      <c r="A226" s="39"/>
      <c r="B226" s="40"/>
      <c r="C226" s="41"/>
      <c r="D226" s="218" t="s">
        <v>134</v>
      </c>
      <c r="E226" s="41"/>
      <c r="F226" s="219" t="s">
        <v>382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134</v>
      </c>
      <c r="AU226" s="18" t="s">
        <v>84</v>
      </c>
    </row>
    <row r="227" s="13" customFormat="1">
      <c r="A227" s="13"/>
      <c r="B227" s="223"/>
      <c r="C227" s="224"/>
      <c r="D227" s="225" t="s">
        <v>140</v>
      </c>
      <c r="E227" s="226" t="s">
        <v>19</v>
      </c>
      <c r="F227" s="227" t="s">
        <v>383</v>
      </c>
      <c r="G227" s="224"/>
      <c r="H227" s="228">
        <v>19.885999999999999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140</v>
      </c>
      <c r="AU227" s="234" t="s">
        <v>84</v>
      </c>
      <c r="AV227" s="13" t="s">
        <v>84</v>
      </c>
      <c r="AW227" s="13" t="s">
        <v>35</v>
      </c>
      <c r="AX227" s="13" t="s">
        <v>74</v>
      </c>
      <c r="AY227" s="234" t="s">
        <v>125</v>
      </c>
    </row>
    <row r="228" s="13" customFormat="1">
      <c r="A228" s="13"/>
      <c r="B228" s="223"/>
      <c r="C228" s="224"/>
      <c r="D228" s="225" t="s">
        <v>140</v>
      </c>
      <c r="E228" s="226" t="s">
        <v>19</v>
      </c>
      <c r="F228" s="227" t="s">
        <v>384</v>
      </c>
      <c r="G228" s="224"/>
      <c r="H228" s="228">
        <v>22.722000000000001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140</v>
      </c>
      <c r="AU228" s="234" t="s">
        <v>84</v>
      </c>
      <c r="AV228" s="13" t="s">
        <v>84</v>
      </c>
      <c r="AW228" s="13" t="s">
        <v>35</v>
      </c>
      <c r="AX228" s="13" t="s">
        <v>74</v>
      </c>
      <c r="AY228" s="234" t="s">
        <v>125</v>
      </c>
    </row>
    <row r="229" s="14" customFormat="1">
      <c r="A229" s="14"/>
      <c r="B229" s="235"/>
      <c r="C229" s="236"/>
      <c r="D229" s="225" t="s">
        <v>140</v>
      </c>
      <c r="E229" s="237" t="s">
        <v>19</v>
      </c>
      <c r="F229" s="238" t="s">
        <v>154</v>
      </c>
      <c r="G229" s="236"/>
      <c r="H229" s="239">
        <v>42.607999999999997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140</v>
      </c>
      <c r="AU229" s="245" t="s">
        <v>84</v>
      </c>
      <c r="AV229" s="14" t="s">
        <v>132</v>
      </c>
      <c r="AW229" s="14" t="s">
        <v>35</v>
      </c>
      <c r="AX229" s="14" t="s">
        <v>82</v>
      </c>
      <c r="AY229" s="245" t="s">
        <v>125</v>
      </c>
    </row>
    <row r="230" s="2" customFormat="1" ht="21.75" customHeight="1">
      <c r="A230" s="39"/>
      <c r="B230" s="40"/>
      <c r="C230" s="205" t="s">
        <v>385</v>
      </c>
      <c r="D230" s="205" t="s">
        <v>127</v>
      </c>
      <c r="E230" s="206" t="s">
        <v>386</v>
      </c>
      <c r="F230" s="207" t="s">
        <v>387</v>
      </c>
      <c r="G230" s="208" t="s">
        <v>130</v>
      </c>
      <c r="H230" s="209">
        <v>19.5</v>
      </c>
      <c r="I230" s="210"/>
      <c r="J230" s="211">
        <f>ROUND(I230*H230,2)</f>
        <v>0</v>
      </c>
      <c r="K230" s="207" t="s">
        <v>131</v>
      </c>
      <c r="L230" s="45"/>
      <c r="M230" s="212" t="s">
        <v>19</v>
      </c>
      <c r="N230" s="213" t="s">
        <v>45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132</v>
      </c>
      <c r="AT230" s="216" t="s">
        <v>127</v>
      </c>
      <c r="AU230" s="216" t="s">
        <v>84</v>
      </c>
      <c r="AY230" s="18" t="s">
        <v>125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82</v>
      </c>
      <c r="BK230" s="217">
        <f>ROUND(I230*H230,2)</f>
        <v>0</v>
      </c>
      <c r="BL230" s="18" t="s">
        <v>132</v>
      </c>
      <c r="BM230" s="216" t="s">
        <v>388</v>
      </c>
    </row>
    <row r="231" s="2" customFormat="1">
      <c r="A231" s="39"/>
      <c r="B231" s="40"/>
      <c r="C231" s="41"/>
      <c r="D231" s="218" t="s">
        <v>134</v>
      </c>
      <c r="E231" s="41"/>
      <c r="F231" s="219" t="s">
        <v>389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134</v>
      </c>
      <c r="AU231" s="18" t="s">
        <v>84</v>
      </c>
    </row>
    <row r="232" s="15" customFormat="1">
      <c r="A232" s="15"/>
      <c r="B232" s="246"/>
      <c r="C232" s="247"/>
      <c r="D232" s="225" t="s">
        <v>140</v>
      </c>
      <c r="E232" s="248" t="s">
        <v>19</v>
      </c>
      <c r="F232" s="249" t="s">
        <v>376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140</v>
      </c>
      <c r="AU232" s="255" t="s">
        <v>84</v>
      </c>
      <c r="AV232" s="15" t="s">
        <v>82</v>
      </c>
      <c r="AW232" s="15" t="s">
        <v>35</v>
      </c>
      <c r="AX232" s="15" t="s">
        <v>74</v>
      </c>
      <c r="AY232" s="255" t="s">
        <v>125</v>
      </c>
    </row>
    <row r="233" s="13" customFormat="1">
      <c r="A233" s="13"/>
      <c r="B233" s="223"/>
      <c r="C233" s="224"/>
      <c r="D233" s="225" t="s">
        <v>140</v>
      </c>
      <c r="E233" s="226" t="s">
        <v>19</v>
      </c>
      <c r="F233" s="227" t="s">
        <v>390</v>
      </c>
      <c r="G233" s="224"/>
      <c r="H233" s="228">
        <v>19.5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140</v>
      </c>
      <c r="AU233" s="234" t="s">
        <v>84</v>
      </c>
      <c r="AV233" s="13" t="s">
        <v>84</v>
      </c>
      <c r="AW233" s="13" t="s">
        <v>35</v>
      </c>
      <c r="AX233" s="13" t="s">
        <v>82</v>
      </c>
      <c r="AY233" s="234" t="s">
        <v>125</v>
      </c>
    </row>
    <row r="234" s="2" customFormat="1" ht="24.15" customHeight="1">
      <c r="A234" s="39"/>
      <c r="B234" s="40"/>
      <c r="C234" s="205" t="s">
        <v>391</v>
      </c>
      <c r="D234" s="205" t="s">
        <v>127</v>
      </c>
      <c r="E234" s="206" t="s">
        <v>392</v>
      </c>
      <c r="F234" s="207" t="s">
        <v>393</v>
      </c>
      <c r="G234" s="208" t="s">
        <v>130</v>
      </c>
      <c r="H234" s="209">
        <v>28.884</v>
      </c>
      <c r="I234" s="210"/>
      <c r="J234" s="211">
        <f>ROUND(I234*H234,2)</f>
        <v>0</v>
      </c>
      <c r="K234" s="207" t="s">
        <v>131</v>
      </c>
      <c r="L234" s="45"/>
      <c r="M234" s="212" t="s">
        <v>19</v>
      </c>
      <c r="N234" s="213" t="s">
        <v>45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132</v>
      </c>
      <c r="AT234" s="216" t="s">
        <v>127</v>
      </c>
      <c r="AU234" s="216" t="s">
        <v>84</v>
      </c>
      <c r="AY234" s="18" t="s">
        <v>125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82</v>
      </c>
      <c r="BK234" s="217">
        <f>ROUND(I234*H234,2)</f>
        <v>0</v>
      </c>
      <c r="BL234" s="18" t="s">
        <v>132</v>
      </c>
      <c r="BM234" s="216" t="s">
        <v>394</v>
      </c>
    </row>
    <row r="235" s="2" customFormat="1">
      <c r="A235" s="39"/>
      <c r="B235" s="40"/>
      <c r="C235" s="41"/>
      <c r="D235" s="218" t="s">
        <v>134</v>
      </c>
      <c r="E235" s="41"/>
      <c r="F235" s="219" t="s">
        <v>395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134</v>
      </c>
      <c r="AU235" s="18" t="s">
        <v>84</v>
      </c>
    </row>
    <row r="236" s="13" customFormat="1">
      <c r="A236" s="13"/>
      <c r="B236" s="223"/>
      <c r="C236" s="224"/>
      <c r="D236" s="225" t="s">
        <v>140</v>
      </c>
      <c r="E236" s="226" t="s">
        <v>19</v>
      </c>
      <c r="F236" s="227" t="s">
        <v>160</v>
      </c>
      <c r="G236" s="224"/>
      <c r="H236" s="228">
        <v>28.884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140</v>
      </c>
      <c r="AU236" s="234" t="s">
        <v>84</v>
      </c>
      <c r="AV236" s="13" t="s">
        <v>84</v>
      </c>
      <c r="AW236" s="13" t="s">
        <v>35</v>
      </c>
      <c r="AX236" s="13" t="s">
        <v>82</v>
      </c>
      <c r="AY236" s="234" t="s">
        <v>125</v>
      </c>
    </row>
    <row r="237" s="2" customFormat="1" ht="16.5" customHeight="1">
      <c r="A237" s="39"/>
      <c r="B237" s="40"/>
      <c r="C237" s="205" t="s">
        <v>396</v>
      </c>
      <c r="D237" s="205" t="s">
        <v>127</v>
      </c>
      <c r="E237" s="206" t="s">
        <v>397</v>
      </c>
      <c r="F237" s="207" t="s">
        <v>398</v>
      </c>
      <c r="G237" s="208" t="s">
        <v>130</v>
      </c>
      <c r="H237" s="209">
        <v>22.722000000000001</v>
      </c>
      <c r="I237" s="210"/>
      <c r="J237" s="211">
        <f>ROUND(I237*H237,2)</f>
        <v>0</v>
      </c>
      <c r="K237" s="207" t="s">
        <v>131</v>
      </c>
      <c r="L237" s="45"/>
      <c r="M237" s="212" t="s">
        <v>19</v>
      </c>
      <c r="N237" s="213" t="s">
        <v>45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132</v>
      </c>
      <c r="AT237" s="216" t="s">
        <v>127</v>
      </c>
      <c r="AU237" s="216" t="s">
        <v>84</v>
      </c>
      <c r="AY237" s="18" t="s">
        <v>125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82</v>
      </c>
      <c r="BK237" s="217">
        <f>ROUND(I237*H237,2)</f>
        <v>0</v>
      </c>
      <c r="BL237" s="18" t="s">
        <v>132</v>
      </c>
      <c r="BM237" s="216" t="s">
        <v>399</v>
      </c>
    </row>
    <row r="238" s="2" customFormat="1">
      <c r="A238" s="39"/>
      <c r="B238" s="40"/>
      <c r="C238" s="41"/>
      <c r="D238" s="218" t="s">
        <v>134</v>
      </c>
      <c r="E238" s="41"/>
      <c r="F238" s="219" t="s">
        <v>400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134</v>
      </c>
      <c r="AU238" s="18" t="s">
        <v>84</v>
      </c>
    </row>
    <row r="239" s="2" customFormat="1" ht="16.5" customHeight="1">
      <c r="A239" s="39"/>
      <c r="B239" s="40"/>
      <c r="C239" s="205" t="s">
        <v>401</v>
      </c>
      <c r="D239" s="205" t="s">
        <v>127</v>
      </c>
      <c r="E239" s="206" t="s">
        <v>402</v>
      </c>
      <c r="F239" s="207" t="s">
        <v>403</v>
      </c>
      <c r="G239" s="208" t="s">
        <v>130</v>
      </c>
      <c r="H239" s="209">
        <v>28.884</v>
      </c>
      <c r="I239" s="210"/>
      <c r="J239" s="211">
        <f>ROUND(I239*H239,2)</f>
        <v>0</v>
      </c>
      <c r="K239" s="207" t="s">
        <v>131</v>
      </c>
      <c r="L239" s="45"/>
      <c r="M239" s="212" t="s">
        <v>19</v>
      </c>
      <c r="N239" s="213" t="s">
        <v>45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132</v>
      </c>
      <c r="AT239" s="216" t="s">
        <v>127</v>
      </c>
      <c r="AU239" s="216" t="s">
        <v>84</v>
      </c>
      <c r="AY239" s="18" t="s">
        <v>125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82</v>
      </c>
      <c r="BK239" s="217">
        <f>ROUND(I239*H239,2)</f>
        <v>0</v>
      </c>
      <c r="BL239" s="18" t="s">
        <v>132</v>
      </c>
      <c r="BM239" s="216" t="s">
        <v>404</v>
      </c>
    </row>
    <row r="240" s="2" customFormat="1">
      <c r="A240" s="39"/>
      <c r="B240" s="40"/>
      <c r="C240" s="41"/>
      <c r="D240" s="218" t="s">
        <v>134</v>
      </c>
      <c r="E240" s="41"/>
      <c r="F240" s="219" t="s">
        <v>405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134</v>
      </c>
      <c r="AU240" s="18" t="s">
        <v>84</v>
      </c>
    </row>
    <row r="241" s="2" customFormat="1" ht="24.15" customHeight="1">
      <c r="A241" s="39"/>
      <c r="B241" s="40"/>
      <c r="C241" s="205" t="s">
        <v>406</v>
      </c>
      <c r="D241" s="205" t="s">
        <v>127</v>
      </c>
      <c r="E241" s="206" t="s">
        <v>407</v>
      </c>
      <c r="F241" s="207" t="s">
        <v>408</v>
      </c>
      <c r="G241" s="208" t="s">
        <v>130</v>
      </c>
      <c r="H241" s="209">
        <v>34.121000000000002</v>
      </c>
      <c r="I241" s="210"/>
      <c r="J241" s="211">
        <f>ROUND(I241*H241,2)</f>
        <v>0</v>
      </c>
      <c r="K241" s="207" t="s">
        <v>131</v>
      </c>
      <c r="L241" s="45"/>
      <c r="M241" s="212" t="s">
        <v>19</v>
      </c>
      <c r="N241" s="213" t="s">
        <v>45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132</v>
      </c>
      <c r="AT241" s="216" t="s">
        <v>127</v>
      </c>
      <c r="AU241" s="216" t="s">
        <v>84</v>
      </c>
      <c r="AY241" s="18" t="s">
        <v>125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82</v>
      </c>
      <c r="BK241" s="217">
        <f>ROUND(I241*H241,2)</f>
        <v>0</v>
      </c>
      <c r="BL241" s="18" t="s">
        <v>132</v>
      </c>
      <c r="BM241" s="216" t="s">
        <v>409</v>
      </c>
    </row>
    <row r="242" s="2" customFormat="1">
      <c r="A242" s="39"/>
      <c r="B242" s="40"/>
      <c r="C242" s="41"/>
      <c r="D242" s="218" t="s">
        <v>134</v>
      </c>
      <c r="E242" s="41"/>
      <c r="F242" s="219" t="s">
        <v>410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134</v>
      </c>
      <c r="AU242" s="18" t="s">
        <v>84</v>
      </c>
    </row>
    <row r="243" s="13" customFormat="1">
      <c r="A243" s="13"/>
      <c r="B243" s="223"/>
      <c r="C243" s="224"/>
      <c r="D243" s="225" t="s">
        <v>140</v>
      </c>
      <c r="E243" s="226" t="s">
        <v>19</v>
      </c>
      <c r="F243" s="227" t="s">
        <v>166</v>
      </c>
      <c r="G243" s="224"/>
      <c r="H243" s="228">
        <v>34.121000000000002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140</v>
      </c>
      <c r="AU243" s="234" t="s">
        <v>84</v>
      </c>
      <c r="AV243" s="13" t="s">
        <v>84</v>
      </c>
      <c r="AW243" s="13" t="s">
        <v>35</v>
      </c>
      <c r="AX243" s="13" t="s">
        <v>82</v>
      </c>
      <c r="AY243" s="234" t="s">
        <v>125</v>
      </c>
    </row>
    <row r="244" s="2" customFormat="1" ht="37.8" customHeight="1">
      <c r="A244" s="39"/>
      <c r="B244" s="40"/>
      <c r="C244" s="205" t="s">
        <v>411</v>
      </c>
      <c r="D244" s="205" t="s">
        <v>127</v>
      </c>
      <c r="E244" s="206" t="s">
        <v>412</v>
      </c>
      <c r="F244" s="207" t="s">
        <v>413</v>
      </c>
      <c r="G244" s="208" t="s">
        <v>130</v>
      </c>
      <c r="H244" s="209">
        <v>19.5</v>
      </c>
      <c r="I244" s="210"/>
      <c r="J244" s="211">
        <f>ROUND(I244*H244,2)</f>
        <v>0</v>
      </c>
      <c r="K244" s="207" t="s">
        <v>131</v>
      </c>
      <c r="L244" s="45"/>
      <c r="M244" s="212" t="s">
        <v>19</v>
      </c>
      <c r="N244" s="213" t="s">
        <v>45</v>
      </c>
      <c r="O244" s="85"/>
      <c r="P244" s="214">
        <f>O244*H244</f>
        <v>0</v>
      </c>
      <c r="Q244" s="214">
        <v>0.089219999999999994</v>
      </c>
      <c r="R244" s="214">
        <f>Q244*H244</f>
        <v>1.73979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132</v>
      </c>
      <c r="AT244" s="216" t="s">
        <v>127</v>
      </c>
      <c r="AU244" s="216" t="s">
        <v>84</v>
      </c>
      <c r="AY244" s="18" t="s">
        <v>125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82</v>
      </c>
      <c r="BK244" s="217">
        <f>ROUND(I244*H244,2)</f>
        <v>0</v>
      </c>
      <c r="BL244" s="18" t="s">
        <v>132</v>
      </c>
      <c r="BM244" s="216" t="s">
        <v>414</v>
      </c>
    </row>
    <row r="245" s="2" customFormat="1">
      <c r="A245" s="39"/>
      <c r="B245" s="40"/>
      <c r="C245" s="41"/>
      <c r="D245" s="218" t="s">
        <v>134</v>
      </c>
      <c r="E245" s="41"/>
      <c r="F245" s="219" t="s">
        <v>415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134</v>
      </c>
      <c r="AU245" s="18" t="s">
        <v>84</v>
      </c>
    </row>
    <row r="246" s="2" customFormat="1" ht="16.5" customHeight="1">
      <c r="A246" s="39"/>
      <c r="B246" s="40"/>
      <c r="C246" s="256" t="s">
        <v>416</v>
      </c>
      <c r="D246" s="256" t="s">
        <v>252</v>
      </c>
      <c r="E246" s="257" t="s">
        <v>417</v>
      </c>
      <c r="F246" s="258" t="s">
        <v>418</v>
      </c>
      <c r="G246" s="259" t="s">
        <v>130</v>
      </c>
      <c r="H246" s="260">
        <v>4.0170000000000003</v>
      </c>
      <c r="I246" s="261"/>
      <c r="J246" s="262">
        <f>ROUND(I246*H246,2)</f>
        <v>0</v>
      </c>
      <c r="K246" s="258" t="s">
        <v>131</v>
      </c>
      <c r="L246" s="263"/>
      <c r="M246" s="264" t="s">
        <v>19</v>
      </c>
      <c r="N246" s="265" t="s">
        <v>45</v>
      </c>
      <c r="O246" s="85"/>
      <c r="P246" s="214">
        <f>O246*H246</f>
        <v>0</v>
      </c>
      <c r="Q246" s="214">
        <v>0.113</v>
      </c>
      <c r="R246" s="214">
        <f>Q246*H246</f>
        <v>0.45392100000000007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173</v>
      </c>
      <c r="AT246" s="216" t="s">
        <v>252</v>
      </c>
      <c r="AU246" s="216" t="s">
        <v>84</v>
      </c>
      <c r="AY246" s="18" t="s">
        <v>125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82</v>
      </c>
      <c r="BK246" s="217">
        <f>ROUND(I246*H246,2)</f>
        <v>0</v>
      </c>
      <c r="BL246" s="18" t="s">
        <v>132</v>
      </c>
      <c r="BM246" s="216" t="s">
        <v>419</v>
      </c>
    </row>
    <row r="247" s="13" customFormat="1">
      <c r="A247" s="13"/>
      <c r="B247" s="223"/>
      <c r="C247" s="224"/>
      <c r="D247" s="225" t="s">
        <v>140</v>
      </c>
      <c r="E247" s="226" t="s">
        <v>19</v>
      </c>
      <c r="F247" s="227" t="s">
        <v>420</v>
      </c>
      <c r="G247" s="224"/>
      <c r="H247" s="228">
        <v>3.8999999999999999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140</v>
      </c>
      <c r="AU247" s="234" t="s">
        <v>84</v>
      </c>
      <c r="AV247" s="13" t="s">
        <v>84</v>
      </c>
      <c r="AW247" s="13" t="s">
        <v>35</v>
      </c>
      <c r="AX247" s="13" t="s">
        <v>82</v>
      </c>
      <c r="AY247" s="234" t="s">
        <v>125</v>
      </c>
    </row>
    <row r="248" s="13" customFormat="1">
      <c r="A248" s="13"/>
      <c r="B248" s="223"/>
      <c r="C248" s="224"/>
      <c r="D248" s="225" t="s">
        <v>140</v>
      </c>
      <c r="E248" s="224"/>
      <c r="F248" s="227" t="s">
        <v>421</v>
      </c>
      <c r="G248" s="224"/>
      <c r="H248" s="228">
        <v>4.0170000000000003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140</v>
      </c>
      <c r="AU248" s="234" t="s">
        <v>84</v>
      </c>
      <c r="AV248" s="13" t="s">
        <v>84</v>
      </c>
      <c r="AW248" s="13" t="s">
        <v>4</v>
      </c>
      <c r="AX248" s="13" t="s">
        <v>82</v>
      </c>
      <c r="AY248" s="234" t="s">
        <v>125</v>
      </c>
    </row>
    <row r="249" s="12" customFormat="1" ht="22.8" customHeight="1">
      <c r="A249" s="12"/>
      <c r="B249" s="189"/>
      <c r="C249" s="190"/>
      <c r="D249" s="191" t="s">
        <v>73</v>
      </c>
      <c r="E249" s="203" t="s">
        <v>161</v>
      </c>
      <c r="F249" s="203" t="s">
        <v>422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SUM(P250:P260)</f>
        <v>0</v>
      </c>
      <c r="Q249" s="197"/>
      <c r="R249" s="198">
        <f>SUM(R250:R260)</f>
        <v>0.045057180000000002</v>
      </c>
      <c r="S249" s="197"/>
      <c r="T249" s="199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82</v>
      </c>
      <c r="AT249" s="201" t="s">
        <v>73</v>
      </c>
      <c r="AU249" s="201" t="s">
        <v>82</v>
      </c>
      <c r="AY249" s="200" t="s">
        <v>125</v>
      </c>
      <c r="BK249" s="202">
        <f>SUM(BK250:BK260)</f>
        <v>0</v>
      </c>
    </row>
    <row r="250" s="2" customFormat="1" ht="21.75" customHeight="1">
      <c r="A250" s="39"/>
      <c r="B250" s="40"/>
      <c r="C250" s="205" t="s">
        <v>423</v>
      </c>
      <c r="D250" s="205" t="s">
        <v>127</v>
      </c>
      <c r="E250" s="206" t="s">
        <v>424</v>
      </c>
      <c r="F250" s="207" t="s">
        <v>425</v>
      </c>
      <c r="G250" s="208" t="s">
        <v>130</v>
      </c>
      <c r="H250" s="209">
        <v>1.6000000000000001</v>
      </c>
      <c r="I250" s="210"/>
      <c r="J250" s="211">
        <f>ROUND(I250*H250,2)</f>
        <v>0</v>
      </c>
      <c r="K250" s="207" t="s">
        <v>131</v>
      </c>
      <c r="L250" s="45"/>
      <c r="M250" s="212" t="s">
        <v>19</v>
      </c>
      <c r="N250" s="213" t="s">
        <v>45</v>
      </c>
      <c r="O250" s="85"/>
      <c r="P250" s="214">
        <f>O250*H250</f>
        <v>0</v>
      </c>
      <c r="Q250" s="214">
        <v>0.0073499999999999998</v>
      </c>
      <c r="R250" s="214">
        <f>Q250*H250</f>
        <v>0.01176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132</v>
      </c>
      <c r="AT250" s="216" t="s">
        <v>127</v>
      </c>
      <c r="AU250" s="216" t="s">
        <v>84</v>
      </c>
      <c r="AY250" s="18" t="s">
        <v>125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82</v>
      </c>
      <c r="BK250" s="217">
        <f>ROUND(I250*H250,2)</f>
        <v>0</v>
      </c>
      <c r="BL250" s="18" t="s">
        <v>132</v>
      </c>
      <c r="BM250" s="216" t="s">
        <v>426</v>
      </c>
    </row>
    <row r="251" s="2" customFormat="1">
      <c r="A251" s="39"/>
      <c r="B251" s="40"/>
      <c r="C251" s="41"/>
      <c r="D251" s="218" t="s">
        <v>134</v>
      </c>
      <c r="E251" s="41"/>
      <c r="F251" s="219" t="s">
        <v>427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134</v>
      </c>
      <c r="AU251" s="18" t="s">
        <v>84</v>
      </c>
    </row>
    <row r="252" s="2" customFormat="1" ht="24.15" customHeight="1">
      <c r="A252" s="39"/>
      <c r="B252" s="40"/>
      <c r="C252" s="205" t="s">
        <v>428</v>
      </c>
      <c r="D252" s="205" t="s">
        <v>127</v>
      </c>
      <c r="E252" s="206" t="s">
        <v>429</v>
      </c>
      <c r="F252" s="207" t="s">
        <v>430</v>
      </c>
      <c r="G252" s="208" t="s">
        <v>130</v>
      </c>
      <c r="H252" s="209">
        <v>1.6000000000000001</v>
      </c>
      <c r="I252" s="210"/>
      <c r="J252" s="211">
        <f>ROUND(I252*H252,2)</f>
        <v>0</v>
      </c>
      <c r="K252" s="207" t="s">
        <v>131</v>
      </c>
      <c r="L252" s="45"/>
      <c r="M252" s="212" t="s">
        <v>19</v>
      </c>
      <c r="N252" s="213" t="s">
        <v>45</v>
      </c>
      <c r="O252" s="85"/>
      <c r="P252" s="214">
        <f>O252*H252</f>
        <v>0</v>
      </c>
      <c r="Q252" s="214">
        <v>0.0043800000000000002</v>
      </c>
      <c r="R252" s="214">
        <f>Q252*H252</f>
        <v>0.0070080000000000003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132</v>
      </c>
      <c r="AT252" s="216" t="s">
        <v>127</v>
      </c>
      <c r="AU252" s="216" t="s">
        <v>84</v>
      </c>
      <c r="AY252" s="18" t="s">
        <v>125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82</v>
      </c>
      <c r="BK252" s="217">
        <f>ROUND(I252*H252,2)</f>
        <v>0</v>
      </c>
      <c r="BL252" s="18" t="s">
        <v>132</v>
      </c>
      <c r="BM252" s="216" t="s">
        <v>431</v>
      </c>
    </row>
    <row r="253" s="2" customFormat="1">
      <c r="A253" s="39"/>
      <c r="B253" s="40"/>
      <c r="C253" s="41"/>
      <c r="D253" s="218" t="s">
        <v>134</v>
      </c>
      <c r="E253" s="41"/>
      <c r="F253" s="219" t="s">
        <v>432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134</v>
      </c>
      <c r="AU253" s="18" t="s">
        <v>84</v>
      </c>
    </row>
    <row r="254" s="2" customFormat="1" ht="21.75" customHeight="1">
      <c r="A254" s="39"/>
      <c r="B254" s="40"/>
      <c r="C254" s="205" t="s">
        <v>433</v>
      </c>
      <c r="D254" s="205" t="s">
        <v>127</v>
      </c>
      <c r="E254" s="206" t="s">
        <v>434</v>
      </c>
      <c r="F254" s="207" t="s">
        <v>435</v>
      </c>
      <c r="G254" s="208" t="s">
        <v>130</v>
      </c>
      <c r="H254" s="209">
        <v>1.6000000000000001</v>
      </c>
      <c r="I254" s="210"/>
      <c r="J254" s="211">
        <f>ROUND(I254*H254,2)</f>
        <v>0</v>
      </c>
      <c r="K254" s="207" t="s">
        <v>131</v>
      </c>
      <c r="L254" s="45"/>
      <c r="M254" s="212" t="s">
        <v>19</v>
      </c>
      <c r="N254" s="213" t="s">
        <v>45</v>
      </c>
      <c r="O254" s="85"/>
      <c r="P254" s="214">
        <f>O254*H254</f>
        <v>0</v>
      </c>
      <c r="Q254" s="214">
        <v>0.0057000000000000002</v>
      </c>
      <c r="R254" s="214">
        <f>Q254*H254</f>
        <v>0.0091200000000000014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132</v>
      </c>
      <c r="AT254" s="216" t="s">
        <v>127</v>
      </c>
      <c r="AU254" s="216" t="s">
        <v>84</v>
      </c>
      <c r="AY254" s="18" t="s">
        <v>125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82</v>
      </c>
      <c r="BK254" s="217">
        <f>ROUND(I254*H254,2)</f>
        <v>0</v>
      </c>
      <c r="BL254" s="18" t="s">
        <v>132</v>
      </c>
      <c r="BM254" s="216" t="s">
        <v>436</v>
      </c>
    </row>
    <row r="255" s="2" customFormat="1">
      <c r="A255" s="39"/>
      <c r="B255" s="40"/>
      <c r="C255" s="41"/>
      <c r="D255" s="218" t="s">
        <v>134</v>
      </c>
      <c r="E255" s="41"/>
      <c r="F255" s="219" t="s">
        <v>437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134</v>
      </c>
      <c r="AU255" s="18" t="s">
        <v>84</v>
      </c>
    </row>
    <row r="256" s="2" customFormat="1" ht="16.5" customHeight="1">
      <c r="A256" s="39"/>
      <c r="B256" s="40"/>
      <c r="C256" s="205" t="s">
        <v>438</v>
      </c>
      <c r="D256" s="205" t="s">
        <v>127</v>
      </c>
      <c r="E256" s="206" t="s">
        <v>439</v>
      </c>
      <c r="F256" s="207" t="s">
        <v>440</v>
      </c>
      <c r="G256" s="208" t="s">
        <v>441</v>
      </c>
      <c r="H256" s="209">
        <v>122.637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45</v>
      </c>
      <c r="O256" s="85"/>
      <c r="P256" s="214">
        <f>O256*H256</f>
        <v>0</v>
      </c>
      <c r="Q256" s="214">
        <v>0.00013999999999999999</v>
      </c>
      <c r="R256" s="214">
        <f>Q256*H256</f>
        <v>0.017169179999999999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132</v>
      </c>
      <c r="AT256" s="216" t="s">
        <v>127</v>
      </c>
      <c r="AU256" s="216" t="s">
        <v>84</v>
      </c>
      <c r="AY256" s="18" t="s">
        <v>125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82</v>
      </c>
      <c r="BK256" s="217">
        <f>ROUND(I256*H256,2)</f>
        <v>0</v>
      </c>
      <c r="BL256" s="18" t="s">
        <v>132</v>
      </c>
      <c r="BM256" s="216" t="s">
        <v>442</v>
      </c>
    </row>
    <row r="257" s="15" customFormat="1">
      <c r="A257" s="15"/>
      <c r="B257" s="246"/>
      <c r="C257" s="247"/>
      <c r="D257" s="225" t="s">
        <v>140</v>
      </c>
      <c r="E257" s="248" t="s">
        <v>19</v>
      </c>
      <c r="F257" s="249" t="s">
        <v>443</v>
      </c>
      <c r="G257" s="247"/>
      <c r="H257" s="248" t="s">
        <v>19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5" t="s">
        <v>140</v>
      </c>
      <c r="AU257" s="255" t="s">
        <v>84</v>
      </c>
      <c r="AV257" s="15" t="s">
        <v>82</v>
      </c>
      <c r="AW257" s="15" t="s">
        <v>35</v>
      </c>
      <c r="AX257" s="15" t="s">
        <v>74</v>
      </c>
      <c r="AY257" s="255" t="s">
        <v>125</v>
      </c>
    </row>
    <row r="258" s="13" customFormat="1">
      <c r="A258" s="13"/>
      <c r="B258" s="223"/>
      <c r="C258" s="224"/>
      <c r="D258" s="225" t="s">
        <v>140</v>
      </c>
      <c r="E258" s="226" t="s">
        <v>19</v>
      </c>
      <c r="F258" s="227" t="s">
        <v>444</v>
      </c>
      <c r="G258" s="224"/>
      <c r="H258" s="228">
        <v>122.637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140</v>
      </c>
      <c r="AU258" s="234" t="s">
        <v>84</v>
      </c>
      <c r="AV258" s="13" t="s">
        <v>84</v>
      </c>
      <c r="AW258" s="13" t="s">
        <v>35</v>
      </c>
      <c r="AX258" s="13" t="s">
        <v>82</v>
      </c>
      <c r="AY258" s="234" t="s">
        <v>125</v>
      </c>
    </row>
    <row r="259" s="2" customFormat="1" ht="24.15" customHeight="1">
      <c r="A259" s="39"/>
      <c r="B259" s="40"/>
      <c r="C259" s="205" t="s">
        <v>445</v>
      </c>
      <c r="D259" s="205" t="s">
        <v>127</v>
      </c>
      <c r="E259" s="206" t="s">
        <v>446</v>
      </c>
      <c r="F259" s="207" t="s">
        <v>447</v>
      </c>
      <c r="G259" s="208" t="s">
        <v>130</v>
      </c>
      <c r="H259" s="209">
        <v>1.6000000000000001</v>
      </c>
      <c r="I259" s="210"/>
      <c r="J259" s="211">
        <f>ROUND(I259*H259,2)</f>
        <v>0</v>
      </c>
      <c r="K259" s="207" t="s">
        <v>131</v>
      </c>
      <c r="L259" s="45"/>
      <c r="M259" s="212" t="s">
        <v>19</v>
      </c>
      <c r="N259" s="213" t="s">
        <v>45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132</v>
      </c>
      <c r="AT259" s="216" t="s">
        <v>127</v>
      </c>
      <c r="AU259" s="216" t="s">
        <v>84</v>
      </c>
      <c r="AY259" s="18" t="s">
        <v>125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82</v>
      </c>
      <c r="BK259" s="217">
        <f>ROUND(I259*H259,2)</f>
        <v>0</v>
      </c>
      <c r="BL259" s="18" t="s">
        <v>132</v>
      </c>
      <c r="BM259" s="216" t="s">
        <v>448</v>
      </c>
    </row>
    <row r="260" s="2" customFormat="1">
      <c r="A260" s="39"/>
      <c r="B260" s="40"/>
      <c r="C260" s="41"/>
      <c r="D260" s="218" t="s">
        <v>134</v>
      </c>
      <c r="E260" s="41"/>
      <c r="F260" s="219" t="s">
        <v>449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134</v>
      </c>
      <c r="AU260" s="18" t="s">
        <v>84</v>
      </c>
    </row>
    <row r="261" s="12" customFormat="1" ht="22.8" customHeight="1">
      <c r="A261" s="12"/>
      <c r="B261" s="189"/>
      <c r="C261" s="190"/>
      <c r="D261" s="191" t="s">
        <v>73</v>
      </c>
      <c r="E261" s="203" t="s">
        <v>173</v>
      </c>
      <c r="F261" s="203" t="s">
        <v>450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SUM(P262:P288)</f>
        <v>0</v>
      </c>
      <c r="Q261" s="197"/>
      <c r="R261" s="198">
        <f>SUM(R262:R288)</f>
        <v>5.5508299999999995</v>
      </c>
      <c r="S261" s="197"/>
      <c r="T261" s="199">
        <f>SUM(T262:T288)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0" t="s">
        <v>82</v>
      </c>
      <c r="AT261" s="201" t="s">
        <v>73</v>
      </c>
      <c r="AU261" s="201" t="s">
        <v>82</v>
      </c>
      <c r="AY261" s="200" t="s">
        <v>125</v>
      </c>
      <c r="BK261" s="202">
        <f>SUM(BK262:BK288)</f>
        <v>0</v>
      </c>
    </row>
    <row r="262" s="2" customFormat="1" ht="16.5" customHeight="1">
      <c r="A262" s="39"/>
      <c r="B262" s="40"/>
      <c r="C262" s="205" t="s">
        <v>451</v>
      </c>
      <c r="D262" s="205" t="s">
        <v>127</v>
      </c>
      <c r="E262" s="206" t="s">
        <v>452</v>
      </c>
      <c r="F262" s="207" t="s">
        <v>453</v>
      </c>
      <c r="G262" s="208" t="s">
        <v>330</v>
      </c>
      <c r="H262" s="209">
        <v>1</v>
      </c>
      <c r="I262" s="210"/>
      <c r="J262" s="211">
        <f>ROUND(I262*H262,2)</f>
        <v>0</v>
      </c>
      <c r="K262" s="207" t="s">
        <v>131</v>
      </c>
      <c r="L262" s="45"/>
      <c r="M262" s="212" t="s">
        <v>19</v>
      </c>
      <c r="N262" s="213" t="s">
        <v>45</v>
      </c>
      <c r="O262" s="85"/>
      <c r="P262" s="214">
        <f>O262*H262</f>
        <v>0</v>
      </c>
      <c r="Q262" s="214">
        <v>0.41488999999999998</v>
      </c>
      <c r="R262" s="214">
        <f>Q262*H262</f>
        <v>0.41488999999999998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132</v>
      </c>
      <c r="AT262" s="216" t="s">
        <v>127</v>
      </c>
      <c r="AU262" s="216" t="s">
        <v>84</v>
      </c>
      <c r="AY262" s="18" t="s">
        <v>125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82</v>
      </c>
      <c r="BK262" s="217">
        <f>ROUND(I262*H262,2)</f>
        <v>0</v>
      </c>
      <c r="BL262" s="18" t="s">
        <v>132</v>
      </c>
      <c r="BM262" s="216" t="s">
        <v>454</v>
      </c>
    </row>
    <row r="263" s="2" customFormat="1">
      <c r="A263" s="39"/>
      <c r="B263" s="40"/>
      <c r="C263" s="41"/>
      <c r="D263" s="218" t="s">
        <v>134</v>
      </c>
      <c r="E263" s="41"/>
      <c r="F263" s="219" t="s">
        <v>455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134</v>
      </c>
      <c r="AU263" s="18" t="s">
        <v>84</v>
      </c>
    </row>
    <row r="264" s="2" customFormat="1" ht="16.5" customHeight="1">
      <c r="A264" s="39"/>
      <c r="B264" s="40"/>
      <c r="C264" s="256" t="s">
        <v>456</v>
      </c>
      <c r="D264" s="256" t="s">
        <v>252</v>
      </c>
      <c r="E264" s="257" t="s">
        <v>457</v>
      </c>
      <c r="F264" s="258" t="s">
        <v>458</v>
      </c>
      <c r="G264" s="259" t="s">
        <v>330</v>
      </c>
      <c r="H264" s="260">
        <v>1</v>
      </c>
      <c r="I264" s="261"/>
      <c r="J264" s="262">
        <f>ROUND(I264*H264,2)</f>
        <v>0</v>
      </c>
      <c r="K264" s="258" t="s">
        <v>131</v>
      </c>
      <c r="L264" s="263"/>
      <c r="M264" s="264" t="s">
        <v>19</v>
      </c>
      <c r="N264" s="265" t="s">
        <v>45</v>
      </c>
      <c r="O264" s="85"/>
      <c r="P264" s="214">
        <f>O264*H264</f>
        <v>0</v>
      </c>
      <c r="Q264" s="214">
        <v>2.1000000000000001</v>
      </c>
      <c r="R264" s="214">
        <f>Q264*H264</f>
        <v>2.1000000000000001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173</v>
      </c>
      <c r="AT264" s="216" t="s">
        <v>252</v>
      </c>
      <c r="AU264" s="216" t="s">
        <v>84</v>
      </c>
      <c r="AY264" s="18" t="s">
        <v>125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82</v>
      </c>
      <c r="BK264" s="217">
        <f>ROUND(I264*H264,2)</f>
        <v>0</v>
      </c>
      <c r="BL264" s="18" t="s">
        <v>132</v>
      </c>
      <c r="BM264" s="216" t="s">
        <v>459</v>
      </c>
    </row>
    <row r="265" s="2" customFormat="1" ht="16.5" customHeight="1">
      <c r="A265" s="39"/>
      <c r="B265" s="40"/>
      <c r="C265" s="205" t="s">
        <v>460</v>
      </c>
      <c r="D265" s="205" t="s">
        <v>127</v>
      </c>
      <c r="E265" s="206" t="s">
        <v>461</v>
      </c>
      <c r="F265" s="207" t="s">
        <v>462</v>
      </c>
      <c r="G265" s="208" t="s">
        <v>330</v>
      </c>
      <c r="H265" s="209">
        <v>1</v>
      </c>
      <c r="I265" s="210"/>
      <c r="J265" s="211">
        <f>ROUND(I265*H265,2)</f>
        <v>0</v>
      </c>
      <c r="K265" s="207" t="s">
        <v>131</v>
      </c>
      <c r="L265" s="45"/>
      <c r="M265" s="212" t="s">
        <v>19</v>
      </c>
      <c r="N265" s="213" t="s">
        <v>45</v>
      </c>
      <c r="O265" s="85"/>
      <c r="P265" s="214">
        <f>O265*H265</f>
        <v>0</v>
      </c>
      <c r="Q265" s="214">
        <v>0.0098899999999999995</v>
      </c>
      <c r="R265" s="214">
        <f>Q265*H265</f>
        <v>0.0098899999999999995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132</v>
      </c>
      <c r="AT265" s="216" t="s">
        <v>127</v>
      </c>
      <c r="AU265" s="216" t="s">
        <v>84</v>
      </c>
      <c r="AY265" s="18" t="s">
        <v>125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82</v>
      </c>
      <c r="BK265" s="217">
        <f>ROUND(I265*H265,2)</f>
        <v>0</v>
      </c>
      <c r="BL265" s="18" t="s">
        <v>132</v>
      </c>
      <c r="BM265" s="216" t="s">
        <v>463</v>
      </c>
    </row>
    <row r="266" s="2" customFormat="1">
      <c r="A266" s="39"/>
      <c r="B266" s="40"/>
      <c r="C266" s="41"/>
      <c r="D266" s="218" t="s">
        <v>134</v>
      </c>
      <c r="E266" s="41"/>
      <c r="F266" s="219" t="s">
        <v>464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134</v>
      </c>
      <c r="AU266" s="18" t="s">
        <v>84</v>
      </c>
    </row>
    <row r="267" s="2" customFormat="1" ht="16.5" customHeight="1">
      <c r="A267" s="39"/>
      <c r="B267" s="40"/>
      <c r="C267" s="256" t="s">
        <v>465</v>
      </c>
      <c r="D267" s="256" t="s">
        <v>252</v>
      </c>
      <c r="E267" s="257" t="s">
        <v>466</v>
      </c>
      <c r="F267" s="258" t="s">
        <v>467</v>
      </c>
      <c r="G267" s="259" t="s">
        <v>330</v>
      </c>
      <c r="H267" s="260">
        <v>1</v>
      </c>
      <c r="I267" s="261"/>
      <c r="J267" s="262">
        <f>ROUND(I267*H267,2)</f>
        <v>0</v>
      </c>
      <c r="K267" s="258" t="s">
        <v>131</v>
      </c>
      <c r="L267" s="263"/>
      <c r="M267" s="264" t="s">
        <v>19</v>
      </c>
      <c r="N267" s="265" t="s">
        <v>45</v>
      </c>
      <c r="O267" s="85"/>
      <c r="P267" s="214">
        <f>O267*H267</f>
        <v>0</v>
      </c>
      <c r="Q267" s="214">
        <v>0.52600000000000002</v>
      </c>
      <c r="R267" s="214">
        <f>Q267*H267</f>
        <v>0.52600000000000002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173</v>
      </c>
      <c r="AT267" s="216" t="s">
        <v>252</v>
      </c>
      <c r="AU267" s="216" t="s">
        <v>84</v>
      </c>
      <c r="AY267" s="18" t="s">
        <v>125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82</v>
      </c>
      <c r="BK267" s="217">
        <f>ROUND(I267*H267,2)</f>
        <v>0</v>
      </c>
      <c r="BL267" s="18" t="s">
        <v>132</v>
      </c>
      <c r="BM267" s="216" t="s">
        <v>468</v>
      </c>
    </row>
    <row r="268" s="2" customFormat="1" ht="16.5" customHeight="1">
      <c r="A268" s="39"/>
      <c r="B268" s="40"/>
      <c r="C268" s="205" t="s">
        <v>469</v>
      </c>
      <c r="D268" s="205" t="s">
        <v>127</v>
      </c>
      <c r="E268" s="206" t="s">
        <v>470</v>
      </c>
      <c r="F268" s="207" t="s">
        <v>471</v>
      </c>
      <c r="G268" s="208" t="s">
        <v>330</v>
      </c>
      <c r="H268" s="209">
        <v>1</v>
      </c>
      <c r="I268" s="210"/>
      <c r="J268" s="211">
        <f>ROUND(I268*H268,2)</f>
        <v>0</v>
      </c>
      <c r="K268" s="207" t="s">
        <v>131</v>
      </c>
      <c r="L268" s="45"/>
      <c r="M268" s="212" t="s">
        <v>19</v>
      </c>
      <c r="N268" s="213" t="s">
        <v>45</v>
      </c>
      <c r="O268" s="85"/>
      <c r="P268" s="214">
        <f>O268*H268</f>
        <v>0</v>
      </c>
      <c r="Q268" s="214">
        <v>0.0098899999999999995</v>
      </c>
      <c r="R268" s="214">
        <f>Q268*H268</f>
        <v>0.0098899999999999995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132</v>
      </c>
      <c r="AT268" s="216" t="s">
        <v>127</v>
      </c>
      <c r="AU268" s="216" t="s">
        <v>84</v>
      </c>
      <c r="AY268" s="18" t="s">
        <v>125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82</v>
      </c>
      <c r="BK268" s="217">
        <f>ROUND(I268*H268,2)</f>
        <v>0</v>
      </c>
      <c r="BL268" s="18" t="s">
        <v>132</v>
      </c>
      <c r="BM268" s="216" t="s">
        <v>472</v>
      </c>
    </row>
    <row r="269" s="2" customFormat="1">
      <c r="A269" s="39"/>
      <c r="B269" s="40"/>
      <c r="C269" s="41"/>
      <c r="D269" s="218" t="s">
        <v>134</v>
      </c>
      <c r="E269" s="41"/>
      <c r="F269" s="219" t="s">
        <v>473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134</v>
      </c>
      <c r="AU269" s="18" t="s">
        <v>84</v>
      </c>
    </row>
    <row r="270" s="2" customFormat="1" ht="16.5" customHeight="1">
      <c r="A270" s="39"/>
      <c r="B270" s="40"/>
      <c r="C270" s="256" t="s">
        <v>474</v>
      </c>
      <c r="D270" s="256" t="s">
        <v>252</v>
      </c>
      <c r="E270" s="257" t="s">
        <v>475</v>
      </c>
      <c r="F270" s="258" t="s">
        <v>476</v>
      </c>
      <c r="G270" s="259" t="s">
        <v>330</v>
      </c>
      <c r="H270" s="260">
        <v>1</v>
      </c>
      <c r="I270" s="261"/>
      <c r="J270" s="262">
        <f>ROUND(I270*H270,2)</f>
        <v>0</v>
      </c>
      <c r="K270" s="258" t="s">
        <v>131</v>
      </c>
      <c r="L270" s="263"/>
      <c r="M270" s="264" t="s">
        <v>19</v>
      </c>
      <c r="N270" s="265" t="s">
        <v>45</v>
      </c>
      <c r="O270" s="85"/>
      <c r="P270" s="214">
        <f>O270*H270</f>
        <v>0</v>
      </c>
      <c r="Q270" s="214">
        <v>1.0540000000000001</v>
      </c>
      <c r="R270" s="214">
        <f>Q270*H270</f>
        <v>1.0540000000000001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173</v>
      </c>
      <c r="AT270" s="216" t="s">
        <v>252</v>
      </c>
      <c r="AU270" s="216" t="s">
        <v>84</v>
      </c>
      <c r="AY270" s="18" t="s">
        <v>125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82</v>
      </c>
      <c r="BK270" s="217">
        <f>ROUND(I270*H270,2)</f>
        <v>0</v>
      </c>
      <c r="BL270" s="18" t="s">
        <v>132</v>
      </c>
      <c r="BM270" s="216" t="s">
        <v>477</v>
      </c>
    </row>
    <row r="271" s="2" customFormat="1" ht="16.5" customHeight="1">
      <c r="A271" s="39"/>
      <c r="B271" s="40"/>
      <c r="C271" s="205" t="s">
        <v>478</v>
      </c>
      <c r="D271" s="205" t="s">
        <v>127</v>
      </c>
      <c r="E271" s="206" t="s">
        <v>479</v>
      </c>
      <c r="F271" s="207" t="s">
        <v>480</v>
      </c>
      <c r="G271" s="208" t="s">
        <v>330</v>
      </c>
      <c r="H271" s="209">
        <v>1</v>
      </c>
      <c r="I271" s="210"/>
      <c r="J271" s="211">
        <f>ROUND(I271*H271,2)</f>
        <v>0</v>
      </c>
      <c r="K271" s="207" t="s">
        <v>131</v>
      </c>
      <c r="L271" s="45"/>
      <c r="M271" s="212" t="s">
        <v>19</v>
      </c>
      <c r="N271" s="213" t="s">
        <v>45</v>
      </c>
      <c r="O271" s="85"/>
      <c r="P271" s="214">
        <f>O271*H271</f>
        <v>0</v>
      </c>
      <c r="Q271" s="214">
        <v>0.01218</v>
      </c>
      <c r="R271" s="214">
        <f>Q271*H271</f>
        <v>0.01218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132</v>
      </c>
      <c r="AT271" s="216" t="s">
        <v>127</v>
      </c>
      <c r="AU271" s="216" t="s">
        <v>84</v>
      </c>
      <c r="AY271" s="18" t="s">
        <v>125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82</v>
      </c>
      <c r="BK271" s="217">
        <f>ROUND(I271*H271,2)</f>
        <v>0</v>
      </c>
      <c r="BL271" s="18" t="s">
        <v>132</v>
      </c>
      <c r="BM271" s="216" t="s">
        <v>481</v>
      </c>
    </row>
    <row r="272" s="2" customFormat="1">
      <c r="A272" s="39"/>
      <c r="B272" s="40"/>
      <c r="C272" s="41"/>
      <c r="D272" s="218" t="s">
        <v>134</v>
      </c>
      <c r="E272" s="41"/>
      <c r="F272" s="219" t="s">
        <v>482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134</v>
      </c>
      <c r="AU272" s="18" t="s">
        <v>84</v>
      </c>
    </row>
    <row r="273" s="2" customFormat="1" ht="16.5" customHeight="1">
      <c r="A273" s="39"/>
      <c r="B273" s="40"/>
      <c r="C273" s="256" t="s">
        <v>483</v>
      </c>
      <c r="D273" s="256" t="s">
        <v>252</v>
      </c>
      <c r="E273" s="257" t="s">
        <v>484</v>
      </c>
      <c r="F273" s="258" t="s">
        <v>485</v>
      </c>
      <c r="G273" s="259" t="s">
        <v>330</v>
      </c>
      <c r="H273" s="260">
        <v>1</v>
      </c>
      <c r="I273" s="261"/>
      <c r="J273" s="262">
        <f>ROUND(I273*H273,2)</f>
        <v>0</v>
      </c>
      <c r="K273" s="258" t="s">
        <v>131</v>
      </c>
      <c r="L273" s="263"/>
      <c r="M273" s="264" t="s">
        <v>19</v>
      </c>
      <c r="N273" s="265" t="s">
        <v>45</v>
      </c>
      <c r="O273" s="85"/>
      <c r="P273" s="214">
        <f>O273*H273</f>
        <v>0</v>
      </c>
      <c r="Q273" s="214">
        <v>0.58499999999999996</v>
      </c>
      <c r="R273" s="214">
        <f>Q273*H273</f>
        <v>0.58499999999999996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173</v>
      </c>
      <c r="AT273" s="216" t="s">
        <v>252</v>
      </c>
      <c r="AU273" s="216" t="s">
        <v>84</v>
      </c>
      <c r="AY273" s="18" t="s">
        <v>125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82</v>
      </c>
      <c r="BK273" s="217">
        <f>ROUND(I273*H273,2)</f>
        <v>0</v>
      </c>
      <c r="BL273" s="18" t="s">
        <v>132</v>
      </c>
      <c r="BM273" s="216" t="s">
        <v>486</v>
      </c>
    </row>
    <row r="274" s="2" customFormat="1" ht="16.5" customHeight="1">
      <c r="A274" s="39"/>
      <c r="B274" s="40"/>
      <c r="C274" s="205" t="s">
        <v>487</v>
      </c>
      <c r="D274" s="205" t="s">
        <v>127</v>
      </c>
      <c r="E274" s="206" t="s">
        <v>488</v>
      </c>
      <c r="F274" s="207" t="s">
        <v>489</v>
      </c>
      <c r="G274" s="208" t="s">
        <v>330</v>
      </c>
      <c r="H274" s="209">
        <v>1</v>
      </c>
      <c r="I274" s="210"/>
      <c r="J274" s="211">
        <f>ROUND(I274*H274,2)</f>
        <v>0</v>
      </c>
      <c r="K274" s="207" t="s">
        <v>131</v>
      </c>
      <c r="L274" s="45"/>
      <c r="M274" s="212" t="s">
        <v>19</v>
      </c>
      <c r="N274" s="213" t="s">
        <v>45</v>
      </c>
      <c r="O274" s="85"/>
      <c r="P274" s="214">
        <f>O274*H274</f>
        <v>0</v>
      </c>
      <c r="Q274" s="214">
        <v>0.12526000000000001</v>
      </c>
      <c r="R274" s="214">
        <f>Q274*H274</f>
        <v>0.12526000000000001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132</v>
      </c>
      <c r="AT274" s="216" t="s">
        <v>127</v>
      </c>
      <c r="AU274" s="216" t="s">
        <v>84</v>
      </c>
      <c r="AY274" s="18" t="s">
        <v>125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82</v>
      </c>
      <c r="BK274" s="217">
        <f>ROUND(I274*H274,2)</f>
        <v>0</v>
      </c>
      <c r="BL274" s="18" t="s">
        <v>132</v>
      </c>
      <c r="BM274" s="216" t="s">
        <v>490</v>
      </c>
    </row>
    <row r="275" s="2" customFormat="1">
      <c r="A275" s="39"/>
      <c r="B275" s="40"/>
      <c r="C275" s="41"/>
      <c r="D275" s="218" t="s">
        <v>134</v>
      </c>
      <c r="E275" s="41"/>
      <c r="F275" s="219" t="s">
        <v>491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134</v>
      </c>
      <c r="AU275" s="18" t="s">
        <v>84</v>
      </c>
    </row>
    <row r="276" s="2" customFormat="1" ht="16.5" customHeight="1">
      <c r="A276" s="39"/>
      <c r="B276" s="40"/>
      <c r="C276" s="205" t="s">
        <v>492</v>
      </c>
      <c r="D276" s="205" t="s">
        <v>127</v>
      </c>
      <c r="E276" s="206" t="s">
        <v>493</v>
      </c>
      <c r="F276" s="207" t="s">
        <v>494</v>
      </c>
      <c r="G276" s="208" t="s">
        <v>330</v>
      </c>
      <c r="H276" s="209">
        <v>1</v>
      </c>
      <c r="I276" s="210"/>
      <c r="J276" s="211">
        <f>ROUND(I276*H276,2)</f>
        <v>0</v>
      </c>
      <c r="K276" s="207" t="s">
        <v>131</v>
      </c>
      <c r="L276" s="45"/>
      <c r="M276" s="212" t="s">
        <v>19</v>
      </c>
      <c r="N276" s="213" t="s">
        <v>45</v>
      </c>
      <c r="O276" s="85"/>
      <c r="P276" s="214">
        <f>O276*H276</f>
        <v>0</v>
      </c>
      <c r="Q276" s="214">
        <v>0.030759999999999999</v>
      </c>
      <c r="R276" s="214">
        <f>Q276*H276</f>
        <v>0.030759999999999999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132</v>
      </c>
      <c r="AT276" s="216" t="s">
        <v>127</v>
      </c>
      <c r="AU276" s="216" t="s">
        <v>84</v>
      </c>
      <c r="AY276" s="18" t="s">
        <v>125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82</v>
      </c>
      <c r="BK276" s="217">
        <f>ROUND(I276*H276,2)</f>
        <v>0</v>
      </c>
      <c r="BL276" s="18" t="s">
        <v>132</v>
      </c>
      <c r="BM276" s="216" t="s">
        <v>495</v>
      </c>
    </row>
    <row r="277" s="2" customFormat="1">
      <c r="A277" s="39"/>
      <c r="B277" s="40"/>
      <c r="C277" s="41"/>
      <c r="D277" s="218" t="s">
        <v>134</v>
      </c>
      <c r="E277" s="41"/>
      <c r="F277" s="219" t="s">
        <v>496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134</v>
      </c>
      <c r="AU277" s="18" t="s">
        <v>84</v>
      </c>
    </row>
    <row r="278" s="2" customFormat="1" ht="16.5" customHeight="1">
      <c r="A278" s="39"/>
      <c r="B278" s="40"/>
      <c r="C278" s="205" t="s">
        <v>497</v>
      </c>
      <c r="D278" s="205" t="s">
        <v>127</v>
      </c>
      <c r="E278" s="206" t="s">
        <v>498</v>
      </c>
      <c r="F278" s="207" t="s">
        <v>499</v>
      </c>
      <c r="G278" s="208" t="s">
        <v>330</v>
      </c>
      <c r="H278" s="209">
        <v>1</v>
      </c>
      <c r="I278" s="210"/>
      <c r="J278" s="211">
        <f>ROUND(I278*H278,2)</f>
        <v>0</v>
      </c>
      <c r="K278" s="207" t="s">
        <v>131</v>
      </c>
      <c r="L278" s="45"/>
      <c r="M278" s="212" t="s">
        <v>19</v>
      </c>
      <c r="N278" s="213" t="s">
        <v>45</v>
      </c>
      <c r="O278" s="85"/>
      <c r="P278" s="214">
        <f>O278*H278</f>
        <v>0</v>
      </c>
      <c r="Q278" s="214">
        <v>0.030759999999999999</v>
      </c>
      <c r="R278" s="214">
        <f>Q278*H278</f>
        <v>0.030759999999999999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132</v>
      </c>
      <c r="AT278" s="216" t="s">
        <v>127</v>
      </c>
      <c r="AU278" s="216" t="s">
        <v>84</v>
      </c>
      <c r="AY278" s="18" t="s">
        <v>125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82</v>
      </c>
      <c r="BK278" s="217">
        <f>ROUND(I278*H278,2)</f>
        <v>0</v>
      </c>
      <c r="BL278" s="18" t="s">
        <v>132</v>
      </c>
      <c r="BM278" s="216" t="s">
        <v>500</v>
      </c>
    </row>
    <row r="279" s="2" customFormat="1">
      <c r="A279" s="39"/>
      <c r="B279" s="40"/>
      <c r="C279" s="41"/>
      <c r="D279" s="218" t="s">
        <v>134</v>
      </c>
      <c r="E279" s="41"/>
      <c r="F279" s="219" t="s">
        <v>501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134</v>
      </c>
      <c r="AU279" s="18" t="s">
        <v>84</v>
      </c>
    </row>
    <row r="280" s="2" customFormat="1" ht="16.5" customHeight="1">
      <c r="A280" s="39"/>
      <c r="B280" s="40"/>
      <c r="C280" s="205" t="s">
        <v>502</v>
      </c>
      <c r="D280" s="205" t="s">
        <v>127</v>
      </c>
      <c r="E280" s="206" t="s">
        <v>503</v>
      </c>
      <c r="F280" s="207" t="s">
        <v>504</v>
      </c>
      <c r="G280" s="208" t="s">
        <v>330</v>
      </c>
      <c r="H280" s="209">
        <v>1</v>
      </c>
      <c r="I280" s="210"/>
      <c r="J280" s="211">
        <f>ROUND(I280*H280,2)</f>
        <v>0</v>
      </c>
      <c r="K280" s="207" t="s">
        <v>131</v>
      </c>
      <c r="L280" s="45"/>
      <c r="M280" s="212" t="s">
        <v>19</v>
      </c>
      <c r="N280" s="213" t="s">
        <v>45</v>
      </c>
      <c r="O280" s="85"/>
      <c r="P280" s="214">
        <f>O280*H280</f>
        <v>0</v>
      </c>
      <c r="Q280" s="214">
        <v>0.030759999999999999</v>
      </c>
      <c r="R280" s="214">
        <f>Q280*H280</f>
        <v>0.030759999999999999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132</v>
      </c>
      <c r="AT280" s="216" t="s">
        <v>127</v>
      </c>
      <c r="AU280" s="216" t="s">
        <v>84</v>
      </c>
      <c r="AY280" s="18" t="s">
        <v>125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82</v>
      </c>
      <c r="BK280" s="217">
        <f>ROUND(I280*H280,2)</f>
        <v>0</v>
      </c>
      <c r="BL280" s="18" t="s">
        <v>132</v>
      </c>
      <c r="BM280" s="216" t="s">
        <v>505</v>
      </c>
    </row>
    <row r="281" s="2" customFormat="1">
      <c r="A281" s="39"/>
      <c r="B281" s="40"/>
      <c r="C281" s="41"/>
      <c r="D281" s="218" t="s">
        <v>134</v>
      </c>
      <c r="E281" s="41"/>
      <c r="F281" s="219" t="s">
        <v>506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134</v>
      </c>
      <c r="AU281" s="18" t="s">
        <v>84</v>
      </c>
    </row>
    <row r="282" s="2" customFormat="1" ht="16.5" customHeight="1">
      <c r="A282" s="39"/>
      <c r="B282" s="40"/>
      <c r="C282" s="205" t="s">
        <v>507</v>
      </c>
      <c r="D282" s="205" t="s">
        <v>127</v>
      </c>
      <c r="E282" s="206" t="s">
        <v>508</v>
      </c>
      <c r="F282" s="207" t="s">
        <v>509</v>
      </c>
      <c r="G282" s="208" t="s">
        <v>330</v>
      </c>
      <c r="H282" s="209">
        <v>1</v>
      </c>
      <c r="I282" s="210"/>
      <c r="J282" s="211">
        <f>ROUND(I282*H282,2)</f>
        <v>0</v>
      </c>
      <c r="K282" s="207" t="s">
        <v>131</v>
      </c>
      <c r="L282" s="45"/>
      <c r="M282" s="212" t="s">
        <v>19</v>
      </c>
      <c r="N282" s="213" t="s">
        <v>45</v>
      </c>
      <c r="O282" s="85"/>
      <c r="P282" s="214">
        <f>O282*H282</f>
        <v>0</v>
      </c>
      <c r="Q282" s="214">
        <v>0.030759999999999999</v>
      </c>
      <c r="R282" s="214">
        <f>Q282*H282</f>
        <v>0.030759999999999999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132</v>
      </c>
      <c r="AT282" s="216" t="s">
        <v>127</v>
      </c>
      <c r="AU282" s="216" t="s">
        <v>84</v>
      </c>
      <c r="AY282" s="18" t="s">
        <v>125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82</v>
      </c>
      <c r="BK282" s="217">
        <f>ROUND(I282*H282,2)</f>
        <v>0</v>
      </c>
      <c r="BL282" s="18" t="s">
        <v>132</v>
      </c>
      <c r="BM282" s="216" t="s">
        <v>510</v>
      </c>
    </row>
    <row r="283" s="2" customFormat="1">
      <c r="A283" s="39"/>
      <c r="B283" s="40"/>
      <c r="C283" s="41"/>
      <c r="D283" s="218" t="s">
        <v>134</v>
      </c>
      <c r="E283" s="41"/>
      <c r="F283" s="219" t="s">
        <v>511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134</v>
      </c>
      <c r="AU283" s="18" t="s">
        <v>84</v>
      </c>
    </row>
    <row r="284" s="2" customFormat="1" ht="16.5" customHeight="1">
      <c r="A284" s="39"/>
      <c r="B284" s="40"/>
      <c r="C284" s="205" t="s">
        <v>512</v>
      </c>
      <c r="D284" s="205" t="s">
        <v>127</v>
      </c>
      <c r="E284" s="206" t="s">
        <v>513</v>
      </c>
      <c r="F284" s="207" t="s">
        <v>514</v>
      </c>
      <c r="G284" s="208" t="s">
        <v>330</v>
      </c>
      <c r="H284" s="209">
        <v>1</v>
      </c>
      <c r="I284" s="210"/>
      <c r="J284" s="211">
        <f>ROUND(I284*H284,2)</f>
        <v>0</v>
      </c>
      <c r="K284" s="207" t="s">
        <v>131</v>
      </c>
      <c r="L284" s="45"/>
      <c r="M284" s="212" t="s">
        <v>19</v>
      </c>
      <c r="N284" s="213" t="s">
        <v>45</v>
      </c>
      <c r="O284" s="85"/>
      <c r="P284" s="214">
        <f>O284*H284</f>
        <v>0</v>
      </c>
      <c r="Q284" s="214">
        <v>0.21734000000000001</v>
      </c>
      <c r="R284" s="214">
        <f>Q284*H284</f>
        <v>0.21734000000000001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132</v>
      </c>
      <c r="AT284" s="216" t="s">
        <v>127</v>
      </c>
      <c r="AU284" s="216" t="s">
        <v>84</v>
      </c>
      <c r="AY284" s="18" t="s">
        <v>125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82</v>
      </c>
      <c r="BK284" s="217">
        <f>ROUND(I284*H284,2)</f>
        <v>0</v>
      </c>
      <c r="BL284" s="18" t="s">
        <v>132</v>
      </c>
      <c r="BM284" s="216" t="s">
        <v>515</v>
      </c>
    </row>
    <row r="285" s="2" customFormat="1">
      <c r="A285" s="39"/>
      <c r="B285" s="40"/>
      <c r="C285" s="41"/>
      <c r="D285" s="218" t="s">
        <v>134</v>
      </c>
      <c r="E285" s="41"/>
      <c r="F285" s="219" t="s">
        <v>516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134</v>
      </c>
      <c r="AU285" s="18" t="s">
        <v>84</v>
      </c>
    </row>
    <row r="286" s="2" customFormat="1" ht="16.5" customHeight="1">
      <c r="A286" s="39"/>
      <c r="B286" s="40"/>
      <c r="C286" s="256" t="s">
        <v>517</v>
      </c>
      <c r="D286" s="256" t="s">
        <v>252</v>
      </c>
      <c r="E286" s="257" t="s">
        <v>518</v>
      </c>
      <c r="F286" s="258" t="s">
        <v>519</v>
      </c>
      <c r="G286" s="259" t="s">
        <v>330</v>
      </c>
      <c r="H286" s="260">
        <v>1</v>
      </c>
      <c r="I286" s="261"/>
      <c r="J286" s="262">
        <f>ROUND(I286*H286,2)</f>
        <v>0</v>
      </c>
      <c r="K286" s="258" t="s">
        <v>131</v>
      </c>
      <c r="L286" s="263"/>
      <c r="M286" s="264" t="s">
        <v>19</v>
      </c>
      <c r="N286" s="265" t="s">
        <v>45</v>
      </c>
      <c r="O286" s="85"/>
      <c r="P286" s="214">
        <f>O286*H286</f>
        <v>0</v>
      </c>
      <c r="Q286" s="214">
        <v>0.156</v>
      </c>
      <c r="R286" s="214">
        <f>Q286*H286</f>
        <v>0.156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173</v>
      </c>
      <c r="AT286" s="216" t="s">
        <v>252</v>
      </c>
      <c r="AU286" s="216" t="s">
        <v>84</v>
      </c>
      <c r="AY286" s="18" t="s">
        <v>125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82</v>
      </c>
      <c r="BK286" s="217">
        <f>ROUND(I286*H286,2)</f>
        <v>0</v>
      </c>
      <c r="BL286" s="18" t="s">
        <v>132</v>
      </c>
      <c r="BM286" s="216" t="s">
        <v>520</v>
      </c>
    </row>
    <row r="287" s="2" customFormat="1" ht="16.5" customHeight="1">
      <c r="A287" s="39"/>
      <c r="B287" s="40"/>
      <c r="C287" s="205" t="s">
        <v>521</v>
      </c>
      <c r="D287" s="205" t="s">
        <v>127</v>
      </c>
      <c r="E287" s="206" t="s">
        <v>522</v>
      </c>
      <c r="F287" s="207" t="s">
        <v>523</v>
      </c>
      <c r="G287" s="208" t="s">
        <v>330</v>
      </c>
      <c r="H287" s="209">
        <v>1</v>
      </c>
      <c r="I287" s="210"/>
      <c r="J287" s="211">
        <f>ROUND(I287*H287,2)</f>
        <v>0</v>
      </c>
      <c r="K287" s="207" t="s">
        <v>131</v>
      </c>
      <c r="L287" s="45"/>
      <c r="M287" s="212" t="s">
        <v>19</v>
      </c>
      <c r="N287" s="213" t="s">
        <v>45</v>
      </c>
      <c r="O287" s="85"/>
      <c r="P287" s="214">
        <f>O287*H287</f>
        <v>0</v>
      </c>
      <c r="Q287" s="214">
        <v>0.21734000000000001</v>
      </c>
      <c r="R287" s="214">
        <f>Q287*H287</f>
        <v>0.21734000000000001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132</v>
      </c>
      <c r="AT287" s="216" t="s">
        <v>127</v>
      </c>
      <c r="AU287" s="216" t="s">
        <v>84</v>
      </c>
      <c r="AY287" s="18" t="s">
        <v>125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82</v>
      </c>
      <c r="BK287" s="217">
        <f>ROUND(I287*H287,2)</f>
        <v>0</v>
      </c>
      <c r="BL287" s="18" t="s">
        <v>132</v>
      </c>
      <c r="BM287" s="216" t="s">
        <v>524</v>
      </c>
    </row>
    <row r="288" s="2" customFormat="1">
      <c r="A288" s="39"/>
      <c r="B288" s="40"/>
      <c r="C288" s="41"/>
      <c r="D288" s="218" t="s">
        <v>134</v>
      </c>
      <c r="E288" s="41"/>
      <c r="F288" s="219" t="s">
        <v>525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134</v>
      </c>
      <c r="AU288" s="18" t="s">
        <v>84</v>
      </c>
    </row>
    <row r="289" s="12" customFormat="1" ht="22.8" customHeight="1">
      <c r="A289" s="12"/>
      <c r="B289" s="189"/>
      <c r="C289" s="190"/>
      <c r="D289" s="191" t="s">
        <v>73</v>
      </c>
      <c r="E289" s="203" t="s">
        <v>178</v>
      </c>
      <c r="F289" s="203" t="s">
        <v>526</v>
      </c>
      <c r="G289" s="190"/>
      <c r="H289" s="190"/>
      <c r="I289" s="193"/>
      <c r="J289" s="204">
        <f>BK289</f>
        <v>0</v>
      </c>
      <c r="K289" s="190"/>
      <c r="L289" s="195"/>
      <c r="M289" s="196"/>
      <c r="N289" s="197"/>
      <c r="O289" s="197"/>
      <c r="P289" s="198">
        <f>SUM(P290:P350)</f>
        <v>0</v>
      </c>
      <c r="Q289" s="197"/>
      <c r="R289" s="198">
        <f>SUM(R290:R350)</f>
        <v>6.9551905399999994</v>
      </c>
      <c r="S289" s="197"/>
      <c r="T289" s="199">
        <f>SUM(T290:T350)</f>
        <v>52.860100000000003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0" t="s">
        <v>82</v>
      </c>
      <c r="AT289" s="201" t="s">
        <v>73</v>
      </c>
      <c r="AU289" s="201" t="s">
        <v>82</v>
      </c>
      <c r="AY289" s="200" t="s">
        <v>125</v>
      </c>
      <c r="BK289" s="202">
        <f>SUM(BK290:BK350)</f>
        <v>0</v>
      </c>
    </row>
    <row r="290" s="2" customFormat="1" ht="24.15" customHeight="1">
      <c r="A290" s="39"/>
      <c r="B290" s="40"/>
      <c r="C290" s="205" t="s">
        <v>527</v>
      </c>
      <c r="D290" s="205" t="s">
        <v>127</v>
      </c>
      <c r="E290" s="206" t="s">
        <v>528</v>
      </c>
      <c r="F290" s="207" t="s">
        <v>529</v>
      </c>
      <c r="G290" s="208" t="s">
        <v>170</v>
      </c>
      <c r="H290" s="209">
        <v>26.52</v>
      </c>
      <c r="I290" s="210"/>
      <c r="J290" s="211">
        <f>ROUND(I290*H290,2)</f>
        <v>0</v>
      </c>
      <c r="K290" s="207" t="s">
        <v>131</v>
      </c>
      <c r="L290" s="45"/>
      <c r="M290" s="212" t="s">
        <v>19</v>
      </c>
      <c r="N290" s="213" t="s">
        <v>45</v>
      </c>
      <c r="O290" s="85"/>
      <c r="P290" s="214">
        <f>O290*H290</f>
        <v>0</v>
      </c>
      <c r="Q290" s="214">
        <v>0.15540000000000001</v>
      </c>
      <c r="R290" s="214">
        <f>Q290*H290</f>
        <v>4.1212080000000002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132</v>
      </c>
      <c r="AT290" s="216" t="s">
        <v>127</v>
      </c>
      <c r="AU290" s="216" t="s">
        <v>84</v>
      </c>
      <c r="AY290" s="18" t="s">
        <v>125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82</v>
      </c>
      <c r="BK290" s="217">
        <f>ROUND(I290*H290,2)</f>
        <v>0</v>
      </c>
      <c r="BL290" s="18" t="s">
        <v>132</v>
      </c>
      <c r="BM290" s="216" t="s">
        <v>530</v>
      </c>
    </row>
    <row r="291" s="2" customFormat="1">
      <c r="A291" s="39"/>
      <c r="B291" s="40"/>
      <c r="C291" s="41"/>
      <c r="D291" s="218" t="s">
        <v>134</v>
      </c>
      <c r="E291" s="41"/>
      <c r="F291" s="219" t="s">
        <v>531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134</v>
      </c>
      <c r="AU291" s="18" t="s">
        <v>84</v>
      </c>
    </row>
    <row r="292" s="13" customFormat="1">
      <c r="A292" s="13"/>
      <c r="B292" s="223"/>
      <c r="C292" s="224"/>
      <c r="D292" s="225" t="s">
        <v>140</v>
      </c>
      <c r="E292" s="226" t="s">
        <v>19</v>
      </c>
      <c r="F292" s="227" t="s">
        <v>532</v>
      </c>
      <c r="G292" s="224"/>
      <c r="H292" s="228">
        <v>24.52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140</v>
      </c>
      <c r="AU292" s="234" t="s">
        <v>84</v>
      </c>
      <c r="AV292" s="13" t="s">
        <v>84</v>
      </c>
      <c r="AW292" s="13" t="s">
        <v>35</v>
      </c>
      <c r="AX292" s="13" t="s">
        <v>74</v>
      </c>
      <c r="AY292" s="234" t="s">
        <v>125</v>
      </c>
    </row>
    <row r="293" s="13" customFormat="1">
      <c r="A293" s="13"/>
      <c r="B293" s="223"/>
      <c r="C293" s="224"/>
      <c r="D293" s="225" t="s">
        <v>140</v>
      </c>
      <c r="E293" s="226" t="s">
        <v>19</v>
      </c>
      <c r="F293" s="227" t="s">
        <v>533</v>
      </c>
      <c r="G293" s="224"/>
      <c r="H293" s="228">
        <v>2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140</v>
      </c>
      <c r="AU293" s="234" t="s">
        <v>84</v>
      </c>
      <c r="AV293" s="13" t="s">
        <v>84</v>
      </c>
      <c r="AW293" s="13" t="s">
        <v>35</v>
      </c>
      <c r="AX293" s="13" t="s">
        <v>74</v>
      </c>
      <c r="AY293" s="234" t="s">
        <v>125</v>
      </c>
    </row>
    <row r="294" s="14" customFormat="1">
      <c r="A294" s="14"/>
      <c r="B294" s="235"/>
      <c r="C294" s="236"/>
      <c r="D294" s="225" t="s">
        <v>140</v>
      </c>
      <c r="E294" s="237" t="s">
        <v>19</v>
      </c>
      <c r="F294" s="238" t="s">
        <v>154</v>
      </c>
      <c r="G294" s="236"/>
      <c r="H294" s="239">
        <v>26.52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140</v>
      </c>
      <c r="AU294" s="245" t="s">
        <v>84</v>
      </c>
      <c r="AV294" s="14" t="s">
        <v>132</v>
      </c>
      <c r="AW294" s="14" t="s">
        <v>35</v>
      </c>
      <c r="AX294" s="14" t="s">
        <v>82</v>
      </c>
      <c r="AY294" s="245" t="s">
        <v>125</v>
      </c>
    </row>
    <row r="295" s="2" customFormat="1" ht="16.5" customHeight="1">
      <c r="A295" s="39"/>
      <c r="B295" s="40"/>
      <c r="C295" s="256" t="s">
        <v>534</v>
      </c>
      <c r="D295" s="256" t="s">
        <v>252</v>
      </c>
      <c r="E295" s="257" t="s">
        <v>535</v>
      </c>
      <c r="F295" s="258" t="s">
        <v>536</v>
      </c>
      <c r="G295" s="259" t="s">
        <v>170</v>
      </c>
      <c r="H295" s="260">
        <v>25.010000000000002</v>
      </c>
      <c r="I295" s="261"/>
      <c r="J295" s="262">
        <f>ROUND(I295*H295,2)</f>
        <v>0</v>
      </c>
      <c r="K295" s="258" t="s">
        <v>131</v>
      </c>
      <c r="L295" s="263"/>
      <c r="M295" s="264" t="s">
        <v>19</v>
      </c>
      <c r="N295" s="265" t="s">
        <v>45</v>
      </c>
      <c r="O295" s="85"/>
      <c r="P295" s="214">
        <f>O295*H295</f>
        <v>0</v>
      </c>
      <c r="Q295" s="214">
        <v>0.10199999999999999</v>
      </c>
      <c r="R295" s="214">
        <f>Q295*H295</f>
        <v>2.5510199999999998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173</v>
      </c>
      <c r="AT295" s="216" t="s">
        <v>252</v>
      </c>
      <c r="AU295" s="216" t="s">
        <v>84</v>
      </c>
      <c r="AY295" s="18" t="s">
        <v>125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82</v>
      </c>
      <c r="BK295" s="217">
        <f>ROUND(I295*H295,2)</f>
        <v>0</v>
      </c>
      <c r="BL295" s="18" t="s">
        <v>132</v>
      </c>
      <c r="BM295" s="216" t="s">
        <v>537</v>
      </c>
    </row>
    <row r="296" s="13" customFormat="1">
      <c r="A296" s="13"/>
      <c r="B296" s="223"/>
      <c r="C296" s="224"/>
      <c r="D296" s="225" t="s">
        <v>140</v>
      </c>
      <c r="E296" s="224"/>
      <c r="F296" s="227" t="s">
        <v>538</v>
      </c>
      <c r="G296" s="224"/>
      <c r="H296" s="228">
        <v>25.010000000000002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140</v>
      </c>
      <c r="AU296" s="234" t="s">
        <v>84</v>
      </c>
      <c r="AV296" s="13" t="s">
        <v>84</v>
      </c>
      <c r="AW296" s="13" t="s">
        <v>4</v>
      </c>
      <c r="AX296" s="13" t="s">
        <v>82</v>
      </c>
      <c r="AY296" s="234" t="s">
        <v>125</v>
      </c>
    </row>
    <row r="297" s="2" customFormat="1" ht="16.5" customHeight="1">
      <c r="A297" s="39"/>
      <c r="B297" s="40"/>
      <c r="C297" s="256" t="s">
        <v>539</v>
      </c>
      <c r="D297" s="256" t="s">
        <v>252</v>
      </c>
      <c r="E297" s="257" t="s">
        <v>540</v>
      </c>
      <c r="F297" s="258" t="s">
        <v>541</v>
      </c>
      <c r="G297" s="259" t="s">
        <v>170</v>
      </c>
      <c r="H297" s="260">
        <v>2.04</v>
      </c>
      <c r="I297" s="261"/>
      <c r="J297" s="262">
        <f>ROUND(I297*H297,2)</f>
        <v>0</v>
      </c>
      <c r="K297" s="258" t="s">
        <v>131</v>
      </c>
      <c r="L297" s="263"/>
      <c r="M297" s="264" t="s">
        <v>19</v>
      </c>
      <c r="N297" s="265" t="s">
        <v>45</v>
      </c>
      <c r="O297" s="85"/>
      <c r="P297" s="214">
        <f>O297*H297</f>
        <v>0</v>
      </c>
      <c r="Q297" s="214">
        <v>0.065670000000000006</v>
      </c>
      <c r="R297" s="214">
        <f>Q297*H297</f>
        <v>0.13396680000000003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173</v>
      </c>
      <c r="AT297" s="216" t="s">
        <v>252</v>
      </c>
      <c r="AU297" s="216" t="s">
        <v>84</v>
      </c>
      <c r="AY297" s="18" t="s">
        <v>125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82</v>
      </c>
      <c r="BK297" s="217">
        <f>ROUND(I297*H297,2)</f>
        <v>0</v>
      </c>
      <c r="BL297" s="18" t="s">
        <v>132</v>
      </c>
      <c r="BM297" s="216" t="s">
        <v>542</v>
      </c>
    </row>
    <row r="298" s="13" customFormat="1">
      <c r="A298" s="13"/>
      <c r="B298" s="223"/>
      <c r="C298" s="224"/>
      <c r="D298" s="225" t="s">
        <v>140</v>
      </c>
      <c r="E298" s="224"/>
      <c r="F298" s="227" t="s">
        <v>543</v>
      </c>
      <c r="G298" s="224"/>
      <c r="H298" s="228">
        <v>2.04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140</v>
      </c>
      <c r="AU298" s="234" t="s">
        <v>84</v>
      </c>
      <c r="AV298" s="13" t="s">
        <v>84</v>
      </c>
      <c r="AW298" s="13" t="s">
        <v>4</v>
      </c>
      <c r="AX298" s="13" t="s">
        <v>82</v>
      </c>
      <c r="AY298" s="234" t="s">
        <v>125</v>
      </c>
    </row>
    <row r="299" s="2" customFormat="1" ht="16.5" customHeight="1">
      <c r="A299" s="39"/>
      <c r="B299" s="40"/>
      <c r="C299" s="205" t="s">
        <v>544</v>
      </c>
      <c r="D299" s="205" t="s">
        <v>127</v>
      </c>
      <c r="E299" s="206" t="s">
        <v>545</v>
      </c>
      <c r="F299" s="207" t="s">
        <v>546</v>
      </c>
      <c r="G299" s="208" t="s">
        <v>130</v>
      </c>
      <c r="H299" s="209">
        <v>20.956</v>
      </c>
      <c r="I299" s="210"/>
      <c r="J299" s="211">
        <f>ROUND(I299*H299,2)</f>
        <v>0</v>
      </c>
      <c r="K299" s="207" t="s">
        <v>131</v>
      </c>
      <c r="L299" s="45"/>
      <c r="M299" s="212" t="s">
        <v>19</v>
      </c>
      <c r="N299" s="213" t="s">
        <v>45</v>
      </c>
      <c r="O299" s="85"/>
      <c r="P299" s="214">
        <f>O299*H299</f>
        <v>0</v>
      </c>
      <c r="Q299" s="214">
        <v>0.00068999999999999997</v>
      </c>
      <c r="R299" s="214">
        <f>Q299*H299</f>
        <v>0.014459639999999999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132</v>
      </c>
      <c r="AT299" s="216" t="s">
        <v>127</v>
      </c>
      <c r="AU299" s="216" t="s">
        <v>84</v>
      </c>
      <c r="AY299" s="18" t="s">
        <v>125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82</v>
      </c>
      <c r="BK299" s="217">
        <f>ROUND(I299*H299,2)</f>
        <v>0</v>
      </c>
      <c r="BL299" s="18" t="s">
        <v>132</v>
      </c>
      <c r="BM299" s="216" t="s">
        <v>547</v>
      </c>
    </row>
    <row r="300" s="2" customFormat="1">
      <c r="A300" s="39"/>
      <c r="B300" s="40"/>
      <c r="C300" s="41"/>
      <c r="D300" s="218" t="s">
        <v>134</v>
      </c>
      <c r="E300" s="41"/>
      <c r="F300" s="219" t="s">
        <v>548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134</v>
      </c>
      <c r="AU300" s="18" t="s">
        <v>84</v>
      </c>
    </row>
    <row r="301" s="15" customFormat="1">
      <c r="A301" s="15"/>
      <c r="B301" s="246"/>
      <c r="C301" s="247"/>
      <c r="D301" s="225" t="s">
        <v>140</v>
      </c>
      <c r="E301" s="248" t="s">
        <v>19</v>
      </c>
      <c r="F301" s="249" t="s">
        <v>549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5" t="s">
        <v>140</v>
      </c>
      <c r="AU301" s="255" t="s">
        <v>84</v>
      </c>
      <c r="AV301" s="15" t="s">
        <v>82</v>
      </c>
      <c r="AW301" s="15" t="s">
        <v>35</v>
      </c>
      <c r="AX301" s="15" t="s">
        <v>74</v>
      </c>
      <c r="AY301" s="255" t="s">
        <v>125</v>
      </c>
    </row>
    <row r="302" s="13" customFormat="1">
      <c r="A302" s="13"/>
      <c r="B302" s="223"/>
      <c r="C302" s="224"/>
      <c r="D302" s="225" t="s">
        <v>140</v>
      </c>
      <c r="E302" s="226" t="s">
        <v>19</v>
      </c>
      <c r="F302" s="227" t="s">
        <v>550</v>
      </c>
      <c r="G302" s="224"/>
      <c r="H302" s="228">
        <v>20.956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140</v>
      </c>
      <c r="AU302" s="234" t="s">
        <v>84</v>
      </c>
      <c r="AV302" s="13" t="s">
        <v>84</v>
      </c>
      <c r="AW302" s="13" t="s">
        <v>35</v>
      </c>
      <c r="AX302" s="13" t="s">
        <v>82</v>
      </c>
      <c r="AY302" s="234" t="s">
        <v>125</v>
      </c>
    </row>
    <row r="303" s="2" customFormat="1" ht="33" customHeight="1">
      <c r="A303" s="39"/>
      <c r="B303" s="40"/>
      <c r="C303" s="205" t="s">
        <v>551</v>
      </c>
      <c r="D303" s="205" t="s">
        <v>127</v>
      </c>
      <c r="E303" s="206" t="s">
        <v>552</v>
      </c>
      <c r="F303" s="207" t="s">
        <v>553</v>
      </c>
      <c r="G303" s="208" t="s">
        <v>170</v>
      </c>
      <c r="H303" s="209">
        <v>25</v>
      </c>
      <c r="I303" s="210"/>
      <c r="J303" s="211">
        <f>ROUND(I303*H303,2)</f>
        <v>0</v>
      </c>
      <c r="K303" s="207" t="s">
        <v>131</v>
      </c>
      <c r="L303" s="45"/>
      <c r="M303" s="212" t="s">
        <v>19</v>
      </c>
      <c r="N303" s="213" t="s">
        <v>45</v>
      </c>
      <c r="O303" s="85"/>
      <c r="P303" s="214">
        <f>O303*H303</f>
        <v>0</v>
      </c>
      <c r="Q303" s="214">
        <v>0.00060999999999999997</v>
      </c>
      <c r="R303" s="214">
        <f>Q303*H303</f>
        <v>0.01525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132</v>
      </c>
      <c r="AT303" s="216" t="s">
        <v>127</v>
      </c>
      <c r="AU303" s="216" t="s">
        <v>84</v>
      </c>
      <c r="AY303" s="18" t="s">
        <v>125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82</v>
      </c>
      <c r="BK303" s="217">
        <f>ROUND(I303*H303,2)</f>
        <v>0</v>
      </c>
      <c r="BL303" s="18" t="s">
        <v>132</v>
      </c>
      <c r="BM303" s="216" t="s">
        <v>554</v>
      </c>
    </row>
    <row r="304" s="2" customFormat="1">
      <c r="A304" s="39"/>
      <c r="B304" s="40"/>
      <c r="C304" s="41"/>
      <c r="D304" s="218" t="s">
        <v>134</v>
      </c>
      <c r="E304" s="41"/>
      <c r="F304" s="219" t="s">
        <v>555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134</v>
      </c>
      <c r="AU304" s="18" t="s">
        <v>84</v>
      </c>
    </row>
    <row r="305" s="2" customFormat="1" ht="16.5" customHeight="1">
      <c r="A305" s="39"/>
      <c r="B305" s="40"/>
      <c r="C305" s="205" t="s">
        <v>556</v>
      </c>
      <c r="D305" s="205" t="s">
        <v>127</v>
      </c>
      <c r="E305" s="206" t="s">
        <v>557</v>
      </c>
      <c r="F305" s="207" t="s">
        <v>558</v>
      </c>
      <c r="G305" s="208" t="s">
        <v>130</v>
      </c>
      <c r="H305" s="209">
        <v>6.7000000000000002</v>
      </c>
      <c r="I305" s="210"/>
      <c r="J305" s="211">
        <f>ROUND(I305*H305,2)</f>
        <v>0</v>
      </c>
      <c r="K305" s="207" t="s">
        <v>131</v>
      </c>
      <c r="L305" s="45"/>
      <c r="M305" s="212" t="s">
        <v>19</v>
      </c>
      <c r="N305" s="213" t="s">
        <v>45</v>
      </c>
      <c r="O305" s="85"/>
      <c r="P305" s="214">
        <f>O305*H305</f>
        <v>0</v>
      </c>
      <c r="Q305" s="214">
        <v>0.00063000000000000003</v>
      </c>
      <c r="R305" s="214">
        <f>Q305*H305</f>
        <v>0.0042209999999999999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132</v>
      </c>
      <c r="AT305" s="216" t="s">
        <v>127</v>
      </c>
      <c r="AU305" s="216" t="s">
        <v>84</v>
      </c>
      <c r="AY305" s="18" t="s">
        <v>125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82</v>
      </c>
      <c r="BK305" s="217">
        <f>ROUND(I305*H305,2)</f>
        <v>0</v>
      </c>
      <c r="BL305" s="18" t="s">
        <v>132</v>
      </c>
      <c r="BM305" s="216" t="s">
        <v>559</v>
      </c>
    </row>
    <row r="306" s="2" customFormat="1">
      <c r="A306" s="39"/>
      <c r="B306" s="40"/>
      <c r="C306" s="41"/>
      <c r="D306" s="218" t="s">
        <v>134</v>
      </c>
      <c r="E306" s="41"/>
      <c r="F306" s="219" t="s">
        <v>560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134</v>
      </c>
      <c r="AU306" s="18" t="s">
        <v>84</v>
      </c>
    </row>
    <row r="307" s="15" customFormat="1">
      <c r="A307" s="15"/>
      <c r="B307" s="246"/>
      <c r="C307" s="247"/>
      <c r="D307" s="225" t="s">
        <v>140</v>
      </c>
      <c r="E307" s="248" t="s">
        <v>19</v>
      </c>
      <c r="F307" s="249" t="s">
        <v>561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5" t="s">
        <v>140</v>
      </c>
      <c r="AU307" s="255" t="s">
        <v>84</v>
      </c>
      <c r="AV307" s="15" t="s">
        <v>82</v>
      </c>
      <c r="AW307" s="15" t="s">
        <v>35</v>
      </c>
      <c r="AX307" s="15" t="s">
        <v>74</v>
      </c>
      <c r="AY307" s="255" t="s">
        <v>125</v>
      </c>
    </row>
    <row r="308" s="13" customFormat="1">
      <c r="A308" s="13"/>
      <c r="B308" s="223"/>
      <c r="C308" s="224"/>
      <c r="D308" s="225" t="s">
        <v>140</v>
      </c>
      <c r="E308" s="226" t="s">
        <v>19</v>
      </c>
      <c r="F308" s="227" t="s">
        <v>562</v>
      </c>
      <c r="G308" s="224"/>
      <c r="H308" s="228">
        <v>6.7000000000000002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140</v>
      </c>
      <c r="AU308" s="234" t="s">
        <v>84</v>
      </c>
      <c r="AV308" s="13" t="s">
        <v>84</v>
      </c>
      <c r="AW308" s="13" t="s">
        <v>35</v>
      </c>
      <c r="AX308" s="13" t="s">
        <v>82</v>
      </c>
      <c r="AY308" s="234" t="s">
        <v>125</v>
      </c>
    </row>
    <row r="309" s="2" customFormat="1" ht="16.5" customHeight="1">
      <c r="A309" s="39"/>
      <c r="B309" s="40"/>
      <c r="C309" s="205" t="s">
        <v>563</v>
      </c>
      <c r="D309" s="205" t="s">
        <v>127</v>
      </c>
      <c r="E309" s="206" t="s">
        <v>564</v>
      </c>
      <c r="F309" s="207" t="s">
        <v>565</v>
      </c>
      <c r="G309" s="208" t="s">
        <v>170</v>
      </c>
      <c r="H309" s="209">
        <v>2.7999999999999998</v>
      </c>
      <c r="I309" s="210"/>
      <c r="J309" s="211">
        <f>ROUND(I309*H309,2)</f>
        <v>0</v>
      </c>
      <c r="K309" s="207" t="s">
        <v>131</v>
      </c>
      <c r="L309" s="45"/>
      <c r="M309" s="212" t="s">
        <v>19</v>
      </c>
      <c r="N309" s="213" t="s">
        <v>45</v>
      </c>
      <c r="O309" s="85"/>
      <c r="P309" s="214">
        <f>O309*H309</f>
        <v>0</v>
      </c>
      <c r="Q309" s="214">
        <v>0.00167</v>
      </c>
      <c r="R309" s="214">
        <f>Q309*H309</f>
        <v>0.0046759999999999996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132</v>
      </c>
      <c r="AT309" s="216" t="s">
        <v>127</v>
      </c>
      <c r="AU309" s="216" t="s">
        <v>84</v>
      </c>
      <c r="AY309" s="18" t="s">
        <v>125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82</v>
      </c>
      <c r="BK309" s="217">
        <f>ROUND(I309*H309,2)</f>
        <v>0</v>
      </c>
      <c r="BL309" s="18" t="s">
        <v>132</v>
      </c>
      <c r="BM309" s="216" t="s">
        <v>566</v>
      </c>
    </row>
    <row r="310" s="2" customFormat="1">
      <c r="A310" s="39"/>
      <c r="B310" s="40"/>
      <c r="C310" s="41"/>
      <c r="D310" s="218" t="s">
        <v>134</v>
      </c>
      <c r="E310" s="41"/>
      <c r="F310" s="219" t="s">
        <v>567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134</v>
      </c>
      <c r="AU310" s="18" t="s">
        <v>84</v>
      </c>
    </row>
    <row r="311" s="2" customFormat="1" ht="21.75" customHeight="1">
      <c r="A311" s="39"/>
      <c r="B311" s="40"/>
      <c r="C311" s="205" t="s">
        <v>568</v>
      </c>
      <c r="D311" s="205" t="s">
        <v>127</v>
      </c>
      <c r="E311" s="206" t="s">
        <v>569</v>
      </c>
      <c r="F311" s="207" t="s">
        <v>570</v>
      </c>
      <c r="G311" s="208" t="s">
        <v>170</v>
      </c>
      <c r="H311" s="209">
        <v>11.23</v>
      </c>
      <c r="I311" s="210"/>
      <c r="J311" s="211">
        <f>ROUND(I311*H311,2)</f>
        <v>0</v>
      </c>
      <c r="K311" s="207" t="s">
        <v>131</v>
      </c>
      <c r="L311" s="45"/>
      <c r="M311" s="212" t="s">
        <v>19</v>
      </c>
      <c r="N311" s="213" t="s">
        <v>45</v>
      </c>
      <c r="O311" s="85"/>
      <c r="P311" s="214">
        <f>O311*H311</f>
        <v>0</v>
      </c>
      <c r="Q311" s="214">
        <v>0.00017000000000000001</v>
      </c>
      <c r="R311" s="214">
        <f>Q311*H311</f>
        <v>0.0019091000000000002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132</v>
      </c>
      <c r="AT311" s="216" t="s">
        <v>127</v>
      </c>
      <c r="AU311" s="216" t="s">
        <v>84</v>
      </c>
      <c r="AY311" s="18" t="s">
        <v>125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82</v>
      </c>
      <c r="BK311" s="217">
        <f>ROUND(I311*H311,2)</f>
        <v>0</v>
      </c>
      <c r="BL311" s="18" t="s">
        <v>132</v>
      </c>
      <c r="BM311" s="216" t="s">
        <v>571</v>
      </c>
    </row>
    <row r="312" s="2" customFormat="1">
      <c r="A312" s="39"/>
      <c r="B312" s="40"/>
      <c r="C312" s="41"/>
      <c r="D312" s="218" t="s">
        <v>134</v>
      </c>
      <c r="E312" s="41"/>
      <c r="F312" s="219" t="s">
        <v>572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134</v>
      </c>
      <c r="AU312" s="18" t="s">
        <v>84</v>
      </c>
    </row>
    <row r="313" s="15" customFormat="1">
      <c r="A313" s="15"/>
      <c r="B313" s="246"/>
      <c r="C313" s="247"/>
      <c r="D313" s="225" t="s">
        <v>140</v>
      </c>
      <c r="E313" s="248" t="s">
        <v>19</v>
      </c>
      <c r="F313" s="249" t="s">
        <v>561</v>
      </c>
      <c r="G313" s="247"/>
      <c r="H313" s="248" t="s">
        <v>19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5" t="s">
        <v>140</v>
      </c>
      <c r="AU313" s="255" t="s">
        <v>84</v>
      </c>
      <c r="AV313" s="15" t="s">
        <v>82</v>
      </c>
      <c r="AW313" s="15" t="s">
        <v>35</v>
      </c>
      <c r="AX313" s="15" t="s">
        <v>74</v>
      </c>
      <c r="AY313" s="255" t="s">
        <v>125</v>
      </c>
    </row>
    <row r="314" s="13" customFormat="1">
      <c r="A314" s="13"/>
      <c r="B314" s="223"/>
      <c r="C314" s="224"/>
      <c r="D314" s="225" t="s">
        <v>140</v>
      </c>
      <c r="E314" s="226" t="s">
        <v>19</v>
      </c>
      <c r="F314" s="227" t="s">
        <v>573</v>
      </c>
      <c r="G314" s="224"/>
      <c r="H314" s="228">
        <v>11.23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140</v>
      </c>
      <c r="AU314" s="234" t="s">
        <v>84</v>
      </c>
      <c r="AV314" s="13" t="s">
        <v>84</v>
      </c>
      <c r="AW314" s="13" t="s">
        <v>35</v>
      </c>
      <c r="AX314" s="13" t="s">
        <v>82</v>
      </c>
      <c r="AY314" s="234" t="s">
        <v>125</v>
      </c>
    </row>
    <row r="315" s="2" customFormat="1" ht="24.15" customHeight="1">
      <c r="A315" s="39"/>
      <c r="B315" s="40"/>
      <c r="C315" s="205" t="s">
        <v>574</v>
      </c>
      <c r="D315" s="205" t="s">
        <v>127</v>
      </c>
      <c r="E315" s="206" t="s">
        <v>575</v>
      </c>
      <c r="F315" s="207" t="s">
        <v>576</v>
      </c>
      <c r="G315" s="208" t="s">
        <v>330</v>
      </c>
      <c r="H315" s="209">
        <v>32</v>
      </c>
      <c r="I315" s="210"/>
      <c r="J315" s="211">
        <f>ROUND(I315*H315,2)</f>
        <v>0</v>
      </c>
      <c r="K315" s="207" t="s">
        <v>131</v>
      </c>
      <c r="L315" s="45"/>
      <c r="M315" s="212" t="s">
        <v>19</v>
      </c>
      <c r="N315" s="213" t="s">
        <v>45</v>
      </c>
      <c r="O315" s="85"/>
      <c r="P315" s="214">
        <f>O315*H315</f>
        <v>0</v>
      </c>
      <c r="Q315" s="214">
        <v>4.0000000000000003E-05</v>
      </c>
      <c r="R315" s="214">
        <f>Q315*H315</f>
        <v>0.0012800000000000001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132</v>
      </c>
      <c r="AT315" s="216" t="s">
        <v>127</v>
      </c>
      <c r="AU315" s="216" t="s">
        <v>84</v>
      </c>
      <c r="AY315" s="18" t="s">
        <v>125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82</v>
      </c>
      <c r="BK315" s="217">
        <f>ROUND(I315*H315,2)</f>
        <v>0</v>
      </c>
      <c r="BL315" s="18" t="s">
        <v>132</v>
      </c>
      <c r="BM315" s="216" t="s">
        <v>577</v>
      </c>
    </row>
    <row r="316" s="2" customFormat="1">
      <c r="A316" s="39"/>
      <c r="B316" s="40"/>
      <c r="C316" s="41"/>
      <c r="D316" s="218" t="s">
        <v>134</v>
      </c>
      <c r="E316" s="41"/>
      <c r="F316" s="219" t="s">
        <v>578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134</v>
      </c>
      <c r="AU316" s="18" t="s">
        <v>84</v>
      </c>
    </row>
    <row r="317" s="13" customFormat="1">
      <c r="A317" s="13"/>
      <c r="B317" s="223"/>
      <c r="C317" s="224"/>
      <c r="D317" s="225" t="s">
        <v>140</v>
      </c>
      <c r="E317" s="226" t="s">
        <v>19</v>
      </c>
      <c r="F317" s="227" t="s">
        <v>579</v>
      </c>
      <c r="G317" s="224"/>
      <c r="H317" s="228">
        <v>32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140</v>
      </c>
      <c r="AU317" s="234" t="s">
        <v>84</v>
      </c>
      <c r="AV317" s="13" t="s">
        <v>84</v>
      </c>
      <c r="AW317" s="13" t="s">
        <v>35</v>
      </c>
      <c r="AX317" s="13" t="s">
        <v>82</v>
      </c>
      <c r="AY317" s="234" t="s">
        <v>125</v>
      </c>
    </row>
    <row r="318" s="2" customFormat="1" ht="21.75" customHeight="1">
      <c r="A318" s="39"/>
      <c r="B318" s="40"/>
      <c r="C318" s="205" t="s">
        <v>580</v>
      </c>
      <c r="D318" s="205" t="s">
        <v>127</v>
      </c>
      <c r="E318" s="206" t="s">
        <v>581</v>
      </c>
      <c r="F318" s="207" t="s">
        <v>582</v>
      </c>
      <c r="G318" s="208" t="s">
        <v>330</v>
      </c>
      <c r="H318" s="209">
        <v>32</v>
      </c>
      <c r="I318" s="210"/>
      <c r="J318" s="211">
        <f>ROUND(I318*H318,2)</f>
        <v>0</v>
      </c>
      <c r="K318" s="207" t="s">
        <v>131</v>
      </c>
      <c r="L318" s="45"/>
      <c r="M318" s="212" t="s">
        <v>19</v>
      </c>
      <c r="N318" s="213" t="s">
        <v>45</v>
      </c>
      <c r="O318" s="85"/>
      <c r="P318" s="214">
        <f>O318*H318</f>
        <v>0</v>
      </c>
      <c r="Q318" s="214">
        <v>0.00027999999999999998</v>
      </c>
      <c r="R318" s="214">
        <f>Q318*H318</f>
        <v>0.0089599999999999992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132</v>
      </c>
      <c r="AT318" s="216" t="s">
        <v>127</v>
      </c>
      <c r="AU318" s="216" t="s">
        <v>84</v>
      </c>
      <c r="AY318" s="18" t="s">
        <v>125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82</v>
      </c>
      <c r="BK318" s="217">
        <f>ROUND(I318*H318,2)</f>
        <v>0</v>
      </c>
      <c r="BL318" s="18" t="s">
        <v>132</v>
      </c>
      <c r="BM318" s="216" t="s">
        <v>583</v>
      </c>
    </row>
    <row r="319" s="2" customFormat="1">
      <c r="A319" s="39"/>
      <c r="B319" s="40"/>
      <c r="C319" s="41"/>
      <c r="D319" s="218" t="s">
        <v>134</v>
      </c>
      <c r="E319" s="41"/>
      <c r="F319" s="219" t="s">
        <v>584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134</v>
      </c>
      <c r="AU319" s="18" t="s">
        <v>84</v>
      </c>
    </row>
    <row r="320" s="2" customFormat="1" ht="16.5" customHeight="1">
      <c r="A320" s="39"/>
      <c r="B320" s="40"/>
      <c r="C320" s="205" t="s">
        <v>585</v>
      </c>
      <c r="D320" s="205" t="s">
        <v>127</v>
      </c>
      <c r="E320" s="206" t="s">
        <v>586</v>
      </c>
      <c r="F320" s="207" t="s">
        <v>587</v>
      </c>
      <c r="G320" s="208" t="s">
        <v>186</v>
      </c>
      <c r="H320" s="209">
        <v>8.3300000000000001</v>
      </c>
      <c r="I320" s="210"/>
      <c r="J320" s="211">
        <f>ROUND(I320*H320,2)</f>
        <v>0</v>
      </c>
      <c r="K320" s="207" t="s">
        <v>131</v>
      </c>
      <c r="L320" s="45"/>
      <c r="M320" s="212" t="s">
        <v>19</v>
      </c>
      <c r="N320" s="213" t="s">
        <v>45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2.5</v>
      </c>
      <c r="T320" s="215">
        <f>S320*H320</f>
        <v>20.824999999999999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132</v>
      </c>
      <c r="AT320" s="216" t="s">
        <v>127</v>
      </c>
      <c r="AU320" s="216" t="s">
        <v>84</v>
      </c>
      <c r="AY320" s="18" t="s">
        <v>125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82</v>
      </c>
      <c r="BK320" s="217">
        <f>ROUND(I320*H320,2)</f>
        <v>0</v>
      </c>
      <c r="BL320" s="18" t="s">
        <v>132</v>
      </c>
      <c r="BM320" s="216" t="s">
        <v>588</v>
      </c>
    </row>
    <row r="321" s="2" customFormat="1">
      <c r="A321" s="39"/>
      <c r="B321" s="40"/>
      <c r="C321" s="41"/>
      <c r="D321" s="218" t="s">
        <v>134</v>
      </c>
      <c r="E321" s="41"/>
      <c r="F321" s="219" t="s">
        <v>589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134</v>
      </c>
      <c r="AU321" s="18" t="s">
        <v>84</v>
      </c>
    </row>
    <row r="322" s="13" customFormat="1">
      <c r="A322" s="13"/>
      <c r="B322" s="223"/>
      <c r="C322" s="224"/>
      <c r="D322" s="225" t="s">
        <v>140</v>
      </c>
      <c r="E322" s="226" t="s">
        <v>19</v>
      </c>
      <c r="F322" s="227" t="s">
        <v>590</v>
      </c>
      <c r="G322" s="224"/>
      <c r="H322" s="228">
        <v>8.3300000000000001</v>
      </c>
      <c r="I322" s="229"/>
      <c r="J322" s="224"/>
      <c r="K322" s="224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140</v>
      </c>
      <c r="AU322" s="234" t="s">
        <v>84</v>
      </c>
      <c r="AV322" s="13" t="s">
        <v>84</v>
      </c>
      <c r="AW322" s="13" t="s">
        <v>35</v>
      </c>
      <c r="AX322" s="13" t="s">
        <v>82</v>
      </c>
      <c r="AY322" s="234" t="s">
        <v>125</v>
      </c>
    </row>
    <row r="323" s="2" customFormat="1" ht="16.5" customHeight="1">
      <c r="A323" s="39"/>
      <c r="B323" s="40"/>
      <c r="C323" s="205" t="s">
        <v>591</v>
      </c>
      <c r="D323" s="205" t="s">
        <v>127</v>
      </c>
      <c r="E323" s="206" t="s">
        <v>592</v>
      </c>
      <c r="F323" s="207" t="s">
        <v>593</v>
      </c>
      <c r="G323" s="208" t="s">
        <v>186</v>
      </c>
      <c r="H323" s="209">
        <v>11.656000000000001</v>
      </c>
      <c r="I323" s="210"/>
      <c r="J323" s="211">
        <f>ROUND(I323*H323,2)</f>
        <v>0</v>
      </c>
      <c r="K323" s="207" t="s">
        <v>131</v>
      </c>
      <c r="L323" s="45"/>
      <c r="M323" s="212" t="s">
        <v>19</v>
      </c>
      <c r="N323" s="213" t="s">
        <v>45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2</v>
      </c>
      <c r="T323" s="215">
        <f>S323*H323</f>
        <v>23.312000000000001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132</v>
      </c>
      <c r="AT323" s="216" t="s">
        <v>127</v>
      </c>
      <c r="AU323" s="216" t="s">
        <v>84</v>
      </c>
      <c r="AY323" s="18" t="s">
        <v>125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82</v>
      </c>
      <c r="BK323" s="217">
        <f>ROUND(I323*H323,2)</f>
        <v>0</v>
      </c>
      <c r="BL323" s="18" t="s">
        <v>132</v>
      </c>
      <c r="BM323" s="216" t="s">
        <v>594</v>
      </c>
    </row>
    <row r="324" s="2" customFormat="1">
      <c r="A324" s="39"/>
      <c r="B324" s="40"/>
      <c r="C324" s="41"/>
      <c r="D324" s="218" t="s">
        <v>134</v>
      </c>
      <c r="E324" s="41"/>
      <c r="F324" s="219" t="s">
        <v>595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134</v>
      </c>
      <c r="AU324" s="18" t="s">
        <v>84</v>
      </c>
    </row>
    <row r="325" s="13" customFormat="1">
      <c r="A325" s="13"/>
      <c r="B325" s="223"/>
      <c r="C325" s="224"/>
      <c r="D325" s="225" t="s">
        <v>140</v>
      </c>
      <c r="E325" s="226" t="s">
        <v>19</v>
      </c>
      <c r="F325" s="227" t="s">
        <v>596</v>
      </c>
      <c r="G325" s="224"/>
      <c r="H325" s="228">
        <v>11.656000000000001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140</v>
      </c>
      <c r="AU325" s="234" t="s">
        <v>84</v>
      </c>
      <c r="AV325" s="13" t="s">
        <v>84</v>
      </c>
      <c r="AW325" s="13" t="s">
        <v>35</v>
      </c>
      <c r="AX325" s="13" t="s">
        <v>82</v>
      </c>
      <c r="AY325" s="234" t="s">
        <v>125</v>
      </c>
    </row>
    <row r="326" s="2" customFormat="1" ht="16.5" customHeight="1">
      <c r="A326" s="39"/>
      <c r="B326" s="40"/>
      <c r="C326" s="205" t="s">
        <v>597</v>
      </c>
      <c r="D326" s="205" t="s">
        <v>127</v>
      </c>
      <c r="E326" s="206" t="s">
        <v>598</v>
      </c>
      <c r="F326" s="207" t="s">
        <v>599</v>
      </c>
      <c r="G326" s="208" t="s">
        <v>186</v>
      </c>
      <c r="H326" s="209">
        <v>2.9140000000000001</v>
      </c>
      <c r="I326" s="210"/>
      <c r="J326" s="211">
        <f>ROUND(I326*H326,2)</f>
        <v>0</v>
      </c>
      <c r="K326" s="207" t="s">
        <v>131</v>
      </c>
      <c r="L326" s="45"/>
      <c r="M326" s="212" t="s">
        <v>19</v>
      </c>
      <c r="N326" s="213" t="s">
        <v>45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2.3999999999999999</v>
      </c>
      <c r="T326" s="215">
        <f>S326*H326</f>
        <v>6.9935999999999998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132</v>
      </c>
      <c r="AT326" s="216" t="s">
        <v>127</v>
      </c>
      <c r="AU326" s="216" t="s">
        <v>84</v>
      </c>
      <c r="AY326" s="18" t="s">
        <v>125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82</v>
      </c>
      <c r="BK326" s="217">
        <f>ROUND(I326*H326,2)</f>
        <v>0</v>
      </c>
      <c r="BL326" s="18" t="s">
        <v>132</v>
      </c>
      <c r="BM326" s="216" t="s">
        <v>600</v>
      </c>
    </row>
    <row r="327" s="2" customFormat="1">
      <c r="A327" s="39"/>
      <c r="B327" s="40"/>
      <c r="C327" s="41"/>
      <c r="D327" s="218" t="s">
        <v>134</v>
      </c>
      <c r="E327" s="41"/>
      <c r="F327" s="219" t="s">
        <v>601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134</v>
      </c>
      <c r="AU327" s="18" t="s">
        <v>84</v>
      </c>
    </row>
    <row r="328" s="13" customFormat="1">
      <c r="A328" s="13"/>
      <c r="B328" s="223"/>
      <c r="C328" s="224"/>
      <c r="D328" s="225" t="s">
        <v>140</v>
      </c>
      <c r="E328" s="226" t="s">
        <v>19</v>
      </c>
      <c r="F328" s="227" t="s">
        <v>602</v>
      </c>
      <c r="G328" s="224"/>
      <c r="H328" s="228">
        <v>2.9140000000000001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140</v>
      </c>
      <c r="AU328" s="234" t="s">
        <v>84</v>
      </c>
      <c r="AV328" s="13" t="s">
        <v>84</v>
      </c>
      <c r="AW328" s="13" t="s">
        <v>35</v>
      </c>
      <c r="AX328" s="13" t="s">
        <v>82</v>
      </c>
      <c r="AY328" s="234" t="s">
        <v>125</v>
      </c>
    </row>
    <row r="329" s="2" customFormat="1" ht="21.75" customHeight="1">
      <c r="A329" s="39"/>
      <c r="B329" s="40"/>
      <c r="C329" s="205" t="s">
        <v>603</v>
      </c>
      <c r="D329" s="205" t="s">
        <v>127</v>
      </c>
      <c r="E329" s="206" t="s">
        <v>604</v>
      </c>
      <c r="F329" s="207" t="s">
        <v>605</v>
      </c>
      <c r="G329" s="208" t="s">
        <v>186</v>
      </c>
      <c r="H329" s="209">
        <v>0.375</v>
      </c>
      <c r="I329" s="210"/>
      <c r="J329" s="211">
        <f>ROUND(I329*H329,2)</f>
        <v>0</v>
      </c>
      <c r="K329" s="207" t="s">
        <v>131</v>
      </c>
      <c r="L329" s="45"/>
      <c r="M329" s="212" t="s">
        <v>19</v>
      </c>
      <c r="N329" s="213" t="s">
        <v>45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2.1000000000000001</v>
      </c>
      <c r="T329" s="215">
        <f>S329*H329</f>
        <v>0.78750000000000009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132</v>
      </c>
      <c r="AT329" s="216" t="s">
        <v>127</v>
      </c>
      <c r="AU329" s="216" t="s">
        <v>84</v>
      </c>
      <c r="AY329" s="18" t="s">
        <v>125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82</v>
      </c>
      <c r="BK329" s="217">
        <f>ROUND(I329*H329,2)</f>
        <v>0</v>
      </c>
      <c r="BL329" s="18" t="s">
        <v>132</v>
      </c>
      <c r="BM329" s="216" t="s">
        <v>606</v>
      </c>
    </row>
    <row r="330" s="2" customFormat="1">
      <c r="A330" s="39"/>
      <c r="B330" s="40"/>
      <c r="C330" s="41"/>
      <c r="D330" s="218" t="s">
        <v>134</v>
      </c>
      <c r="E330" s="41"/>
      <c r="F330" s="219" t="s">
        <v>607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134</v>
      </c>
      <c r="AU330" s="18" t="s">
        <v>84</v>
      </c>
    </row>
    <row r="331" s="15" customFormat="1">
      <c r="A331" s="15"/>
      <c r="B331" s="246"/>
      <c r="C331" s="247"/>
      <c r="D331" s="225" t="s">
        <v>140</v>
      </c>
      <c r="E331" s="248" t="s">
        <v>19</v>
      </c>
      <c r="F331" s="249" t="s">
        <v>608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5" t="s">
        <v>140</v>
      </c>
      <c r="AU331" s="255" t="s">
        <v>84</v>
      </c>
      <c r="AV331" s="15" t="s">
        <v>82</v>
      </c>
      <c r="AW331" s="15" t="s">
        <v>35</v>
      </c>
      <c r="AX331" s="15" t="s">
        <v>74</v>
      </c>
      <c r="AY331" s="255" t="s">
        <v>125</v>
      </c>
    </row>
    <row r="332" s="13" customFormat="1">
      <c r="A332" s="13"/>
      <c r="B332" s="223"/>
      <c r="C332" s="224"/>
      <c r="D332" s="225" t="s">
        <v>140</v>
      </c>
      <c r="E332" s="226" t="s">
        <v>19</v>
      </c>
      <c r="F332" s="227" t="s">
        <v>609</v>
      </c>
      <c r="G332" s="224"/>
      <c r="H332" s="228">
        <v>0.375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140</v>
      </c>
      <c r="AU332" s="234" t="s">
        <v>84</v>
      </c>
      <c r="AV332" s="13" t="s">
        <v>84</v>
      </c>
      <c r="AW332" s="13" t="s">
        <v>35</v>
      </c>
      <c r="AX332" s="13" t="s">
        <v>82</v>
      </c>
      <c r="AY332" s="234" t="s">
        <v>125</v>
      </c>
    </row>
    <row r="333" s="2" customFormat="1" ht="24.15" customHeight="1">
      <c r="A333" s="39"/>
      <c r="B333" s="40"/>
      <c r="C333" s="205" t="s">
        <v>610</v>
      </c>
      <c r="D333" s="205" t="s">
        <v>127</v>
      </c>
      <c r="E333" s="206" t="s">
        <v>611</v>
      </c>
      <c r="F333" s="207" t="s">
        <v>612</v>
      </c>
      <c r="G333" s="208" t="s">
        <v>170</v>
      </c>
      <c r="H333" s="209">
        <v>15.699999999999999</v>
      </c>
      <c r="I333" s="210"/>
      <c r="J333" s="211">
        <f>ROUND(I333*H333,2)</f>
        <v>0</v>
      </c>
      <c r="K333" s="207" t="s">
        <v>131</v>
      </c>
      <c r="L333" s="45"/>
      <c r="M333" s="212" t="s">
        <v>19</v>
      </c>
      <c r="N333" s="213" t="s">
        <v>45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0.059999999999999998</v>
      </c>
      <c r="T333" s="215">
        <f>S333*H333</f>
        <v>0.94199999999999995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132</v>
      </c>
      <c r="AT333" s="216" t="s">
        <v>127</v>
      </c>
      <c r="AU333" s="216" t="s">
        <v>84</v>
      </c>
      <c r="AY333" s="18" t="s">
        <v>125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82</v>
      </c>
      <c r="BK333" s="217">
        <f>ROUND(I333*H333,2)</f>
        <v>0</v>
      </c>
      <c r="BL333" s="18" t="s">
        <v>132</v>
      </c>
      <c r="BM333" s="216" t="s">
        <v>613</v>
      </c>
    </row>
    <row r="334" s="2" customFormat="1">
      <c r="A334" s="39"/>
      <c r="B334" s="40"/>
      <c r="C334" s="41"/>
      <c r="D334" s="218" t="s">
        <v>134</v>
      </c>
      <c r="E334" s="41"/>
      <c r="F334" s="219" t="s">
        <v>614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134</v>
      </c>
      <c r="AU334" s="18" t="s">
        <v>84</v>
      </c>
    </row>
    <row r="335" s="13" customFormat="1">
      <c r="A335" s="13"/>
      <c r="B335" s="223"/>
      <c r="C335" s="224"/>
      <c r="D335" s="225" t="s">
        <v>140</v>
      </c>
      <c r="E335" s="226" t="s">
        <v>19</v>
      </c>
      <c r="F335" s="227" t="s">
        <v>615</v>
      </c>
      <c r="G335" s="224"/>
      <c r="H335" s="228">
        <v>15.699999999999999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140</v>
      </c>
      <c r="AU335" s="234" t="s">
        <v>84</v>
      </c>
      <c r="AV335" s="13" t="s">
        <v>84</v>
      </c>
      <c r="AW335" s="13" t="s">
        <v>35</v>
      </c>
      <c r="AX335" s="13" t="s">
        <v>82</v>
      </c>
      <c r="AY335" s="234" t="s">
        <v>125</v>
      </c>
    </row>
    <row r="336" s="2" customFormat="1" ht="33" customHeight="1">
      <c r="A336" s="39"/>
      <c r="B336" s="40"/>
      <c r="C336" s="205" t="s">
        <v>616</v>
      </c>
      <c r="D336" s="205" t="s">
        <v>127</v>
      </c>
      <c r="E336" s="206" t="s">
        <v>617</v>
      </c>
      <c r="F336" s="207" t="s">
        <v>618</v>
      </c>
      <c r="G336" s="208" t="s">
        <v>130</v>
      </c>
      <c r="H336" s="209">
        <v>15.6</v>
      </c>
      <c r="I336" s="210"/>
      <c r="J336" s="211">
        <f>ROUND(I336*H336,2)</f>
        <v>0</v>
      </c>
      <c r="K336" s="207" t="s">
        <v>131</v>
      </c>
      <c r="L336" s="45"/>
      <c r="M336" s="212" t="s">
        <v>19</v>
      </c>
      <c r="N336" s="213" t="s">
        <v>45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132</v>
      </c>
      <c r="AT336" s="216" t="s">
        <v>127</v>
      </c>
      <c r="AU336" s="216" t="s">
        <v>84</v>
      </c>
      <c r="AY336" s="18" t="s">
        <v>125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82</v>
      </c>
      <c r="BK336" s="217">
        <f>ROUND(I336*H336,2)</f>
        <v>0</v>
      </c>
      <c r="BL336" s="18" t="s">
        <v>132</v>
      </c>
      <c r="BM336" s="216" t="s">
        <v>619</v>
      </c>
    </row>
    <row r="337" s="2" customFormat="1">
      <c r="A337" s="39"/>
      <c r="B337" s="40"/>
      <c r="C337" s="41"/>
      <c r="D337" s="218" t="s">
        <v>134</v>
      </c>
      <c r="E337" s="41"/>
      <c r="F337" s="219" t="s">
        <v>620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134</v>
      </c>
      <c r="AU337" s="18" t="s">
        <v>84</v>
      </c>
    </row>
    <row r="338" s="13" customFormat="1">
      <c r="A338" s="13"/>
      <c r="B338" s="223"/>
      <c r="C338" s="224"/>
      <c r="D338" s="225" t="s">
        <v>140</v>
      </c>
      <c r="E338" s="226" t="s">
        <v>19</v>
      </c>
      <c r="F338" s="227" t="s">
        <v>621</v>
      </c>
      <c r="G338" s="224"/>
      <c r="H338" s="228">
        <v>15.6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140</v>
      </c>
      <c r="AU338" s="234" t="s">
        <v>84</v>
      </c>
      <c r="AV338" s="13" t="s">
        <v>84</v>
      </c>
      <c r="AW338" s="13" t="s">
        <v>35</v>
      </c>
      <c r="AX338" s="13" t="s">
        <v>82</v>
      </c>
      <c r="AY338" s="234" t="s">
        <v>125</v>
      </c>
    </row>
    <row r="339" s="2" customFormat="1" ht="24.15" customHeight="1">
      <c r="A339" s="39"/>
      <c r="B339" s="40"/>
      <c r="C339" s="205" t="s">
        <v>622</v>
      </c>
      <c r="D339" s="205" t="s">
        <v>127</v>
      </c>
      <c r="E339" s="206" t="s">
        <v>623</v>
      </c>
      <c r="F339" s="207" t="s">
        <v>624</v>
      </c>
      <c r="G339" s="208" t="s">
        <v>170</v>
      </c>
      <c r="H339" s="209">
        <v>68</v>
      </c>
      <c r="I339" s="210"/>
      <c r="J339" s="211">
        <f>ROUND(I339*H339,2)</f>
        <v>0</v>
      </c>
      <c r="K339" s="207" t="s">
        <v>131</v>
      </c>
      <c r="L339" s="45"/>
      <c r="M339" s="212" t="s">
        <v>19</v>
      </c>
      <c r="N339" s="213" t="s">
        <v>45</v>
      </c>
      <c r="O339" s="85"/>
      <c r="P339" s="214">
        <f>O339*H339</f>
        <v>0</v>
      </c>
      <c r="Q339" s="214">
        <v>0.00042999999999999999</v>
      </c>
      <c r="R339" s="214">
        <f>Q339*H339</f>
        <v>0.029239999999999999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132</v>
      </c>
      <c r="AT339" s="216" t="s">
        <v>127</v>
      </c>
      <c r="AU339" s="216" t="s">
        <v>84</v>
      </c>
      <c r="AY339" s="18" t="s">
        <v>125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82</v>
      </c>
      <c r="BK339" s="217">
        <f>ROUND(I339*H339,2)</f>
        <v>0</v>
      </c>
      <c r="BL339" s="18" t="s">
        <v>132</v>
      </c>
      <c r="BM339" s="216" t="s">
        <v>625</v>
      </c>
    </row>
    <row r="340" s="2" customFormat="1">
      <c r="A340" s="39"/>
      <c r="B340" s="40"/>
      <c r="C340" s="41"/>
      <c r="D340" s="218" t="s">
        <v>134</v>
      </c>
      <c r="E340" s="41"/>
      <c r="F340" s="219" t="s">
        <v>626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134</v>
      </c>
      <c r="AU340" s="18" t="s">
        <v>84</v>
      </c>
    </row>
    <row r="341" s="15" customFormat="1">
      <c r="A341" s="15"/>
      <c r="B341" s="246"/>
      <c r="C341" s="247"/>
      <c r="D341" s="225" t="s">
        <v>140</v>
      </c>
      <c r="E341" s="248" t="s">
        <v>19</v>
      </c>
      <c r="F341" s="249" t="s">
        <v>627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5" t="s">
        <v>140</v>
      </c>
      <c r="AU341" s="255" t="s">
        <v>84</v>
      </c>
      <c r="AV341" s="15" t="s">
        <v>82</v>
      </c>
      <c r="AW341" s="15" t="s">
        <v>35</v>
      </c>
      <c r="AX341" s="15" t="s">
        <v>74</v>
      </c>
      <c r="AY341" s="255" t="s">
        <v>125</v>
      </c>
    </row>
    <row r="342" s="13" customFormat="1">
      <c r="A342" s="13"/>
      <c r="B342" s="223"/>
      <c r="C342" s="224"/>
      <c r="D342" s="225" t="s">
        <v>140</v>
      </c>
      <c r="E342" s="226" t="s">
        <v>19</v>
      </c>
      <c r="F342" s="227" t="s">
        <v>628</v>
      </c>
      <c r="G342" s="224"/>
      <c r="H342" s="228">
        <v>52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140</v>
      </c>
      <c r="AU342" s="234" t="s">
        <v>84</v>
      </c>
      <c r="AV342" s="13" t="s">
        <v>84</v>
      </c>
      <c r="AW342" s="13" t="s">
        <v>35</v>
      </c>
      <c r="AX342" s="13" t="s">
        <v>74</v>
      </c>
      <c r="AY342" s="234" t="s">
        <v>125</v>
      </c>
    </row>
    <row r="343" s="15" customFormat="1">
      <c r="A343" s="15"/>
      <c r="B343" s="246"/>
      <c r="C343" s="247"/>
      <c r="D343" s="225" t="s">
        <v>140</v>
      </c>
      <c r="E343" s="248" t="s">
        <v>19</v>
      </c>
      <c r="F343" s="249" t="s">
        <v>629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5" t="s">
        <v>140</v>
      </c>
      <c r="AU343" s="255" t="s">
        <v>84</v>
      </c>
      <c r="AV343" s="15" t="s">
        <v>82</v>
      </c>
      <c r="AW343" s="15" t="s">
        <v>35</v>
      </c>
      <c r="AX343" s="15" t="s">
        <v>74</v>
      </c>
      <c r="AY343" s="255" t="s">
        <v>125</v>
      </c>
    </row>
    <row r="344" s="13" customFormat="1">
      <c r="A344" s="13"/>
      <c r="B344" s="223"/>
      <c r="C344" s="224"/>
      <c r="D344" s="225" t="s">
        <v>140</v>
      </c>
      <c r="E344" s="226" t="s">
        <v>19</v>
      </c>
      <c r="F344" s="227" t="s">
        <v>630</v>
      </c>
      <c r="G344" s="224"/>
      <c r="H344" s="228">
        <v>16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140</v>
      </c>
      <c r="AU344" s="234" t="s">
        <v>84</v>
      </c>
      <c r="AV344" s="13" t="s">
        <v>84</v>
      </c>
      <c r="AW344" s="13" t="s">
        <v>35</v>
      </c>
      <c r="AX344" s="13" t="s">
        <v>74</v>
      </c>
      <c r="AY344" s="234" t="s">
        <v>125</v>
      </c>
    </row>
    <row r="345" s="14" customFormat="1">
      <c r="A345" s="14"/>
      <c r="B345" s="235"/>
      <c r="C345" s="236"/>
      <c r="D345" s="225" t="s">
        <v>140</v>
      </c>
      <c r="E345" s="237" t="s">
        <v>19</v>
      </c>
      <c r="F345" s="238" t="s">
        <v>154</v>
      </c>
      <c r="G345" s="236"/>
      <c r="H345" s="239">
        <v>68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140</v>
      </c>
      <c r="AU345" s="245" t="s">
        <v>84</v>
      </c>
      <c r="AV345" s="14" t="s">
        <v>132</v>
      </c>
      <c r="AW345" s="14" t="s">
        <v>35</v>
      </c>
      <c r="AX345" s="14" t="s">
        <v>82</v>
      </c>
      <c r="AY345" s="245" t="s">
        <v>125</v>
      </c>
    </row>
    <row r="346" s="2" customFormat="1" ht="16.5" customHeight="1">
      <c r="A346" s="39"/>
      <c r="B346" s="40"/>
      <c r="C346" s="256" t="s">
        <v>631</v>
      </c>
      <c r="D346" s="256" t="s">
        <v>252</v>
      </c>
      <c r="E346" s="257" t="s">
        <v>632</v>
      </c>
      <c r="F346" s="258" t="s">
        <v>633</v>
      </c>
      <c r="G346" s="259" t="s">
        <v>232</v>
      </c>
      <c r="H346" s="260">
        <v>0.069000000000000006</v>
      </c>
      <c r="I346" s="261"/>
      <c r="J346" s="262">
        <f>ROUND(I346*H346,2)</f>
        <v>0</v>
      </c>
      <c r="K346" s="258" t="s">
        <v>131</v>
      </c>
      <c r="L346" s="263"/>
      <c r="M346" s="264" t="s">
        <v>19</v>
      </c>
      <c r="N346" s="265" t="s">
        <v>45</v>
      </c>
      <c r="O346" s="85"/>
      <c r="P346" s="214">
        <f>O346*H346</f>
        <v>0</v>
      </c>
      <c r="Q346" s="214">
        <v>1</v>
      </c>
      <c r="R346" s="214">
        <f>Q346*H346</f>
        <v>0.069000000000000006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173</v>
      </c>
      <c r="AT346" s="216" t="s">
        <v>252</v>
      </c>
      <c r="AU346" s="216" t="s">
        <v>84</v>
      </c>
      <c r="AY346" s="18" t="s">
        <v>125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82</v>
      </c>
      <c r="BK346" s="217">
        <f>ROUND(I346*H346,2)</f>
        <v>0</v>
      </c>
      <c r="BL346" s="18" t="s">
        <v>132</v>
      </c>
      <c r="BM346" s="216" t="s">
        <v>634</v>
      </c>
    </row>
    <row r="347" s="15" customFormat="1">
      <c r="A347" s="15"/>
      <c r="B347" s="246"/>
      <c r="C347" s="247"/>
      <c r="D347" s="225" t="s">
        <v>140</v>
      </c>
      <c r="E347" s="248" t="s">
        <v>19</v>
      </c>
      <c r="F347" s="249" t="s">
        <v>627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5" t="s">
        <v>140</v>
      </c>
      <c r="AU347" s="255" t="s">
        <v>84</v>
      </c>
      <c r="AV347" s="15" t="s">
        <v>82</v>
      </c>
      <c r="AW347" s="15" t="s">
        <v>35</v>
      </c>
      <c r="AX347" s="15" t="s">
        <v>74</v>
      </c>
      <c r="AY347" s="255" t="s">
        <v>125</v>
      </c>
    </row>
    <row r="348" s="13" customFormat="1">
      <c r="A348" s="13"/>
      <c r="B348" s="223"/>
      <c r="C348" s="224"/>
      <c r="D348" s="225" t="s">
        <v>140</v>
      </c>
      <c r="E348" s="226" t="s">
        <v>19</v>
      </c>
      <c r="F348" s="227" t="s">
        <v>635</v>
      </c>
      <c r="G348" s="224"/>
      <c r="H348" s="228">
        <v>0.047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140</v>
      </c>
      <c r="AU348" s="234" t="s">
        <v>84</v>
      </c>
      <c r="AV348" s="13" t="s">
        <v>84</v>
      </c>
      <c r="AW348" s="13" t="s">
        <v>35</v>
      </c>
      <c r="AX348" s="13" t="s">
        <v>74</v>
      </c>
      <c r="AY348" s="234" t="s">
        <v>125</v>
      </c>
    </row>
    <row r="349" s="13" customFormat="1">
      <c r="A349" s="13"/>
      <c r="B349" s="223"/>
      <c r="C349" s="224"/>
      <c r="D349" s="225" t="s">
        <v>140</v>
      </c>
      <c r="E349" s="226" t="s">
        <v>19</v>
      </c>
      <c r="F349" s="227" t="s">
        <v>636</v>
      </c>
      <c r="G349" s="224"/>
      <c r="H349" s="228">
        <v>0.021999999999999999</v>
      </c>
      <c r="I349" s="229"/>
      <c r="J349" s="224"/>
      <c r="K349" s="224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140</v>
      </c>
      <c r="AU349" s="234" t="s">
        <v>84</v>
      </c>
      <c r="AV349" s="13" t="s">
        <v>84</v>
      </c>
      <c r="AW349" s="13" t="s">
        <v>35</v>
      </c>
      <c r="AX349" s="13" t="s">
        <v>74</v>
      </c>
      <c r="AY349" s="234" t="s">
        <v>125</v>
      </c>
    </row>
    <row r="350" s="14" customFormat="1">
      <c r="A350" s="14"/>
      <c r="B350" s="235"/>
      <c r="C350" s="236"/>
      <c r="D350" s="225" t="s">
        <v>140</v>
      </c>
      <c r="E350" s="237" t="s">
        <v>19</v>
      </c>
      <c r="F350" s="238" t="s">
        <v>154</v>
      </c>
      <c r="G350" s="236"/>
      <c r="H350" s="239">
        <v>0.069000000000000006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140</v>
      </c>
      <c r="AU350" s="245" t="s">
        <v>84</v>
      </c>
      <c r="AV350" s="14" t="s">
        <v>132</v>
      </c>
      <c r="AW350" s="14" t="s">
        <v>35</v>
      </c>
      <c r="AX350" s="14" t="s">
        <v>82</v>
      </c>
      <c r="AY350" s="245" t="s">
        <v>125</v>
      </c>
    </row>
    <row r="351" s="12" customFormat="1" ht="22.8" customHeight="1">
      <c r="A351" s="12"/>
      <c r="B351" s="189"/>
      <c r="C351" s="190"/>
      <c r="D351" s="191" t="s">
        <v>73</v>
      </c>
      <c r="E351" s="203" t="s">
        <v>637</v>
      </c>
      <c r="F351" s="203" t="s">
        <v>638</v>
      </c>
      <c r="G351" s="190"/>
      <c r="H351" s="190"/>
      <c r="I351" s="193"/>
      <c r="J351" s="204">
        <f>BK351</f>
        <v>0</v>
      </c>
      <c r="K351" s="190"/>
      <c r="L351" s="195"/>
      <c r="M351" s="196"/>
      <c r="N351" s="197"/>
      <c r="O351" s="197"/>
      <c r="P351" s="198">
        <f>SUM(P352:P390)</f>
        <v>0</v>
      </c>
      <c r="Q351" s="197"/>
      <c r="R351" s="198">
        <f>SUM(R352:R390)</f>
        <v>0</v>
      </c>
      <c r="S351" s="197"/>
      <c r="T351" s="199">
        <f>SUM(T352:T390)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0" t="s">
        <v>82</v>
      </c>
      <c r="AT351" s="201" t="s">
        <v>73</v>
      </c>
      <c r="AU351" s="201" t="s">
        <v>82</v>
      </c>
      <c r="AY351" s="200" t="s">
        <v>125</v>
      </c>
      <c r="BK351" s="202">
        <f>SUM(BK352:BK390)</f>
        <v>0</v>
      </c>
    </row>
    <row r="352" s="2" customFormat="1" ht="21.75" customHeight="1">
      <c r="A352" s="39"/>
      <c r="B352" s="40"/>
      <c r="C352" s="205" t="s">
        <v>639</v>
      </c>
      <c r="D352" s="205" t="s">
        <v>127</v>
      </c>
      <c r="E352" s="206" t="s">
        <v>640</v>
      </c>
      <c r="F352" s="207" t="s">
        <v>641</v>
      </c>
      <c r="G352" s="208" t="s">
        <v>232</v>
      </c>
      <c r="H352" s="209">
        <v>51.918999999999997</v>
      </c>
      <c r="I352" s="210"/>
      <c r="J352" s="211">
        <f>ROUND(I352*H352,2)</f>
        <v>0</v>
      </c>
      <c r="K352" s="207" t="s">
        <v>131</v>
      </c>
      <c r="L352" s="45"/>
      <c r="M352" s="212" t="s">
        <v>19</v>
      </c>
      <c r="N352" s="213" t="s">
        <v>45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132</v>
      </c>
      <c r="AT352" s="216" t="s">
        <v>127</v>
      </c>
      <c r="AU352" s="216" t="s">
        <v>84</v>
      </c>
      <c r="AY352" s="18" t="s">
        <v>125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82</v>
      </c>
      <c r="BK352" s="217">
        <f>ROUND(I352*H352,2)</f>
        <v>0</v>
      </c>
      <c r="BL352" s="18" t="s">
        <v>132</v>
      </c>
      <c r="BM352" s="216" t="s">
        <v>642</v>
      </c>
    </row>
    <row r="353" s="2" customFormat="1">
      <c r="A353" s="39"/>
      <c r="B353" s="40"/>
      <c r="C353" s="41"/>
      <c r="D353" s="218" t="s">
        <v>134</v>
      </c>
      <c r="E353" s="41"/>
      <c r="F353" s="219" t="s">
        <v>643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134</v>
      </c>
      <c r="AU353" s="18" t="s">
        <v>84</v>
      </c>
    </row>
    <row r="354" s="13" customFormat="1">
      <c r="A354" s="13"/>
      <c r="B354" s="223"/>
      <c r="C354" s="224"/>
      <c r="D354" s="225" t="s">
        <v>140</v>
      </c>
      <c r="E354" s="226" t="s">
        <v>19</v>
      </c>
      <c r="F354" s="227" t="s">
        <v>644</v>
      </c>
      <c r="G354" s="224"/>
      <c r="H354" s="228">
        <v>20.824999999999999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140</v>
      </c>
      <c r="AU354" s="234" t="s">
        <v>84</v>
      </c>
      <c r="AV354" s="13" t="s">
        <v>84</v>
      </c>
      <c r="AW354" s="13" t="s">
        <v>35</v>
      </c>
      <c r="AX354" s="13" t="s">
        <v>74</v>
      </c>
      <c r="AY354" s="234" t="s">
        <v>125</v>
      </c>
    </row>
    <row r="355" s="13" customFormat="1">
      <c r="A355" s="13"/>
      <c r="B355" s="223"/>
      <c r="C355" s="224"/>
      <c r="D355" s="225" t="s">
        <v>140</v>
      </c>
      <c r="E355" s="226" t="s">
        <v>19</v>
      </c>
      <c r="F355" s="227" t="s">
        <v>645</v>
      </c>
      <c r="G355" s="224"/>
      <c r="H355" s="228">
        <v>23.312000000000001</v>
      </c>
      <c r="I355" s="229"/>
      <c r="J355" s="224"/>
      <c r="K355" s="224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140</v>
      </c>
      <c r="AU355" s="234" t="s">
        <v>84</v>
      </c>
      <c r="AV355" s="13" t="s">
        <v>84</v>
      </c>
      <c r="AW355" s="13" t="s">
        <v>35</v>
      </c>
      <c r="AX355" s="13" t="s">
        <v>74</v>
      </c>
      <c r="AY355" s="234" t="s">
        <v>125</v>
      </c>
    </row>
    <row r="356" s="13" customFormat="1">
      <c r="A356" s="13"/>
      <c r="B356" s="223"/>
      <c r="C356" s="224"/>
      <c r="D356" s="225" t="s">
        <v>140</v>
      </c>
      <c r="E356" s="226" t="s">
        <v>19</v>
      </c>
      <c r="F356" s="227" t="s">
        <v>646</v>
      </c>
      <c r="G356" s="224"/>
      <c r="H356" s="228">
        <v>7.782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140</v>
      </c>
      <c r="AU356" s="234" t="s">
        <v>84</v>
      </c>
      <c r="AV356" s="13" t="s">
        <v>84</v>
      </c>
      <c r="AW356" s="13" t="s">
        <v>35</v>
      </c>
      <c r="AX356" s="13" t="s">
        <v>74</v>
      </c>
      <c r="AY356" s="234" t="s">
        <v>125</v>
      </c>
    </row>
    <row r="357" s="14" customFormat="1">
      <c r="A357" s="14"/>
      <c r="B357" s="235"/>
      <c r="C357" s="236"/>
      <c r="D357" s="225" t="s">
        <v>140</v>
      </c>
      <c r="E357" s="237" t="s">
        <v>19</v>
      </c>
      <c r="F357" s="238" t="s">
        <v>154</v>
      </c>
      <c r="G357" s="236"/>
      <c r="H357" s="239">
        <v>51.918999999999997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140</v>
      </c>
      <c r="AU357" s="245" t="s">
        <v>84</v>
      </c>
      <c r="AV357" s="14" t="s">
        <v>132</v>
      </c>
      <c r="AW357" s="14" t="s">
        <v>35</v>
      </c>
      <c r="AX357" s="14" t="s">
        <v>82</v>
      </c>
      <c r="AY357" s="245" t="s">
        <v>125</v>
      </c>
    </row>
    <row r="358" s="2" customFormat="1" ht="24.15" customHeight="1">
      <c r="A358" s="39"/>
      <c r="B358" s="40"/>
      <c r="C358" s="205" t="s">
        <v>647</v>
      </c>
      <c r="D358" s="205" t="s">
        <v>127</v>
      </c>
      <c r="E358" s="206" t="s">
        <v>648</v>
      </c>
      <c r="F358" s="207" t="s">
        <v>649</v>
      </c>
      <c r="G358" s="208" t="s">
        <v>232</v>
      </c>
      <c r="H358" s="209">
        <v>882.62300000000005</v>
      </c>
      <c r="I358" s="210"/>
      <c r="J358" s="211">
        <f>ROUND(I358*H358,2)</f>
        <v>0</v>
      </c>
      <c r="K358" s="207" t="s">
        <v>131</v>
      </c>
      <c r="L358" s="45"/>
      <c r="M358" s="212" t="s">
        <v>19</v>
      </c>
      <c r="N358" s="213" t="s">
        <v>45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132</v>
      </c>
      <c r="AT358" s="216" t="s">
        <v>127</v>
      </c>
      <c r="AU358" s="216" t="s">
        <v>84</v>
      </c>
      <c r="AY358" s="18" t="s">
        <v>125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82</v>
      </c>
      <c r="BK358" s="217">
        <f>ROUND(I358*H358,2)</f>
        <v>0</v>
      </c>
      <c r="BL358" s="18" t="s">
        <v>132</v>
      </c>
      <c r="BM358" s="216" t="s">
        <v>650</v>
      </c>
    </row>
    <row r="359" s="2" customFormat="1">
      <c r="A359" s="39"/>
      <c r="B359" s="40"/>
      <c r="C359" s="41"/>
      <c r="D359" s="218" t="s">
        <v>134</v>
      </c>
      <c r="E359" s="41"/>
      <c r="F359" s="219" t="s">
        <v>651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134</v>
      </c>
      <c r="AU359" s="18" t="s">
        <v>84</v>
      </c>
    </row>
    <row r="360" s="13" customFormat="1">
      <c r="A360" s="13"/>
      <c r="B360" s="223"/>
      <c r="C360" s="224"/>
      <c r="D360" s="225" t="s">
        <v>140</v>
      </c>
      <c r="E360" s="224"/>
      <c r="F360" s="227" t="s">
        <v>652</v>
      </c>
      <c r="G360" s="224"/>
      <c r="H360" s="228">
        <v>882.62300000000005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140</v>
      </c>
      <c r="AU360" s="234" t="s">
        <v>84</v>
      </c>
      <c r="AV360" s="13" t="s">
        <v>84</v>
      </c>
      <c r="AW360" s="13" t="s">
        <v>4</v>
      </c>
      <c r="AX360" s="13" t="s">
        <v>82</v>
      </c>
      <c r="AY360" s="234" t="s">
        <v>125</v>
      </c>
    </row>
    <row r="361" s="2" customFormat="1" ht="24.15" customHeight="1">
      <c r="A361" s="39"/>
      <c r="B361" s="40"/>
      <c r="C361" s="205" t="s">
        <v>653</v>
      </c>
      <c r="D361" s="205" t="s">
        <v>127</v>
      </c>
      <c r="E361" s="206" t="s">
        <v>654</v>
      </c>
      <c r="F361" s="207" t="s">
        <v>655</v>
      </c>
      <c r="G361" s="208" t="s">
        <v>232</v>
      </c>
      <c r="H361" s="209">
        <v>44.137</v>
      </c>
      <c r="I361" s="210"/>
      <c r="J361" s="211">
        <f>ROUND(I361*H361,2)</f>
        <v>0</v>
      </c>
      <c r="K361" s="207" t="s">
        <v>19</v>
      </c>
      <c r="L361" s="45"/>
      <c r="M361" s="212" t="s">
        <v>19</v>
      </c>
      <c r="N361" s="213" t="s">
        <v>45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132</v>
      </c>
      <c r="AT361" s="216" t="s">
        <v>127</v>
      </c>
      <c r="AU361" s="216" t="s">
        <v>84</v>
      </c>
      <c r="AY361" s="18" t="s">
        <v>125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82</v>
      </c>
      <c r="BK361" s="217">
        <f>ROUND(I361*H361,2)</f>
        <v>0</v>
      </c>
      <c r="BL361" s="18" t="s">
        <v>132</v>
      </c>
      <c r="BM361" s="216" t="s">
        <v>656</v>
      </c>
    </row>
    <row r="362" s="13" customFormat="1">
      <c r="A362" s="13"/>
      <c r="B362" s="223"/>
      <c r="C362" s="224"/>
      <c r="D362" s="225" t="s">
        <v>140</v>
      </c>
      <c r="E362" s="226" t="s">
        <v>19</v>
      </c>
      <c r="F362" s="227" t="s">
        <v>644</v>
      </c>
      <c r="G362" s="224"/>
      <c r="H362" s="228">
        <v>20.824999999999999</v>
      </c>
      <c r="I362" s="229"/>
      <c r="J362" s="224"/>
      <c r="K362" s="224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140</v>
      </c>
      <c r="AU362" s="234" t="s">
        <v>84</v>
      </c>
      <c r="AV362" s="13" t="s">
        <v>84</v>
      </c>
      <c r="AW362" s="13" t="s">
        <v>35</v>
      </c>
      <c r="AX362" s="13" t="s">
        <v>74</v>
      </c>
      <c r="AY362" s="234" t="s">
        <v>125</v>
      </c>
    </row>
    <row r="363" s="13" customFormat="1">
      <c r="A363" s="13"/>
      <c r="B363" s="223"/>
      <c r="C363" s="224"/>
      <c r="D363" s="225" t="s">
        <v>140</v>
      </c>
      <c r="E363" s="226" t="s">
        <v>19</v>
      </c>
      <c r="F363" s="227" t="s">
        <v>645</v>
      </c>
      <c r="G363" s="224"/>
      <c r="H363" s="228">
        <v>23.312000000000001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140</v>
      </c>
      <c r="AU363" s="234" t="s">
        <v>84</v>
      </c>
      <c r="AV363" s="13" t="s">
        <v>84</v>
      </c>
      <c r="AW363" s="13" t="s">
        <v>35</v>
      </c>
      <c r="AX363" s="13" t="s">
        <v>74</v>
      </c>
      <c r="AY363" s="234" t="s">
        <v>125</v>
      </c>
    </row>
    <row r="364" s="14" customFormat="1">
      <c r="A364" s="14"/>
      <c r="B364" s="235"/>
      <c r="C364" s="236"/>
      <c r="D364" s="225" t="s">
        <v>140</v>
      </c>
      <c r="E364" s="237" t="s">
        <v>19</v>
      </c>
      <c r="F364" s="238" t="s">
        <v>154</v>
      </c>
      <c r="G364" s="236"/>
      <c r="H364" s="239">
        <v>44.137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140</v>
      </c>
      <c r="AU364" s="245" t="s">
        <v>84</v>
      </c>
      <c r="AV364" s="14" t="s">
        <v>132</v>
      </c>
      <c r="AW364" s="14" t="s">
        <v>35</v>
      </c>
      <c r="AX364" s="14" t="s">
        <v>82</v>
      </c>
      <c r="AY364" s="245" t="s">
        <v>125</v>
      </c>
    </row>
    <row r="365" s="2" customFormat="1" ht="24.15" customHeight="1">
      <c r="A365" s="39"/>
      <c r="B365" s="40"/>
      <c r="C365" s="205" t="s">
        <v>657</v>
      </c>
      <c r="D365" s="205" t="s">
        <v>127</v>
      </c>
      <c r="E365" s="206" t="s">
        <v>658</v>
      </c>
      <c r="F365" s="207" t="s">
        <v>659</v>
      </c>
      <c r="G365" s="208" t="s">
        <v>232</v>
      </c>
      <c r="H365" s="209">
        <v>7.782</v>
      </c>
      <c r="I365" s="210"/>
      <c r="J365" s="211">
        <f>ROUND(I365*H365,2)</f>
        <v>0</v>
      </c>
      <c r="K365" s="207" t="s">
        <v>19</v>
      </c>
      <c r="L365" s="45"/>
      <c r="M365" s="212" t="s">
        <v>19</v>
      </c>
      <c r="N365" s="213" t="s">
        <v>45</v>
      </c>
      <c r="O365" s="85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132</v>
      </c>
      <c r="AT365" s="216" t="s">
        <v>127</v>
      </c>
      <c r="AU365" s="216" t="s">
        <v>84</v>
      </c>
      <c r="AY365" s="18" t="s">
        <v>125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82</v>
      </c>
      <c r="BK365" s="217">
        <f>ROUND(I365*H365,2)</f>
        <v>0</v>
      </c>
      <c r="BL365" s="18" t="s">
        <v>132</v>
      </c>
      <c r="BM365" s="216" t="s">
        <v>660</v>
      </c>
    </row>
    <row r="366" s="13" customFormat="1">
      <c r="A366" s="13"/>
      <c r="B366" s="223"/>
      <c r="C366" s="224"/>
      <c r="D366" s="225" t="s">
        <v>140</v>
      </c>
      <c r="E366" s="226" t="s">
        <v>19</v>
      </c>
      <c r="F366" s="227" t="s">
        <v>646</v>
      </c>
      <c r="G366" s="224"/>
      <c r="H366" s="228">
        <v>7.782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140</v>
      </c>
      <c r="AU366" s="234" t="s">
        <v>84</v>
      </c>
      <c r="AV366" s="13" t="s">
        <v>84</v>
      </c>
      <c r="AW366" s="13" t="s">
        <v>35</v>
      </c>
      <c r="AX366" s="13" t="s">
        <v>82</v>
      </c>
      <c r="AY366" s="234" t="s">
        <v>125</v>
      </c>
    </row>
    <row r="367" s="2" customFormat="1" ht="24.15" customHeight="1">
      <c r="A367" s="39"/>
      <c r="B367" s="40"/>
      <c r="C367" s="205" t="s">
        <v>661</v>
      </c>
      <c r="D367" s="205" t="s">
        <v>127</v>
      </c>
      <c r="E367" s="206" t="s">
        <v>662</v>
      </c>
      <c r="F367" s="207" t="s">
        <v>663</v>
      </c>
      <c r="G367" s="208" t="s">
        <v>232</v>
      </c>
      <c r="H367" s="209">
        <v>27.585000000000001</v>
      </c>
      <c r="I367" s="210"/>
      <c r="J367" s="211">
        <f>ROUND(I367*H367,2)</f>
        <v>0</v>
      </c>
      <c r="K367" s="207" t="s">
        <v>131</v>
      </c>
      <c r="L367" s="45"/>
      <c r="M367" s="212" t="s">
        <v>19</v>
      </c>
      <c r="N367" s="213" t="s">
        <v>45</v>
      </c>
      <c r="O367" s="85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132</v>
      </c>
      <c r="AT367" s="216" t="s">
        <v>127</v>
      </c>
      <c r="AU367" s="216" t="s">
        <v>84</v>
      </c>
      <c r="AY367" s="18" t="s">
        <v>125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82</v>
      </c>
      <c r="BK367" s="217">
        <f>ROUND(I367*H367,2)</f>
        <v>0</v>
      </c>
      <c r="BL367" s="18" t="s">
        <v>132</v>
      </c>
      <c r="BM367" s="216" t="s">
        <v>664</v>
      </c>
    </row>
    <row r="368" s="2" customFormat="1">
      <c r="A368" s="39"/>
      <c r="B368" s="40"/>
      <c r="C368" s="41"/>
      <c r="D368" s="218" t="s">
        <v>134</v>
      </c>
      <c r="E368" s="41"/>
      <c r="F368" s="219" t="s">
        <v>665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134</v>
      </c>
      <c r="AU368" s="18" t="s">
        <v>84</v>
      </c>
    </row>
    <row r="369" s="13" customFormat="1">
      <c r="A369" s="13"/>
      <c r="B369" s="223"/>
      <c r="C369" s="224"/>
      <c r="D369" s="225" t="s">
        <v>140</v>
      </c>
      <c r="E369" s="226" t="s">
        <v>19</v>
      </c>
      <c r="F369" s="227" t="s">
        <v>666</v>
      </c>
      <c r="G369" s="224"/>
      <c r="H369" s="228">
        <v>24.446000000000002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140</v>
      </c>
      <c r="AU369" s="234" t="s">
        <v>84</v>
      </c>
      <c r="AV369" s="13" t="s">
        <v>84</v>
      </c>
      <c r="AW369" s="13" t="s">
        <v>35</v>
      </c>
      <c r="AX369" s="13" t="s">
        <v>74</v>
      </c>
      <c r="AY369" s="234" t="s">
        <v>125</v>
      </c>
    </row>
    <row r="370" s="13" customFormat="1">
      <c r="A370" s="13"/>
      <c r="B370" s="223"/>
      <c r="C370" s="224"/>
      <c r="D370" s="225" t="s">
        <v>140</v>
      </c>
      <c r="E370" s="226" t="s">
        <v>19</v>
      </c>
      <c r="F370" s="227" t="s">
        <v>667</v>
      </c>
      <c r="G370" s="224"/>
      <c r="H370" s="228">
        <v>3.1389999999999998</v>
      </c>
      <c r="I370" s="229"/>
      <c r="J370" s="224"/>
      <c r="K370" s="224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140</v>
      </c>
      <c r="AU370" s="234" t="s">
        <v>84</v>
      </c>
      <c r="AV370" s="13" t="s">
        <v>84</v>
      </c>
      <c r="AW370" s="13" t="s">
        <v>35</v>
      </c>
      <c r="AX370" s="13" t="s">
        <v>74</v>
      </c>
      <c r="AY370" s="234" t="s">
        <v>125</v>
      </c>
    </row>
    <row r="371" s="14" customFormat="1">
      <c r="A371" s="14"/>
      <c r="B371" s="235"/>
      <c r="C371" s="236"/>
      <c r="D371" s="225" t="s">
        <v>140</v>
      </c>
      <c r="E371" s="237" t="s">
        <v>19</v>
      </c>
      <c r="F371" s="238" t="s">
        <v>154</v>
      </c>
      <c r="G371" s="236"/>
      <c r="H371" s="239">
        <v>27.585000000000001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140</v>
      </c>
      <c r="AU371" s="245" t="s">
        <v>84</v>
      </c>
      <c r="AV371" s="14" t="s">
        <v>132</v>
      </c>
      <c r="AW371" s="14" t="s">
        <v>35</v>
      </c>
      <c r="AX371" s="14" t="s">
        <v>82</v>
      </c>
      <c r="AY371" s="245" t="s">
        <v>125</v>
      </c>
    </row>
    <row r="372" s="2" customFormat="1" ht="24.15" customHeight="1">
      <c r="A372" s="39"/>
      <c r="B372" s="40"/>
      <c r="C372" s="205" t="s">
        <v>668</v>
      </c>
      <c r="D372" s="205" t="s">
        <v>127</v>
      </c>
      <c r="E372" s="206" t="s">
        <v>669</v>
      </c>
      <c r="F372" s="207" t="s">
        <v>670</v>
      </c>
      <c r="G372" s="208" t="s">
        <v>232</v>
      </c>
      <c r="H372" s="209">
        <v>468.94499999999999</v>
      </c>
      <c r="I372" s="210"/>
      <c r="J372" s="211">
        <f>ROUND(I372*H372,2)</f>
        <v>0</v>
      </c>
      <c r="K372" s="207" t="s">
        <v>131</v>
      </c>
      <c r="L372" s="45"/>
      <c r="M372" s="212" t="s">
        <v>19</v>
      </c>
      <c r="N372" s="213" t="s">
        <v>45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132</v>
      </c>
      <c r="AT372" s="216" t="s">
        <v>127</v>
      </c>
      <c r="AU372" s="216" t="s">
        <v>84</v>
      </c>
      <c r="AY372" s="18" t="s">
        <v>125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82</v>
      </c>
      <c r="BK372" s="217">
        <f>ROUND(I372*H372,2)</f>
        <v>0</v>
      </c>
      <c r="BL372" s="18" t="s">
        <v>132</v>
      </c>
      <c r="BM372" s="216" t="s">
        <v>671</v>
      </c>
    </row>
    <row r="373" s="2" customFormat="1">
      <c r="A373" s="39"/>
      <c r="B373" s="40"/>
      <c r="C373" s="41"/>
      <c r="D373" s="218" t="s">
        <v>134</v>
      </c>
      <c r="E373" s="41"/>
      <c r="F373" s="219" t="s">
        <v>672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134</v>
      </c>
      <c r="AU373" s="18" t="s">
        <v>84</v>
      </c>
    </row>
    <row r="374" s="13" customFormat="1">
      <c r="A374" s="13"/>
      <c r="B374" s="223"/>
      <c r="C374" s="224"/>
      <c r="D374" s="225" t="s">
        <v>140</v>
      </c>
      <c r="E374" s="224"/>
      <c r="F374" s="227" t="s">
        <v>673</v>
      </c>
      <c r="G374" s="224"/>
      <c r="H374" s="228">
        <v>468.94499999999999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140</v>
      </c>
      <c r="AU374" s="234" t="s">
        <v>84</v>
      </c>
      <c r="AV374" s="13" t="s">
        <v>84</v>
      </c>
      <c r="AW374" s="13" t="s">
        <v>4</v>
      </c>
      <c r="AX374" s="13" t="s">
        <v>82</v>
      </c>
      <c r="AY374" s="234" t="s">
        <v>125</v>
      </c>
    </row>
    <row r="375" s="2" customFormat="1" ht="24.15" customHeight="1">
      <c r="A375" s="39"/>
      <c r="B375" s="40"/>
      <c r="C375" s="205" t="s">
        <v>674</v>
      </c>
      <c r="D375" s="205" t="s">
        <v>127</v>
      </c>
      <c r="E375" s="206" t="s">
        <v>675</v>
      </c>
      <c r="F375" s="207" t="s">
        <v>676</v>
      </c>
      <c r="G375" s="208" t="s">
        <v>232</v>
      </c>
      <c r="H375" s="209">
        <v>3.8450000000000002</v>
      </c>
      <c r="I375" s="210"/>
      <c r="J375" s="211">
        <f>ROUND(I375*H375,2)</f>
        <v>0</v>
      </c>
      <c r="K375" s="207" t="s">
        <v>131</v>
      </c>
      <c r="L375" s="45"/>
      <c r="M375" s="212" t="s">
        <v>19</v>
      </c>
      <c r="N375" s="213" t="s">
        <v>45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132</v>
      </c>
      <c r="AT375" s="216" t="s">
        <v>127</v>
      </c>
      <c r="AU375" s="216" t="s">
        <v>84</v>
      </c>
      <c r="AY375" s="18" t="s">
        <v>125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82</v>
      </c>
      <c r="BK375" s="217">
        <f>ROUND(I375*H375,2)</f>
        <v>0</v>
      </c>
      <c r="BL375" s="18" t="s">
        <v>132</v>
      </c>
      <c r="BM375" s="216" t="s">
        <v>677</v>
      </c>
    </row>
    <row r="376" s="2" customFormat="1">
      <c r="A376" s="39"/>
      <c r="B376" s="40"/>
      <c r="C376" s="41"/>
      <c r="D376" s="218" t="s">
        <v>134</v>
      </c>
      <c r="E376" s="41"/>
      <c r="F376" s="219" t="s">
        <v>678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134</v>
      </c>
      <c r="AU376" s="18" t="s">
        <v>84</v>
      </c>
    </row>
    <row r="377" s="13" customFormat="1">
      <c r="A377" s="13"/>
      <c r="B377" s="223"/>
      <c r="C377" s="224"/>
      <c r="D377" s="225" t="s">
        <v>140</v>
      </c>
      <c r="E377" s="226" t="s">
        <v>19</v>
      </c>
      <c r="F377" s="227" t="s">
        <v>679</v>
      </c>
      <c r="G377" s="224"/>
      <c r="H377" s="228">
        <v>1.014</v>
      </c>
      <c r="I377" s="229"/>
      <c r="J377" s="224"/>
      <c r="K377" s="224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140</v>
      </c>
      <c r="AU377" s="234" t="s">
        <v>84</v>
      </c>
      <c r="AV377" s="13" t="s">
        <v>84</v>
      </c>
      <c r="AW377" s="13" t="s">
        <v>35</v>
      </c>
      <c r="AX377" s="13" t="s">
        <v>74</v>
      </c>
      <c r="AY377" s="234" t="s">
        <v>125</v>
      </c>
    </row>
    <row r="378" s="13" customFormat="1">
      <c r="A378" s="13"/>
      <c r="B378" s="223"/>
      <c r="C378" s="224"/>
      <c r="D378" s="225" t="s">
        <v>140</v>
      </c>
      <c r="E378" s="226" t="s">
        <v>19</v>
      </c>
      <c r="F378" s="227" t="s">
        <v>680</v>
      </c>
      <c r="G378" s="224"/>
      <c r="H378" s="228">
        <v>2.831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140</v>
      </c>
      <c r="AU378" s="234" t="s">
        <v>84</v>
      </c>
      <c r="AV378" s="13" t="s">
        <v>84</v>
      </c>
      <c r="AW378" s="13" t="s">
        <v>35</v>
      </c>
      <c r="AX378" s="13" t="s">
        <v>74</v>
      </c>
      <c r="AY378" s="234" t="s">
        <v>125</v>
      </c>
    </row>
    <row r="379" s="14" customFormat="1">
      <c r="A379" s="14"/>
      <c r="B379" s="235"/>
      <c r="C379" s="236"/>
      <c r="D379" s="225" t="s">
        <v>140</v>
      </c>
      <c r="E379" s="237" t="s">
        <v>19</v>
      </c>
      <c r="F379" s="238" t="s">
        <v>154</v>
      </c>
      <c r="G379" s="236"/>
      <c r="H379" s="239">
        <v>3.8450000000000002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140</v>
      </c>
      <c r="AU379" s="245" t="s">
        <v>84</v>
      </c>
      <c r="AV379" s="14" t="s">
        <v>132</v>
      </c>
      <c r="AW379" s="14" t="s">
        <v>35</v>
      </c>
      <c r="AX379" s="14" t="s">
        <v>82</v>
      </c>
      <c r="AY379" s="245" t="s">
        <v>125</v>
      </c>
    </row>
    <row r="380" s="2" customFormat="1" ht="24.15" customHeight="1">
      <c r="A380" s="39"/>
      <c r="B380" s="40"/>
      <c r="C380" s="205" t="s">
        <v>681</v>
      </c>
      <c r="D380" s="205" t="s">
        <v>127</v>
      </c>
      <c r="E380" s="206" t="s">
        <v>682</v>
      </c>
      <c r="F380" s="207" t="s">
        <v>670</v>
      </c>
      <c r="G380" s="208" t="s">
        <v>232</v>
      </c>
      <c r="H380" s="209">
        <v>65.364999999999995</v>
      </c>
      <c r="I380" s="210"/>
      <c r="J380" s="211">
        <f>ROUND(I380*H380,2)</f>
        <v>0</v>
      </c>
      <c r="K380" s="207" t="s">
        <v>131</v>
      </c>
      <c r="L380" s="45"/>
      <c r="M380" s="212" t="s">
        <v>19</v>
      </c>
      <c r="N380" s="213" t="s">
        <v>45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132</v>
      </c>
      <c r="AT380" s="216" t="s">
        <v>127</v>
      </c>
      <c r="AU380" s="216" t="s">
        <v>84</v>
      </c>
      <c r="AY380" s="18" t="s">
        <v>125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82</v>
      </c>
      <c r="BK380" s="217">
        <f>ROUND(I380*H380,2)</f>
        <v>0</v>
      </c>
      <c r="BL380" s="18" t="s">
        <v>132</v>
      </c>
      <c r="BM380" s="216" t="s">
        <v>683</v>
      </c>
    </row>
    <row r="381" s="2" customFormat="1">
      <c r="A381" s="39"/>
      <c r="B381" s="40"/>
      <c r="C381" s="41"/>
      <c r="D381" s="218" t="s">
        <v>134</v>
      </c>
      <c r="E381" s="41"/>
      <c r="F381" s="219" t="s">
        <v>684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134</v>
      </c>
      <c r="AU381" s="18" t="s">
        <v>84</v>
      </c>
    </row>
    <row r="382" s="13" customFormat="1">
      <c r="A382" s="13"/>
      <c r="B382" s="223"/>
      <c r="C382" s="224"/>
      <c r="D382" s="225" t="s">
        <v>140</v>
      </c>
      <c r="E382" s="224"/>
      <c r="F382" s="227" t="s">
        <v>685</v>
      </c>
      <c r="G382" s="224"/>
      <c r="H382" s="228">
        <v>65.364999999999995</v>
      </c>
      <c r="I382" s="229"/>
      <c r="J382" s="224"/>
      <c r="K382" s="224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140</v>
      </c>
      <c r="AU382" s="234" t="s">
        <v>84</v>
      </c>
      <c r="AV382" s="13" t="s">
        <v>84</v>
      </c>
      <c r="AW382" s="13" t="s">
        <v>4</v>
      </c>
      <c r="AX382" s="13" t="s">
        <v>82</v>
      </c>
      <c r="AY382" s="234" t="s">
        <v>125</v>
      </c>
    </row>
    <row r="383" s="2" customFormat="1" ht="24.15" customHeight="1">
      <c r="A383" s="39"/>
      <c r="B383" s="40"/>
      <c r="C383" s="205" t="s">
        <v>686</v>
      </c>
      <c r="D383" s="205" t="s">
        <v>127</v>
      </c>
      <c r="E383" s="206" t="s">
        <v>687</v>
      </c>
      <c r="F383" s="207" t="s">
        <v>688</v>
      </c>
      <c r="G383" s="208" t="s">
        <v>232</v>
      </c>
      <c r="H383" s="209">
        <v>5.9699999999999998</v>
      </c>
      <c r="I383" s="210"/>
      <c r="J383" s="211">
        <f>ROUND(I383*H383,2)</f>
        <v>0</v>
      </c>
      <c r="K383" s="207" t="s">
        <v>131</v>
      </c>
      <c r="L383" s="45"/>
      <c r="M383" s="212" t="s">
        <v>19</v>
      </c>
      <c r="N383" s="213" t="s">
        <v>45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132</v>
      </c>
      <c r="AT383" s="216" t="s">
        <v>127</v>
      </c>
      <c r="AU383" s="216" t="s">
        <v>84</v>
      </c>
      <c r="AY383" s="18" t="s">
        <v>125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82</v>
      </c>
      <c r="BK383" s="217">
        <f>ROUND(I383*H383,2)</f>
        <v>0</v>
      </c>
      <c r="BL383" s="18" t="s">
        <v>132</v>
      </c>
      <c r="BM383" s="216" t="s">
        <v>689</v>
      </c>
    </row>
    <row r="384" s="2" customFormat="1">
      <c r="A384" s="39"/>
      <c r="B384" s="40"/>
      <c r="C384" s="41"/>
      <c r="D384" s="218" t="s">
        <v>134</v>
      </c>
      <c r="E384" s="41"/>
      <c r="F384" s="219" t="s">
        <v>690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134</v>
      </c>
      <c r="AU384" s="18" t="s">
        <v>84</v>
      </c>
    </row>
    <row r="385" s="13" customFormat="1">
      <c r="A385" s="13"/>
      <c r="B385" s="223"/>
      <c r="C385" s="224"/>
      <c r="D385" s="225" t="s">
        <v>140</v>
      </c>
      <c r="E385" s="226" t="s">
        <v>19</v>
      </c>
      <c r="F385" s="227" t="s">
        <v>667</v>
      </c>
      <c r="G385" s="224"/>
      <c r="H385" s="228">
        <v>3.1389999999999998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140</v>
      </c>
      <c r="AU385" s="234" t="s">
        <v>84</v>
      </c>
      <c r="AV385" s="13" t="s">
        <v>84</v>
      </c>
      <c r="AW385" s="13" t="s">
        <v>35</v>
      </c>
      <c r="AX385" s="13" t="s">
        <v>74</v>
      </c>
      <c r="AY385" s="234" t="s">
        <v>125</v>
      </c>
    </row>
    <row r="386" s="13" customFormat="1">
      <c r="A386" s="13"/>
      <c r="B386" s="223"/>
      <c r="C386" s="224"/>
      <c r="D386" s="225" t="s">
        <v>140</v>
      </c>
      <c r="E386" s="226" t="s">
        <v>19</v>
      </c>
      <c r="F386" s="227" t="s">
        <v>680</v>
      </c>
      <c r="G386" s="224"/>
      <c r="H386" s="228">
        <v>2.831</v>
      </c>
      <c r="I386" s="229"/>
      <c r="J386" s="224"/>
      <c r="K386" s="224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140</v>
      </c>
      <c r="AU386" s="234" t="s">
        <v>84</v>
      </c>
      <c r="AV386" s="13" t="s">
        <v>84</v>
      </c>
      <c r="AW386" s="13" t="s">
        <v>35</v>
      </c>
      <c r="AX386" s="13" t="s">
        <v>74</v>
      </c>
      <c r="AY386" s="234" t="s">
        <v>125</v>
      </c>
    </row>
    <row r="387" s="14" customFormat="1">
      <c r="A387" s="14"/>
      <c r="B387" s="235"/>
      <c r="C387" s="236"/>
      <c r="D387" s="225" t="s">
        <v>140</v>
      </c>
      <c r="E387" s="237" t="s">
        <v>19</v>
      </c>
      <c r="F387" s="238" t="s">
        <v>154</v>
      </c>
      <c r="G387" s="236"/>
      <c r="H387" s="239">
        <v>5.9699999999999998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140</v>
      </c>
      <c r="AU387" s="245" t="s">
        <v>84</v>
      </c>
      <c r="AV387" s="14" t="s">
        <v>132</v>
      </c>
      <c r="AW387" s="14" t="s">
        <v>35</v>
      </c>
      <c r="AX387" s="14" t="s">
        <v>82</v>
      </c>
      <c r="AY387" s="245" t="s">
        <v>125</v>
      </c>
    </row>
    <row r="388" s="2" customFormat="1" ht="24.15" customHeight="1">
      <c r="A388" s="39"/>
      <c r="B388" s="40"/>
      <c r="C388" s="205" t="s">
        <v>691</v>
      </c>
      <c r="D388" s="205" t="s">
        <v>127</v>
      </c>
      <c r="E388" s="206" t="s">
        <v>692</v>
      </c>
      <c r="F388" s="207" t="s">
        <v>693</v>
      </c>
      <c r="G388" s="208" t="s">
        <v>232</v>
      </c>
      <c r="H388" s="209">
        <v>24.446000000000002</v>
      </c>
      <c r="I388" s="210"/>
      <c r="J388" s="211">
        <f>ROUND(I388*H388,2)</f>
        <v>0</v>
      </c>
      <c r="K388" s="207" t="s">
        <v>131</v>
      </c>
      <c r="L388" s="45"/>
      <c r="M388" s="212" t="s">
        <v>19</v>
      </c>
      <c r="N388" s="213" t="s">
        <v>45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132</v>
      </c>
      <c r="AT388" s="216" t="s">
        <v>127</v>
      </c>
      <c r="AU388" s="216" t="s">
        <v>84</v>
      </c>
      <c r="AY388" s="18" t="s">
        <v>125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82</v>
      </c>
      <c r="BK388" s="217">
        <f>ROUND(I388*H388,2)</f>
        <v>0</v>
      </c>
      <c r="BL388" s="18" t="s">
        <v>132</v>
      </c>
      <c r="BM388" s="216" t="s">
        <v>694</v>
      </c>
    </row>
    <row r="389" s="2" customFormat="1">
      <c r="A389" s="39"/>
      <c r="B389" s="40"/>
      <c r="C389" s="41"/>
      <c r="D389" s="218" t="s">
        <v>134</v>
      </c>
      <c r="E389" s="41"/>
      <c r="F389" s="219" t="s">
        <v>695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134</v>
      </c>
      <c r="AU389" s="18" t="s">
        <v>84</v>
      </c>
    </row>
    <row r="390" s="13" customFormat="1">
      <c r="A390" s="13"/>
      <c r="B390" s="223"/>
      <c r="C390" s="224"/>
      <c r="D390" s="225" t="s">
        <v>140</v>
      </c>
      <c r="E390" s="226" t="s">
        <v>19</v>
      </c>
      <c r="F390" s="227" t="s">
        <v>666</v>
      </c>
      <c r="G390" s="224"/>
      <c r="H390" s="228">
        <v>24.446000000000002</v>
      </c>
      <c r="I390" s="229"/>
      <c r="J390" s="224"/>
      <c r="K390" s="224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140</v>
      </c>
      <c r="AU390" s="234" t="s">
        <v>84</v>
      </c>
      <c r="AV390" s="13" t="s">
        <v>84</v>
      </c>
      <c r="AW390" s="13" t="s">
        <v>35</v>
      </c>
      <c r="AX390" s="13" t="s">
        <v>82</v>
      </c>
      <c r="AY390" s="234" t="s">
        <v>125</v>
      </c>
    </row>
    <row r="391" s="12" customFormat="1" ht="22.8" customHeight="1">
      <c r="A391" s="12"/>
      <c r="B391" s="189"/>
      <c r="C391" s="190"/>
      <c r="D391" s="191" t="s">
        <v>73</v>
      </c>
      <c r="E391" s="203" t="s">
        <v>696</v>
      </c>
      <c r="F391" s="203" t="s">
        <v>697</v>
      </c>
      <c r="G391" s="190"/>
      <c r="H391" s="190"/>
      <c r="I391" s="193"/>
      <c r="J391" s="204">
        <f>BK391</f>
        <v>0</v>
      </c>
      <c r="K391" s="190"/>
      <c r="L391" s="195"/>
      <c r="M391" s="196"/>
      <c r="N391" s="197"/>
      <c r="O391" s="197"/>
      <c r="P391" s="198">
        <f>SUM(P392:P393)</f>
        <v>0</v>
      </c>
      <c r="Q391" s="197"/>
      <c r="R391" s="198">
        <f>SUM(R392:R393)</f>
        <v>0</v>
      </c>
      <c r="S391" s="197"/>
      <c r="T391" s="199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0" t="s">
        <v>82</v>
      </c>
      <c r="AT391" s="201" t="s">
        <v>73</v>
      </c>
      <c r="AU391" s="201" t="s">
        <v>82</v>
      </c>
      <c r="AY391" s="200" t="s">
        <v>125</v>
      </c>
      <c r="BK391" s="202">
        <f>SUM(BK392:BK393)</f>
        <v>0</v>
      </c>
    </row>
    <row r="392" s="2" customFormat="1" ht="33" customHeight="1">
      <c r="A392" s="39"/>
      <c r="B392" s="40"/>
      <c r="C392" s="205" t="s">
        <v>698</v>
      </c>
      <c r="D392" s="205" t="s">
        <v>127</v>
      </c>
      <c r="E392" s="206" t="s">
        <v>699</v>
      </c>
      <c r="F392" s="207" t="s">
        <v>700</v>
      </c>
      <c r="G392" s="208" t="s">
        <v>232</v>
      </c>
      <c r="H392" s="209">
        <v>19.826000000000001</v>
      </c>
      <c r="I392" s="210"/>
      <c r="J392" s="211">
        <f>ROUND(I392*H392,2)</f>
        <v>0</v>
      </c>
      <c r="K392" s="207" t="s">
        <v>131</v>
      </c>
      <c r="L392" s="45"/>
      <c r="M392" s="212" t="s">
        <v>19</v>
      </c>
      <c r="N392" s="213" t="s">
        <v>45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132</v>
      </c>
      <c r="AT392" s="216" t="s">
        <v>127</v>
      </c>
      <c r="AU392" s="216" t="s">
        <v>84</v>
      </c>
      <c r="AY392" s="18" t="s">
        <v>125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82</v>
      </c>
      <c r="BK392" s="217">
        <f>ROUND(I392*H392,2)</f>
        <v>0</v>
      </c>
      <c r="BL392" s="18" t="s">
        <v>132</v>
      </c>
      <c r="BM392" s="216" t="s">
        <v>701</v>
      </c>
    </row>
    <row r="393" s="2" customFormat="1">
      <c r="A393" s="39"/>
      <c r="B393" s="40"/>
      <c r="C393" s="41"/>
      <c r="D393" s="218" t="s">
        <v>134</v>
      </c>
      <c r="E393" s="41"/>
      <c r="F393" s="219" t="s">
        <v>702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134</v>
      </c>
      <c r="AU393" s="18" t="s">
        <v>84</v>
      </c>
    </row>
    <row r="394" s="12" customFormat="1" ht="25.92" customHeight="1">
      <c r="A394" s="12"/>
      <c r="B394" s="189"/>
      <c r="C394" s="190"/>
      <c r="D394" s="191" t="s">
        <v>73</v>
      </c>
      <c r="E394" s="192" t="s">
        <v>703</v>
      </c>
      <c r="F394" s="192" t="s">
        <v>704</v>
      </c>
      <c r="G394" s="190"/>
      <c r="H394" s="190"/>
      <c r="I394" s="193"/>
      <c r="J394" s="194">
        <f>BK394</f>
        <v>0</v>
      </c>
      <c r="K394" s="190"/>
      <c r="L394" s="195"/>
      <c r="M394" s="196"/>
      <c r="N394" s="197"/>
      <c r="O394" s="197"/>
      <c r="P394" s="198">
        <f>P395+P410+P415</f>
        <v>0</v>
      </c>
      <c r="Q394" s="197"/>
      <c r="R394" s="198">
        <f>R395+R410+R415</f>
        <v>0.27607819</v>
      </c>
      <c r="S394" s="197"/>
      <c r="T394" s="199">
        <f>T395+T410+T415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0" t="s">
        <v>84</v>
      </c>
      <c r="AT394" s="201" t="s">
        <v>73</v>
      </c>
      <c r="AU394" s="201" t="s">
        <v>74</v>
      </c>
      <c r="AY394" s="200" t="s">
        <v>125</v>
      </c>
      <c r="BK394" s="202">
        <f>BK395+BK410+BK415</f>
        <v>0</v>
      </c>
    </row>
    <row r="395" s="12" customFormat="1" ht="22.8" customHeight="1">
      <c r="A395" s="12"/>
      <c r="B395" s="189"/>
      <c r="C395" s="190"/>
      <c r="D395" s="191" t="s">
        <v>73</v>
      </c>
      <c r="E395" s="203" t="s">
        <v>705</v>
      </c>
      <c r="F395" s="203" t="s">
        <v>706</v>
      </c>
      <c r="G395" s="190"/>
      <c r="H395" s="190"/>
      <c r="I395" s="193"/>
      <c r="J395" s="204">
        <f>BK395</f>
        <v>0</v>
      </c>
      <c r="K395" s="190"/>
      <c r="L395" s="195"/>
      <c r="M395" s="196"/>
      <c r="N395" s="197"/>
      <c r="O395" s="197"/>
      <c r="P395" s="198">
        <f>SUM(P396:P409)</f>
        <v>0</v>
      </c>
      <c r="Q395" s="197"/>
      <c r="R395" s="198">
        <f>SUM(R396:R409)</f>
        <v>0.1322045</v>
      </c>
      <c r="S395" s="197"/>
      <c r="T395" s="199">
        <f>SUM(T396:T409)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0" t="s">
        <v>84</v>
      </c>
      <c r="AT395" s="201" t="s">
        <v>73</v>
      </c>
      <c r="AU395" s="201" t="s">
        <v>82</v>
      </c>
      <c r="AY395" s="200" t="s">
        <v>125</v>
      </c>
      <c r="BK395" s="202">
        <f>SUM(BK396:BK409)</f>
        <v>0</v>
      </c>
    </row>
    <row r="396" s="2" customFormat="1" ht="16.5" customHeight="1">
      <c r="A396" s="39"/>
      <c r="B396" s="40"/>
      <c r="C396" s="205" t="s">
        <v>707</v>
      </c>
      <c r="D396" s="205" t="s">
        <v>127</v>
      </c>
      <c r="E396" s="206" t="s">
        <v>708</v>
      </c>
      <c r="F396" s="207" t="s">
        <v>709</v>
      </c>
      <c r="G396" s="208" t="s">
        <v>130</v>
      </c>
      <c r="H396" s="209">
        <v>3.2240000000000002</v>
      </c>
      <c r="I396" s="210"/>
      <c r="J396" s="211">
        <f>ROUND(I396*H396,2)</f>
        <v>0</v>
      </c>
      <c r="K396" s="207" t="s">
        <v>131</v>
      </c>
      <c r="L396" s="45"/>
      <c r="M396" s="212" t="s">
        <v>19</v>
      </c>
      <c r="N396" s="213" t="s">
        <v>45</v>
      </c>
      <c r="O396" s="85"/>
      <c r="P396" s="214">
        <f>O396*H396</f>
        <v>0</v>
      </c>
      <c r="Q396" s="214">
        <v>0.00040000000000000002</v>
      </c>
      <c r="R396" s="214">
        <f>Q396*H396</f>
        <v>0.0012896000000000001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217</v>
      </c>
      <c r="AT396" s="216" t="s">
        <v>127</v>
      </c>
      <c r="AU396" s="216" t="s">
        <v>84</v>
      </c>
      <c r="AY396" s="18" t="s">
        <v>125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82</v>
      </c>
      <c r="BK396" s="217">
        <f>ROUND(I396*H396,2)</f>
        <v>0</v>
      </c>
      <c r="BL396" s="18" t="s">
        <v>217</v>
      </c>
      <c r="BM396" s="216" t="s">
        <v>710</v>
      </c>
    </row>
    <row r="397" s="2" customFormat="1">
      <c r="A397" s="39"/>
      <c r="B397" s="40"/>
      <c r="C397" s="41"/>
      <c r="D397" s="218" t="s">
        <v>134</v>
      </c>
      <c r="E397" s="41"/>
      <c r="F397" s="219" t="s">
        <v>711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134</v>
      </c>
      <c r="AU397" s="18" t="s">
        <v>84</v>
      </c>
    </row>
    <row r="398" s="13" customFormat="1">
      <c r="A398" s="13"/>
      <c r="B398" s="223"/>
      <c r="C398" s="224"/>
      <c r="D398" s="225" t="s">
        <v>140</v>
      </c>
      <c r="E398" s="226" t="s">
        <v>19</v>
      </c>
      <c r="F398" s="227" t="s">
        <v>712</v>
      </c>
      <c r="G398" s="224"/>
      <c r="H398" s="228">
        <v>3.2240000000000002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140</v>
      </c>
      <c r="AU398" s="234" t="s">
        <v>84</v>
      </c>
      <c r="AV398" s="13" t="s">
        <v>84</v>
      </c>
      <c r="AW398" s="13" t="s">
        <v>35</v>
      </c>
      <c r="AX398" s="13" t="s">
        <v>82</v>
      </c>
      <c r="AY398" s="234" t="s">
        <v>125</v>
      </c>
    </row>
    <row r="399" s="2" customFormat="1" ht="16.5" customHeight="1">
      <c r="A399" s="39"/>
      <c r="B399" s="40"/>
      <c r="C399" s="205" t="s">
        <v>713</v>
      </c>
      <c r="D399" s="205" t="s">
        <v>127</v>
      </c>
      <c r="E399" s="206" t="s">
        <v>714</v>
      </c>
      <c r="F399" s="207" t="s">
        <v>715</v>
      </c>
      <c r="G399" s="208" t="s">
        <v>130</v>
      </c>
      <c r="H399" s="209">
        <v>17.731999999999999</v>
      </c>
      <c r="I399" s="210"/>
      <c r="J399" s="211">
        <f>ROUND(I399*H399,2)</f>
        <v>0</v>
      </c>
      <c r="K399" s="207" t="s">
        <v>131</v>
      </c>
      <c r="L399" s="45"/>
      <c r="M399" s="212" t="s">
        <v>19</v>
      </c>
      <c r="N399" s="213" t="s">
        <v>45</v>
      </c>
      <c r="O399" s="85"/>
      <c r="P399" s="214">
        <f>O399*H399</f>
        <v>0</v>
      </c>
      <c r="Q399" s="214">
        <v>0.00040000000000000002</v>
      </c>
      <c r="R399" s="214">
        <f>Q399*H399</f>
        <v>0.0070927999999999998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217</v>
      </c>
      <c r="AT399" s="216" t="s">
        <v>127</v>
      </c>
      <c r="AU399" s="216" t="s">
        <v>84</v>
      </c>
      <c r="AY399" s="18" t="s">
        <v>125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82</v>
      </c>
      <c r="BK399" s="217">
        <f>ROUND(I399*H399,2)</f>
        <v>0</v>
      </c>
      <c r="BL399" s="18" t="s">
        <v>217</v>
      </c>
      <c r="BM399" s="216" t="s">
        <v>716</v>
      </c>
    </row>
    <row r="400" s="2" customFormat="1">
      <c r="A400" s="39"/>
      <c r="B400" s="40"/>
      <c r="C400" s="41"/>
      <c r="D400" s="218" t="s">
        <v>134</v>
      </c>
      <c r="E400" s="41"/>
      <c r="F400" s="219" t="s">
        <v>717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134</v>
      </c>
      <c r="AU400" s="18" t="s">
        <v>84</v>
      </c>
    </row>
    <row r="401" s="13" customFormat="1">
      <c r="A401" s="13"/>
      <c r="B401" s="223"/>
      <c r="C401" s="224"/>
      <c r="D401" s="225" t="s">
        <v>140</v>
      </c>
      <c r="E401" s="226" t="s">
        <v>19</v>
      </c>
      <c r="F401" s="227" t="s">
        <v>718</v>
      </c>
      <c r="G401" s="224"/>
      <c r="H401" s="228">
        <v>17.731999999999999</v>
      </c>
      <c r="I401" s="229"/>
      <c r="J401" s="224"/>
      <c r="K401" s="224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140</v>
      </c>
      <c r="AU401" s="234" t="s">
        <v>84</v>
      </c>
      <c r="AV401" s="13" t="s">
        <v>84</v>
      </c>
      <c r="AW401" s="13" t="s">
        <v>35</v>
      </c>
      <c r="AX401" s="13" t="s">
        <v>82</v>
      </c>
      <c r="AY401" s="234" t="s">
        <v>125</v>
      </c>
    </row>
    <row r="402" s="2" customFormat="1" ht="24.15" customHeight="1">
      <c r="A402" s="39"/>
      <c r="B402" s="40"/>
      <c r="C402" s="256" t="s">
        <v>719</v>
      </c>
      <c r="D402" s="256" t="s">
        <v>252</v>
      </c>
      <c r="E402" s="257" t="s">
        <v>720</v>
      </c>
      <c r="F402" s="258" t="s">
        <v>721</v>
      </c>
      <c r="G402" s="259" t="s">
        <v>130</v>
      </c>
      <c r="H402" s="260">
        <v>25.587</v>
      </c>
      <c r="I402" s="261"/>
      <c r="J402" s="262">
        <f>ROUND(I402*H402,2)</f>
        <v>0</v>
      </c>
      <c r="K402" s="258" t="s">
        <v>131</v>
      </c>
      <c r="L402" s="263"/>
      <c r="M402" s="264" t="s">
        <v>19</v>
      </c>
      <c r="N402" s="265" t="s">
        <v>45</v>
      </c>
      <c r="O402" s="85"/>
      <c r="P402" s="214">
        <f>O402*H402</f>
        <v>0</v>
      </c>
      <c r="Q402" s="214">
        <v>0.0047999999999999996</v>
      </c>
      <c r="R402" s="214">
        <f>Q402*H402</f>
        <v>0.12281759999999999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318</v>
      </c>
      <c r="AT402" s="216" t="s">
        <v>252</v>
      </c>
      <c r="AU402" s="216" t="s">
        <v>84</v>
      </c>
      <c r="AY402" s="18" t="s">
        <v>125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82</v>
      </c>
      <c r="BK402" s="217">
        <f>ROUND(I402*H402,2)</f>
        <v>0</v>
      </c>
      <c r="BL402" s="18" t="s">
        <v>217</v>
      </c>
      <c r="BM402" s="216" t="s">
        <v>722</v>
      </c>
    </row>
    <row r="403" s="13" customFormat="1">
      <c r="A403" s="13"/>
      <c r="B403" s="223"/>
      <c r="C403" s="224"/>
      <c r="D403" s="225" t="s">
        <v>140</v>
      </c>
      <c r="E403" s="226" t="s">
        <v>19</v>
      </c>
      <c r="F403" s="227" t="s">
        <v>723</v>
      </c>
      <c r="G403" s="224"/>
      <c r="H403" s="228">
        <v>20.956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140</v>
      </c>
      <c r="AU403" s="234" t="s">
        <v>84</v>
      </c>
      <c r="AV403" s="13" t="s">
        <v>84</v>
      </c>
      <c r="AW403" s="13" t="s">
        <v>35</v>
      </c>
      <c r="AX403" s="13" t="s">
        <v>82</v>
      </c>
      <c r="AY403" s="234" t="s">
        <v>125</v>
      </c>
    </row>
    <row r="404" s="13" customFormat="1">
      <c r="A404" s="13"/>
      <c r="B404" s="223"/>
      <c r="C404" s="224"/>
      <c r="D404" s="225" t="s">
        <v>140</v>
      </c>
      <c r="E404" s="224"/>
      <c r="F404" s="227" t="s">
        <v>724</v>
      </c>
      <c r="G404" s="224"/>
      <c r="H404" s="228">
        <v>25.587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140</v>
      </c>
      <c r="AU404" s="234" t="s">
        <v>84</v>
      </c>
      <c r="AV404" s="13" t="s">
        <v>84</v>
      </c>
      <c r="AW404" s="13" t="s">
        <v>4</v>
      </c>
      <c r="AX404" s="13" t="s">
        <v>82</v>
      </c>
      <c r="AY404" s="234" t="s">
        <v>125</v>
      </c>
    </row>
    <row r="405" s="2" customFormat="1" ht="24.15" customHeight="1">
      <c r="A405" s="39"/>
      <c r="B405" s="40"/>
      <c r="C405" s="205" t="s">
        <v>725</v>
      </c>
      <c r="D405" s="205" t="s">
        <v>127</v>
      </c>
      <c r="E405" s="206" t="s">
        <v>726</v>
      </c>
      <c r="F405" s="207" t="s">
        <v>727</v>
      </c>
      <c r="G405" s="208" t="s">
        <v>130</v>
      </c>
      <c r="H405" s="209">
        <v>2.8700000000000001</v>
      </c>
      <c r="I405" s="210"/>
      <c r="J405" s="211">
        <f>ROUND(I405*H405,2)</f>
        <v>0</v>
      </c>
      <c r="K405" s="207" t="s">
        <v>131</v>
      </c>
      <c r="L405" s="45"/>
      <c r="M405" s="212" t="s">
        <v>19</v>
      </c>
      <c r="N405" s="213" t="s">
        <v>45</v>
      </c>
      <c r="O405" s="85"/>
      <c r="P405" s="214">
        <f>O405*H405</f>
        <v>0</v>
      </c>
      <c r="Q405" s="214">
        <v>0.00035</v>
      </c>
      <c r="R405" s="214">
        <f>Q405*H405</f>
        <v>0.0010045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217</v>
      </c>
      <c r="AT405" s="216" t="s">
        <v>127</v>
      </c>
      <c r="AU405" s="216" t="s">
        <v>84</v>
      </c>
      <c r="AY405" s="18" t="s">
        <v>125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82</v>
      </c>
      <c r="BK405" s="217">
        <f>ROUND(I405*H405,2)</f>
        <v>0</v>
      </c>
      <c r="BL405" s="18" t="s">
        <v>217</v>
      </c>
      <c r="BM405" s="216" t="s">
        <v>728</v>
      </c>
    </row>
    <row r="406" s="2" customFormat="1">
      <c r="A406" s="39"/>
      <c r="B406" s="40"/>
      <c r="C406" s="41"/>
      <c r="D406" s="218" t="s">
        <v>134</v>
      </c>
      <c r="E406" s="41"/>
      <c r="F406" s="219" t="s">
        <v>729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134</v>
      </c>
      <c r="AU406" s="18" t="s">
        <v>84</v>
      </c>
    </row>
    <row r="407" s="13" customFormat="1">
      <c r="A407" s="13"/>
      <c r="B407" s="223"/>
      <c r="C407" s="224"/>
      <c r="D407" s="225" t="s">
        <v>140</v>
      </c>
      <c r="E407" s="226" t="s">
        <v>19</v>
      </c>
      <c r="F407" s="227" t="s">
        <v>730</v>
      </c>
      <c r="G407" s="224"/>
      <c r="H407" s="228">
        <v>2.8700000000000001</v>
      </c>
      <c r="I407" s="229"/>
      <c r="J407" s="224"/>
      <c r="K407" s="224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140</v>
      </c>
      <c r="AU407" s="234" t="s">
        <v>84</v>
      </c>
      <c r="AV407" s="13" t="s">
        <v>84</v>
      </c>
      <c r="AW407" s="13" t="s">
        <v>35</v>
      </c>
      <c r="AX407" s="13" t="s">
        <v>82</v>
      </c>
      <c r="AY407" s="234" t="s">
        <v>125</v>
      </c>
    </row>
    <row r="408" s="2" customFormat="1" ht="24.15" customHeight="1">
      <c r="A408" s="39"/>
      <c r="B408" s="40"/>
      <c r="C408" s="205" t="s">
        <v>731</v>
      </c>
      <c r="D408" s="205" t="s">
        <v>127</v>
      </c>
      <c r="E408" s="206" t="s">
        <v>732</v>
      </c>
      <c r="F408" s="207" t="s">
        <v>733</v>
      </c>
      <c r="G408" s="208" t="s">
        <v>232</v>
      </c>
      <c r="H408" s="209">
        <v>0.13200000000000001</v>
      </c>
      <c r="I408" s="210"/>
      <c r="J408" s="211">
        <f>ROUND(I408*H408,2)</f>
        <v>0</v>
      </c>
      <c r="K408" s="207" t="s">
        <v>131</v>
      </c>
      <c r="L408" s="45"/>
      <c r="M408" s="212" t="s">
        <v>19</v>
      </c>
      <c r="N408" s="213" t="s">
        <v>45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217</v>
      </c>
      <c r="AT408" s="216" t="s">
        <v>127</v>
      </c>
      <c r="AU408" s="216" t="s">
        <v>84</v>
      </c>
      <c r="AY408" s="18" t="s">
        <v>125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82</v>
      </c>
      <c r="BK408" s="217">
        <f>ROUND(I408*H408,2)</f>
        <v>0</v>
      </c>
      <c r="BL408" s="18" t="s">
        <v>217</v>
      </c>
      <c r="BM408" s="216" t="s">
        <v>734</v>
      </c>
    </row>
    <row r="409" s="2" customFormat="1">
      <c r="A409" s="39"/>
      <c r="B409" s="40"/>
      <c r="C409" s="41"/>
      <c r="D409" s="218" t="s">
        <v>134</v>
      </c>
      <c r="E409" s="41"/>
      <c r="F409" s="219" t="s">
        <v>735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134</v>
      </c>
      <c r="AU409" s="18" t="s">
        <v>84</v>
      </c>
    </row>
    <row r="410" s="12" customFormat="1" ht="22.8" customHeight="1">
      <c r="A410" s="12"/>
      <c r="B410" s="189"/>
      <c r="C410" s="190"/>
      <c r="D410" s="191" t="s">
        <v>73</v>
      </c>
      <c r="E410" s="203" t="s">
        <v>736</v>
      </c>
      <c r="F410" s="203" t="s">
        <v>737</v>
      </c>
      <c r="G410" s="190"/>
      <c r="H410" s="190"/>
      <c r="I410" s="193"/>
      <c r="J410" s="204">
        <f>BK410</f>
        <v>0</v>
      </c>
      <c r="K410" s="190"/>
      <c r="L410" s="195"/>
      <c r="M410" s="196"/>
      <c r="N410" s="197"/>
      <c r="O410" s="197"/>
      <c r="P410" s="198">
        <f>SUM(P411:P414)</f>
        <v>0</v>
      </c>
      <c r="Q410" s="197"/>
      <c r="R410" s="198">
        <f>SUM(R411:R414)</f>
        <v>0.025087499999999999</v>
      </c>
      <c r="S410" s="197"/>
      <c r="T410" s="199">
        <f>SUM(T411:T414)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0" t="s">
        <v>84</v>
      </c>
      <c r="AT410" s="201" t="s">
        <v>73</v>
      </c>
      <c r="AU410" s="201" t="s">
        <v>82</v>
      </c>
      <c r="AY410" s="200" t="s">
        <v>125</v>
      </c>
      <c r="BK410" s="202">
        <f>SUM(BK411:BK414)</f>
        <v>0</v>
      </c>
    </row>
    <row r="411" s="2" customFormat="1" ht="16.5" customHeight="1">
      <c r="A411" s="39"/>
      <c r="B411" s="40"/>
      <c r="C411" s="205" t="s">
        <v>738</v>
      </c>
      <c r="D411" s="205" t="s">
        <v>127</v>
      </c>
      <c r="E411" s="206" t="s">
        <v>739</v>
      </c>
      <c r="F411" s="207" t="s">
        <v>740</v>
      </c>
      <c r="G411" s="208" t="s">
        <v>130</v>
      </c>
      <c r="H411" s="209">
        <v>0.25</v>
      </c>
      <c r="I411" s="210"/>
      <c r="J411" s="211">
        <f>ROUND(I411*H411,2)</f>
        <v>0</v>
      </c>
      <c r="K411" s="207" t="s">
        <v>131</v>
      </c>
      <c r="L411" s="45"/>
      <c r="M411" s="212" t="s">
        <v>19</v>
      </c>
      <c r="N411" s="213" t="s">
        <v>45</v>
      </c>
      <c r="O411" s="85"/>
      <c r="P411" s="214">
        <f>O411*H411</f>
        <v>0</v>
      </c>
      <c r="Q411" s="214">
        <v>0.10035</v>
      </c>
      <c r="R411" s="214">
        <f>Q411*H411</f>
        <v>0.025087499999999999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217</v>
      </c>
      <c r="AT411" s="216" t="s">
        <v>127</v>
      </c>
      <c r="AU411" s="216" t="s">
        <v>84</v>
      </c>
      <c r="AY411" s="18" t="s">
        <v>125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82</v>
      </c>
      <c r="BK411" s="217">
        <f>ROUND(I411*H411,2)</f>
        <v>0</v>
      </c>
      <c r="BL411" s="18" t="s">
        <v>217</v>
      </c>
      <c r="BM411" s="216" t="s">
        <v>741</v>
      </c>
    </row>
    <row r="412" s="2" customFormat="1">
      <c r="A412" s="39"/>
      <c r="B412" s="40"/>
      <c r="C412" s="41"/>
      <c r="D412" s="218" t="s">
        <v>134</v>
      </c>
      <c r="E412" s="41"/>
      <c r="F412" s="219" t="s">
        <v>742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134</v>
      </c>
      <c r="AU412" s="18" t="s">
        <v>84</v>
      </c>
    </row>
    <row r="413" s="2" customFormat="1" ht="24.15" customHeight="1">
      <c r="A413" s="39"/>
      <c r="B413" s="40"/>
      <c r="C413" s="205" t="s">
        <v>743</v>
      </c>
      <c r="D413" s="205" t="s">
        <v>127</v>
      </c>
      <c r="E413" s="206" t="s">
        <v>744</v>
      </c>
      <c r="F413" s="207" t="s">
        <v>745</v>
      </c>
      <c r="G413" s="208" t="s">
        <v>232</v>
      </c>
      <c r="H413" s="209">
        <v>0.025000000000000001</v>
      </c>
      <c r="I413" s="210"/>
      <c r="J413" s="211">
        <f>ROUND(I413*H413,2)</f>
        <v>0</v>
      </c>
      <c r="K413" s="207" t="s">
        <v>131</v>
      </c>
      <c r="L413" s="45"/>
      <c r="M413" s="212" t="s">
        <v>19</v>
      </c>
      <c r="N413" s="213" t="s">
        <v>45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217</v>
      </c>
      <c r="AT413" s="216" t="s">
        <v>127</v>
      </c>
      <c r="AU413" s="216" t="s">
        <v>84</v>
      </c>
      <c r="AY413" s="18" t="s">
        <v>125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82</v>
      </c>
      <c r="BK413" s="217">
        <f>ROUND(I413*H413,2)</f>
        <v>0</v>
      </c>
      <c r="BL413" s="18" t="s">
        <v>217</v>
      </c>
      <c r="BM413" s="216" t="s">
        <v>746</v>
      </c>
    </row>
    <row r="414" s="2" customFormat="1">
      <c r="A414" s="39"/>
      <c r="B414" s="40"/>
      <c r="C414" s="41"/>
      <c r="D414" s="218" t="s">
        <v>134</v>
      </c>
      <c r="E414" s="41"/>
      <c r="F414" s="219" t="s">
        <v>747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134</v>
      </c>
      <c r="AU414" s="18" t="s">
        <v>84</v>
      </c>
    </row>
    <row r="415" s="12" customFormat="1" ht="22.8" customHeight="1">
      <c r="A415" s="12"/>
      <c r="B415" s="189"/>
      <c r="C415" s="190"/>
      <c r="D415" s="191" t="s">
        <v>73</v>
      </c>
      <c r="E415" s="203" t="s">
        <v>748</v>
      </c>
      <c r="F415" s="203" t="s">
        <v>749</v>
      </c>
      <c r="G415" s="190"/>
      <c r="H415" s="190"/>
      <c r="I415" s="193"/>
      <c r="J415" s="204">
        <f>BK415</f>
        <v>0</v>
      </c>
      <c r="K415" s="190"/>
      <c r="L415" s="195"/>
      <c r="M415" s="196"/>
      <c r="N415" s="197"/>
      <c r="O415" s="197"/>
      <c r="P415" s="198">
        <f>SUM(P416:P427)</f>
        <v>0</v>
      </c>
      <c r="Q415" s="197"/>
      <c r="R415" s="198">
        <f>SUM(R416:R427)</f>
        <v>0.11878619000000001</v>
      </c>
      <c r="S415" s="197"/>
      <c r="T415" s="199">
        <f>SUM(T416:T427)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0" t="s">
        <v>84</v>
      </c>
      <c r="AT415" s="201" t="s">
        <v>73</v>
      </c>
      <c r="AU415" s="201" t="s">
        <v>82</v>
      </c>
      <c r="AY415" s="200" t="s">
        <v>125</v>
      </c>
      <c r="BK415" s="202">
        <f>SUM(BK416:BK427)</f>
        <v>0</v>
      </c>
    </row>
    <row r="416" s="2" customFormat="1" ht="16.5" customHeight="1">
      <c r="A416" s="39"/>
      <c r="B416" s="40"/>
      <c r="C416" s="205" t="s">
        <v>750</v>
      </c>
      <c r="D416" s="205" t="s">
        <v>127</v>
      </c>
      <c r="E416" s="206" t="s">
        <v>751</v>
      </c>
      <c r="F416" s="207" t="s">
        <v>752</v>
      </c>
      <c r="G416" s="208" t="s">
        <v>441</v>
      </c>
      <c r="H416" s="209">
        <v>122.637</v>
      </c>
      <c r="I416" s="210"/>
      <c r="J416" s="211">
        <f>ROUND(I416*H416,2)</f>
        <v>0</v>
      </c>
      <c r="K416" s="207" t="s">
        <v>131</v>
      </c>
      <c r="L416" s="45"/>
      <c r="M416" s="212" t="s">
        <v>19</v>
      </c>
      <c r="N416" s="213" t="s">
        <v>45</v>
      </c>
      <c r="O416" s="85"/>
      <c r="P416" s="214">
        <f>O416*H416</f>
        <v>0</v>
      </c>
      <c r="Q416" s="214">
        <v>6.9999999999999994E-05</v>
      </c>
      <c r="R416" s="214">
        <f>Q416*H416</f>
        <v>0.0085845899999999996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217</v>
      </c>
      <c r="AT416" s="216" t="s">
        <v>127</v>
      </c>
      <c r="AU416" s="216" t="s">
        <v>84</v>
      </c>
      <c r="AY416" s="18" t="s">
        <v>125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82</v>
      </c>
      <c r="BK416" s="217">
        <f>ROUND(I416*H416,2)</f>
        <v>0</v>
      </c>
      <c r="BL416" s="18" t="s">
        <v>217</v>
      </c>
      <c r="BM416" s="216" t="s">
        <v>753</v>
      </c>
    </row>
    <row r="417" s="2" customFormat="1">
      <c r="A417" s="39"/>
      <c r="B417" s="40"/>
      <c r="C417" s="41"/>
      <c r="D417" s="218" t="s">
        <v>134</v>
      </c>
      <c r="E417" s="41"/>
      <c r="F417" s="219" t="s">
        <v>754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134</v>
      </c>
      <c r="AU417" s="18" t="s">
        <v>84</v>
      </c>
    </row>
    <row r="418" s="15" customFormat="1">
      <c r="A418" s="15"/>
      <c r="B418" s="246"/>
      <c r="C418" s="247"/>
      <c r="D418" s="225" t="s">
        <v>140</v>
      </c>
      <c r="E418" s="248" t="s">
        <v>19</v>
      </c>
      <c r="F418" s="249" t="s">
        <v>755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5" t="s">
        <v>140</v>
      </c>
      <c r="AU418" s="255" t="s">
        <v>84</v>
      </c>
      <c r="AV418" s="15" t="s">
        <v>82</v>
      </c>
      <c r="AW418" s="15" t="s">
        <v>35</v>
      </c>
      <c r="AX418" s="15" t="s">
        <v>74</v>
      </c>
      <c r="AY418" s="255" t="s">
        <v>125</v>
      </c>
    </row>
    <row r="419" s="13" customFormat="1">
      <c r="A419" s="13"/>
      <c r="B419" s="223"/>
      <c r="C419" s="224"/>
      <c r="D419" s="225" t="s">
        <v>140</v>
      </c>
      <c r="E419" s="226" t="s">
        <v>19</v>
      </c>
      <c r="F419" s="227" t="s">
        <v>444</v>
      </c>
      <c r="G419" s="224"/>
      <c r="H419" s="228">
        <v>122.637</v>
      </c>
      <c r="I419" s="229"/>
      <c r="J419" s="224"/>
      <c r="K419" s="224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140</v>
      </c>
      <c r="AU419" s="234" t="s">
        <v>84</v>
      </c>
      <c r="AV419" s="13" t="s">
        <v>84</v>
      </c>
      <c r="AW419" s="13" t="s">
        <v>35</v>
      </c>
      <c r="AX419" s="13" t="s">
        <v>82</v>
      </c>
      <c r="AY419" s="234" t="s">
        <v>125</v>
      </c>
    </row>
    <row r="420" s="2" customFormat="1" ht="16.5" customHeight="1">
      <c r="A420" s="39"/>
      <c r="B420" s="40"/>
      <c r="C420" s="256" t="s">
        <v>756</v>
      </c>
      <c r="D420" s="256" t="s">
        <v>252</v>
      </c>
      <c r="E420" s="257" t="s">
        <v>757</v>
      </c>
      <c r="F420" s="258" t="s">
        <v>758</v>
      </c>
      <c r="G420" s="259" t="s">
        <v>170</v>
      </c>
      <c r="H420" s="260">
        <v>8.1600000000000001</v>
      </c>
      <c r="I420" s="261"/>
      <c r="J420" s="262">
        <f>ROUND(I420*H420,2)</f>
        <v>0</v>
      </c>
      <c r="K420" s="258" t="s">
        <v>131</v>
      </c>
      <c r="L420" s="263"/>
      <c r="M420" s="264" t="s">
        <v>19</v>
      </c>
      <c r="N420" s="265" t="s">
        <v>45</v>
      </c>
      <c r="O420" s="85"/>
      <c r="P420" s="214">
        <f>O420*H420</f>
        <v>0</v>
      </c>
      <c r="Q420" s="214">
        <v>0.0070099999999999997</v>
      </c>
      <c r="R420" s="214">
        <f>Q420*H420</f>
        <v>0.057201599999999998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173</v>
      </c>
      <c r="AT420" s="216" t="s">
        <v>252</v>
      </c>
      <c r="AU420" s="216" t="s">
        <v>84</v>
      </c>
      <c r="AY420" s="18" t="s">
        <v>125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82</v>
      </c>
      <c r="BK420" s="217">
        <f>ROUND(I420*H420,2)</f>
        <v>0</v>
      </c>
      <c r="BL420" s="18" t="s">
        <v>132</v>
      </c>
      <c r="BM420" s="216" t="s">
        <v>759</v>
      </c>
    </row>
    <row r="421" s="13" customFormat="1">
      <c r="A421" s="13"/>
      <c r="B421" s="223"/>
      <c r="C421" s="224"/>
      <c r="D421" s="225" t="s">
        <v>140</v>
      </c>
      <c r="E421" s="224"/>
      <c r="F421" s="227" t="s">
        <v>760</v>
      </c>
      <c r="G421" s="224"/>
      <c r="H421" s="228">
        <v>8.1600000000000001</v>
      </c>
      <c r="I421" s="229"/>
      <c r="J421" s="224"/>
      <c r="K421" s="224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140</v>
      </c>
      <c r="AU421" s="234" t="s">
        <v>84</v>
      </c>
      <c r="AV421" s="13" t="s">
        <v>84</v>
      </c>
      <c r="AW421" s="13" t="s">
        <v>4</v>
      </c>
      <c r="AX421" s="13" t="s">
        <v>82</v>
      </c>
      <c r="AY421" s="234" t="s">
        <v>125</v>
      </c>
    </row>
    <row r="422" s="2" customFormat="1" ht="16.5" customHeight="1">
      <c r="A422" s="39"/>
      <c r="B422" s="40"/>
      <c r="C422" s="256" t="s">
        <v>761</v>
      </c>
      <c r="D422" s="256" t="s">
        <v>252</v>
      </c>
      <c r="E422" s="257" t="s">
        <v>762</v>
      </c>
      <c r="F422" s="258" t="s">
        <v>763</v>
      </c>
      <c r="G422" s="259" t="s">
        <v>232</v>
      </c>
      <c r="H422" s="260">
        <v>0.012</v>
      </c>
      <c r="I422" s="261"/>
      <c r="J422" s="262">
        <f>ROUND(I422*H422,2)</f>
        <v>0</v>
      </c>
      <c r="K422" s="258" t="s">
        <v>131</v>
      </c>
      <c r="L422" s="263"/>
      <c r="M422" s="264" t="s">
        <v>19</v>
      </c>
      <c r="N422" s="265" t="s">
        <v>45</v>
      </c>
      <c r="O422" s="85"/>
      <c r="P422" s="214">
        <f>O422*H422</f>
        <v>0</v>
      </c>
      <c r="Q422" s="214">
        <v>1</v>
      </c>
      <c r="R422" s="214">
        <f>Q422*H422</f>
        <v>0.012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173</v>
      </c>
      <c r="AT422" s="216" t="s">
        <v>252</v>
      </c>
      <c r="AU422" s="216" t="s">
        <v>84</v>
      </c>
      <c r="AY422" s="18" t="s">
        <v>125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82</v>
      </c>
      <c r="BK422" s="217">
        <f>ROUND(I422*H422,2)</f>
        <v>0</v>
      </c>
      <c r="BL422" s="18" t="s">
        <v>132</v>
      </c>
      <c r="BM422" s="216" t="s">
        <v>764</v>
      </c>
    </row>
    <row r="423" s="13" customFormat="1">
      <c r="A423" s="13"/>
      <c r="B423" s="223"/>
      <c r="C423" s="224"/>
      <c r="D423" s="225" t="s">
        <v>140</v>
      </c>
      <c r="E423" s="226" t="s">
        <v>19</v>
      </c>
      <c r="F423" s="227" t="s">
        <v>765</v>
      </c>
      <c r="G423" s="224"/>
      <c r="H423" s="228">
        <v>0.012</v>
      </c>
      <c r="I423" s="229"/>
      <c r="J423" s="224"/>
      <c r="K423" s="224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140</v>
      </c>
      <c r="AU423" s="234" t="s">
        <v>84</v>
      </c>
      <c r="AV423" s="13" t="s">
        <v>84</v>
      </c>
      <c r="AW423" s="13" t="s">
        <v>35</v>
      </c>
      <c r="AX423" s="13" t="s">
        <v>82</v>
      </c>
      <c r="AY423" s="234" t="s">
        <v>125</v>
      </c>
    </row>
    <row r="424" s="2" customFormat="1" ht="16.5" customHeight="1">
      <c r="A424" s="39"/>
      <c r="B424" s="40"/>
      <c r="C424" s="256" t="s">
        <v>766</v>
      </c>
      <c r="D424" s="256" t="s">
        <v>252</v>
      </c>
      <c r="E424" s="257" t="s">
        <v>767</v>
      </c>
      <c r="F424" s="258" t="s">
        <v>768</v>
      </c>
      <c r="G424" s="259" t="s">
        <v>232</v>
      </c>
      <c r="H424" s="260">
        <v>0.041000000000000002</v>
      </c>
      <c r="I424" s="261"/>
      <c r="J424" s="262">
        <f>ROUND(I424*H424,2)</f>
        <v>0</v>
      </c>
      <c r="K424" s="258" t="s">
        <v>131</v>
      </c>
      <c r="L424" s="263"/>
      <c r="M424" s="264" t="s">
        <v>19</v>
      </c>
      <c r="N424" s="265" t="s">
        <v>45</v>
      </c>
      <c r="O424" s="85"/>
      <c r="P424" s="214">
        <f>O424*H424</f>
        <v>0</v>
      </c>
      <c r="Q424" s="214">
        <v>1</v>
      </c>
      <c r="R424" s="214">
        <f>Q424*H424</f>
        <v>0.041000000000000002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173</v>
      </c>
      <c r="AT424" s="216" t="s">
        <v>252</v>
      </c>
      <c r="AU424" s="216" t="s">
        <v>84</v>
      </c>
      <c r="AY424" s="18" t="s">
        <v>125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82</v>
      </c>
      <c r="BK424" s="217">
        <f>ROUND(I424*H424,2)</f>
        <v>0</v>
      </c>
      <c r="BL424" s="18" t="s">
        <v>132</v>
      </c>
      <c r="BM424" s="216" t="s">
        <v>769</v>
      </c>
    </row>
    <row r="425" s="13" customFormat="1">
      <c r="A425" s="13"/>
      <c r="B425" s="223"/>
      <c r="C425" s="224"/>
      <c r="D425" s="225" t="s">
        <v>140</v>
      </c>
      <c r="E425" s="226" t="s">
        <v>19</v>
      </c>
      <c r="F425" s="227" t="s">
        <v>770</v>
      </c>
      <c r="G425" s="224"/>
      <c r="H425" s="228">
        <v>0.041000000000000002</v>
      </c>
      <c r="I425" s="229"/>
      <c r="J425" s="224"/>
      <c r="K425" s="224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140</v>
      </c>
      <c r="AU425" s="234" t="s">
        <v>84</v>
      </c>
      <c r="AV425" s="13" t="s">
        <v>84</v>
      </c>
      <c r="AW425" s="13" t="s">
        <v>35</v>
      </c>
      <c r="AX425" s="13" t="s">
        <v>82</v>
      </c>
      <c r="AY425" s="234" t="s">
        <v>125</v>
      </c>
    </row>
    <row r="426" s="2" customFormat="1" ht="24.15" customHeight="1">
      <c r="A426" s="39"/>
      <c r="B426" s="40"/>
      <c r="C426" s="205" t="s">
        <v>771</v>
      </c>
      <c r="D426" s="205" t="s">
        <v>127</v>
      </c>
      <c r="E426" s="206" t="s">
        <v>772</v>
      </c>
      <c r="F426" s="207" t="s">
        <v>773</v>
      </c>
      <c r="G426" s="208" t="s">
        <v>232</v>
      </c>
      <c r="H426" s="209">
        <v>0.0089999999999999993</v>
      </c>
      <c r="I426" s="210"/>
      <c r="J426" s="211">
        <f>ROUND(I426*H426,2)</f>
        <v>0</v>
      </c>
      <c r="K426" s="207" t="s">
        <v>131</v>
      </c>
      <c r="L426" s="45"/>
      <c r="M426" s="212" t="s">
        <v>19</v>
      </c>
      <c r="N426" s="213" t="s">
        <v>45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217</v>
      </c>
      <c r="AT426" s="216" t="s">
        <v>127</v>
      </c>
      <c r="AU426" s="216" t="s">
        <v>84</v>
      </c>
      <c r="AY426" s="18" t="s">
        <v>125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82</v>
      </c>
      <c r="BK426" s="217">
        <f>ROUND(I426*H426,2)</f>
        <v>0</v>
      </c>
      <c r="BL426" s="18" t="s">
        <v>217</v>
      </c>
      <c r="BM426" s="216" t="s">
        <v>774</v>
      </c>
    </row>
    <row r="427" s="2" customFormat="1">
      <c r="A427" s="39"/>
      <c r="B427" s="40"/>
      <c r="C427" s="41"/>
      <c r="D427" s="218" t="s">
        <v>134</v>
      </c>
      <c r="E427" s="41"/>
      <c r="F427" s="219" t="s">
        <v>775</v>
      </c>
      <c r="G427" s="41"/>
      <c r="H427" s="41"/>
      <c r="I427" s="220"/>
      <c r="J427" s="41"/>
      <c r="K427" s="41"/>
      <c r="L427" s="45"/>
      <c r="M427" s="266"/>
      <c r="N427" s="267"/>
      <c r="O427" s="268"/>
      <c r="P427" s="268"/>
      <c r="Q427" s="268"/>
      <c r="R427" s="268"/>
      <c r="S427" s="268"/>
      <c r="T427" s="26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134</v>
      </c>
      <c r="AU427" s="18" t="s">
        <v>84</v>
      </c>
    </row>
    <row r="428" s="2" customFormat="1" ht="6.96" customHeight="1">
      <c r="A428" s="39"/>
      <c r="B428" s="60"/>
      <c r="C428" s="61"/>
      <c r="D428" s="61"/>
      <c r="E428" s="61"/>
      <c r="F428" s="61"/>
      <c r="G428" s="61"/>
      <c r="H428" s="61"/>
      <c r="I428" s="61"/>
      <c r="J428" s="61"/>
      <c r="K428" s="61"/>
      <c r="L428" s="45"/>
      <c r="M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</sheetData>
  <sheetProtection sheet="1" autoFilter="0" formatColumns="0" formatRows="0" objects="1" scenarios="1" spinCount="100000" saltValue="e4H9yzbPKlEk1Rsk2JTgYzUmGSGGMO6koj+0b8Uj9MH8N1z2KqTdww+6W78T6HAuvMJg0NTLFWF+/InPU87ssw==" hashValue="SNjzScy0R4PTBn0O+owzTg7gkbfpoghCm742QHI7G99QMU9RHlfxIFKbrs7uaYX2FOWuzMmF+YYFw2LIykmAVQ==" algorithmName="SHA-512" password="CC35"/>
  <autoFilter ref="C93:K42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2_01/113106123"/>
    <hyperlink ref="F100" r:id="rId2" display="https://podminky.urs.cz/item/CS_URS_2022_01/113107111"/>
    <hyperlink ref="F103" r:id="rId3" display="https://podminky.urs.cz/item/CS_URS_2022_01/113107123"/>
    <hyperlink ref="F106" r:id="rId4" display="https://podminky.urs.cz/item/CS_URS_2022_01/113107322"/>
    <hyperlink ref="F111" r:id="rId5" display="https://podminky.urs.cz/item/CS_URS_2022_01/113107341"/>
    <hyperlink ref="F114" r:id="rId6" display="https://podminky.urs.cz/item/CS_URS_2022_01/113154122"/>
    <hyperlink ref="F117" r:id="rId7" display="https://podminky.urs.cz/item/CS_URS_2022_01/119001421"/>
    <hyperlink ref="F119" r:id="rId8" display="https://podminky.urs.cz/item/CS_URS_2022_01/119003213"/>
    <hyperlink ref="F121" r:id="rId9" display="https://podminky.urs.cz/item/CS_URS_2022_01/119003214"/>
    <hyperlink ref="F123" r:id="rId10" display="https://podminky.urs.cz/item/CS_URS_2022_01/131313702"/>
    <hyperlink ref="F126" r:id="rId11" display="https://podminky.urs.cz/item/CS_URS_2022_01/131351103"/>
    <hyperlink ref="F128" r:id="rId12" display="https://podminky.urs.cz/item/CS_URS_2022_01/131351203"/>
    <hyperlink ref="F130" r:id="rId13" display="https://podminky.urs.cz/item/CS_URS_2022_01/151101201"/>
    <hyperlink ref="F134" r:id="rId14" display="https://podminky.urs.cz/item/CS_URS_2022_01/151101211"/>
    <hyperlink ref="F136" r:id="rId15" display="https://podminky.urs.cz/item/CS_URS_2022_01/162351124"/>
    <hyperlink ref="F139" r:id="rId16" display="https://podminky.urs.cz/item/CS_URS_2022_01/162751137"/>
    <hyperlink ref="F142" r:id="rId17" display="https://podminky.urs.cz/item/CS_URS_2022_01/162751139"/>
    <hyperlink ref="F147" r:id="rId18" display="https://podminky.urs.cz/item/CS_URS_2022_01/174151101"/>
    <hyperlink ref="F167" r:id="rId19" display="https://podminky.urs.cz/item/CS_URS_2022_01/311113154"/>
    <hyperlink ref="F174" r:id="rId20" display="https://podminky.urs.cz/item/CS_URS_2022_01/311361821"/>
    <hyperlink ref="F178" r:id="rId21" display="https://podminky.urs.cz/item/CS_URS_2022_01/327324128"/>
    <hyperlink ref="F184" r:id="rId22" display="https://podminky.urs.cz/item/CS_URS_2022_01/327351211"/>
    <hyperlink ref="F189" r:id="rId23" display="https://podminky.urs.cz/item/CS_URS_2022_01/327361006"/>
    <hyperlink ref="F193" r:id="rId24" display="https://podminky.urs.cz/item/CS_URS_2022_01/327361040"/>
    <hyperlink ref="F200" r:id="rId25" display="https://podminky.urs.cz/item/CS_URS_2022_01/338171115"/>
    <hyperlink ref="F203" r:id="rId26" display="https://podminky.urs.cz/item/CS_URS_2022_01/348181113"/>
    <hyperlink ref="F207" r:id="rId27" display="https://podminky.urs.cz/item/CS_URS_2022_01/411354313"/>
    <hyperlink ref="F210" r:id="rId28" display="https://podminky.urs.cz/item/CS_URS_2022_01/411354314"/>
    <hyperlink ref="F212" r:id="rId29" display="https://podminky.urs.cz/item/CS_URS_2022_01/451315114"/>
    <hyperlink ref="F214" r:id="rId30" display="https://podminky.urs.cz/item/CS_URS_2022_01/451579877"/>
    <hyperlink ref="F218" r:id="rId31" display="https://podminky.urs.cz/item/CS_URS_2022_01/457311114"/>
    <hyperlink ref="F222" r:id="rId32" display="https://podminky.urs.cz/item/CS_URS_2022_01/564231011"/>
    <hyperlink ref="F226" r:id="rId33" display="https://podminky.urs.cz/item/CS_URS_2022_01/564851011"/>
    <hyperlink ref="F231" r:id="rId34" display="https://podminky.urs.cz/item/CS_URS_2022_01/564871011"/>
    <hyperlink ref="F235" r:id="rId35" display="https://podminky.urs.cz/item/CS_URS_2022_01/565135111"/>
    <hyperlink ref="F238" r:id="rId36" display="https://podminky.urs.cz/item/CS_URS_2022_01/573111111"/>
    <hyperlink ref="F240" r:id="rId37" display="https://podminky.urs.cz/item/CS_URS_2022_01/573231107"/>
    <hyperlink ref="F242" r:id="rId38" display="https://podminky.urs.cz/item/CS_URS_2022_01/577134211"/>
    <hyperlink ref="F245" r:id="rId39" display="https://podminky.urs.cz/item/CS_URS_2022_01/596211110"/>
    <hyperlink ref="F251" r:id="rId40" display="https://podminky.urs.cz/item/CS_URS_2022_01/622131101"/>
    <hyperlink ref="F253" r:id="rId41" display="https://podminky.urs.cz/item/CS_URS_2022_01/622142001"/>
    <hyperlink ref="F255" r:id="rId42" display="https://podminky.urs.cz/item/CS_URS_2022_01/622511112"/>
    <hyperlink ref="F260" r:id="rId43" display="https://podminky.urs.cz/item/CS_URS_2022_01/629999030"/>
    <hyperlink ref="F263" r:id="rId44" display="https://podminky.urs.cz/item/CS_URS_2022_01/894410103"/>
    <hyperlink ref="F266" r:id="rId45" display="https://podminky.urs.cz/item/CS_URS_2022_01/894410212"/>
    <hyperlink ref="F269" r:id="rId46" display="https://podminky.urs.cz/item/CS_URS_2022_01/894410213"/>
    <hyperlink ref="F272" r:id="rId47" display="https://podminky.urs.cz/item/CS_URS_2022_01/894410232"/>
    <hyperlink ref="F275" r:id="rId48" display="https://podminky.urs.cz/item/CS_URS_2022_01/895941342"/>
    <hyperlink ref="F277" r:id="rId49" display="https://podminky.urs.cz/item/CS_URS_2022_01/895941351"/>
    <hyperlink ref="F279" r:id="rId50" display="https://podminky.urs.cz/item/CS_URS_2022_01/895941361"/>
    <hyperlink ref="F281" r:id="rId51" display="https://podminky.urs.cz/item/CS_URS_2022_01/895941362"/>
    <hyperlink ref="F283" r:id="rId52" display="https://podminky.urs.cz/item/CS_URS_2022_01/895941366"/>
    <hyperlink ref="F285" r:id="rId53" display="https://podminky.urs.cz/item/CS_URS_2022_01/899104112"/>
    <hyperlink ref="F288" r:id="rId54" display="https://podminky.urs.cz/item/CS_URS_2022_01/899204112"/>
    <hyperlink ref="F291" r:id="rId55" display="https://podminky.urs.cz/item/CS_URS_2022_01/916131213"/>
    <hyperlink ref="F300" r:id="rId56" display="https://podminky.urs.cz/item/CS_URS_2022_01/919726123"/>
    <hyperlink ref="F304" r:id="rId57" display="https://podminky.urs.cz/item/CS_URS_2022_01/919732211"/>
    <hyperlink ref="F306" r:id="rId58" display="https://podminky.urs.cz/item/CS_URS_2022_01/931992121"/>
    <hyperlink ref="F310" r:id="rId59" display="https://podminky.urs.cz/item/CS_URS_2022_01/931994105"/>
    <hyperlink ref="F312" r:id="rId60" display="https://podminky.urs.cz/item/CS_URS_2022_01/931994142"/>
    <hyperlink ref="F316" r:id="rId61" display="https://podminky.urs.cz/item/CS_URS_2022_01/953961214"/>
    <hyperlink ref="F319" r:id="rId62" display="https://podminky.urs.cz/item/CS_URS_2022_01/953965131"/>
    <hyperlink ref="F321" r:id="rId63" display="https://podminky.urs.cz/item/CS_URS_2022_01/961021311"/>
    <hyperlink ref="F324" r:id="rId64" display="https://podminky.urs.cz/item/CS_URS_2022_01/961044111"/>
    <hyperlink ref="F327" r:id="rId65" display="https://podminky.urs.cz/item/CS_URS_2022_01/961055111"/>
    <hyperlink ref="F330" r:id="rId66" display="https://podminky.urs.cz/item/CS_URS_2022_01/962033111"/>
    <hyperlink ref="F334" r:id="rId67" display="https://podminky.urs.cz/item/CS_URS_2022_01/966003818"/>
    <hyperlink ref="F337" r:id="rId68" display="https://podminky.urs.cz/item/CS_URS_2022_01/979054451"/>
    <hyperlink ref="F340" r:id="rId69" display="https://podminky.urs.cz/item/CS_URS_2022_01/985331213"/>
    <hyperlink ref="F353" r:id="rId70" display="https://podminky.urs.cz/item/CS_URS_2022_01/997013501"/>
    <hyperlink ref="F359" r:id="rId71" display="https://podminky.urs.cz/item/CS_URS_2022_01/997013509"/>
    <hyperlink ref="F368" r:id="rId72" display="https://podminky.urs.cz/item/CS_URS_2022_01/997221551"/>
    <hyperlink ref="F373" r:id="rId73" display="https://podminky.urs.cz/item/CS_URS_2022_01/997221559"/>
    <hyperlink ref="F376" r:id="rId74" display="https://podminky.urs.cz/item/CS_URS_2022_01/997221561"/>
    <hyperlink ref="F381" r:id="rId75" display="https://podminky.urs.cz/item/CS_URS_2022_01/997221569"/>
    <hyperlink ref="F384" r:id="rId76" display="https://podminky.urs.cz/item/CS_URS_2022_01/997221645"/>
    <hyperlink ref="F389" r:id="rId77" display="https://podminky.urs.cz/item/CS_URS_2022_01/997221655"/>
    <hyperlink ref="F393" r:id="rId78" display="https://podminky.urs.cz/item/CS_URS_2022_01/998153131"/>
    <hyperlink ref="F397" r:id="rId79" display="https://podminky.urs.cz/item/CS_URS_2022_01/711141559"/>
    <hyperlink ref="F400" r:id="rId80" display="https://podminky.urs.cz/item/CS_URS_2022_01/711142559"/>
    <hyperlink ref="F406" r:id="rId81" display="https://podminky.urs.cz/item/CS_URS_2022_01/711161112"/>
    <hyperlink ref="F409" r:id="rId82" display="https://podminky.urs.cz/item/CS_URS_2022_01/998711101"/>
    <hyperlink ref="F412" r:id="rId83" display="https://podminky.urs.cz/item/CS_URS_2022_01/761611112"/>
    <hyperlink ref="F414" r:id="rId84" display="https://podminky.urs.cz/item/CS_URS_2022_01/998761101"/>
    <hyperlink ref="F417" r:id="rId85" display="https://podminky.urs.cz/item/CS_URS_2022_01/767995111"/>
    <hyperlink ref="F427" r:id="rId86" display="https://podminky.urs.cz/item/CS_URS_2022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opěrné zdi p.p.č.434 k.ú. Mojžíř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776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28. 5. 2022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ROUND((SUM(BE84:BE120)),  2)</f>
        <v>0</v>
      </c>
      <c r="G33" s="39"/>
      <c r="H33" s="39"/>
      <c r="I33" s="149">
        <v>0.20999999999999999</v>
      </c>
      <c r="J33" s="148">
        <f>ROUND(((SUM(BE84:BE120))*I33),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ROUND((SUM(BF84:BF120)),  2)</f>
        <v>0</v>
      </c>
      <c r="G34" s="39"/>
      <c r="H34" s="39"/>
      <c r="I34" s="149">
        <v>0.14999999999999999</v>
      </c>
      <c r="J34" s="148">
        <f>ROUND(((SUM(BF84:BF120))*I34),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ROUND((SUM(BG84:BG120)),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ROUND((SUM(BH84:BH120)),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ROUND((SUM(BI84:BI120)),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opěrné zdi p.p.č.434 k.ú. Mojžíř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nad Labem - Mojžíř</v>
      </c>
      <c r="G52" s="41"/>
      <c r="H52" s="41"/>
      <c r="I52" s="33" t="s">
        <v>23</v>
      </c>
      <c r="J52" s="73" t="str">
        <f>IF(J12="","",J12)</f>
        <v>28. 5. 2022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Ústí nad |Labem</v>
      </c>
      <c r="G54" s="41"/>
      <c r="H54" s="41"/>
      <c r="I54" s="33" t="s">
        <v>32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Dagmar Sedláčková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777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778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779</v>
      </c>
      <c r="E62" s="175"/>
      <c r="F62" s="175"/>
      <c r="G62" s="175"/>
      <c r="H62" s="175"/>
      <c r="I62" s="175"/>
      <c r="J62" s="176">
        <f>J99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780</v>
      </c>
      <c r="E63" s="175"/>
      <c r="F63" s="175"/>
      <c r="G63" s="175"/>
      <c r="H63" s="175"/>
      <c r="I63" s="175"/>
      <c r="J63" s="176">
        <f>J113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781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110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Oprava opěrné zdi p.p.č.434 k.ú. Mojžíř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VON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Ústí nad Labem - Mojžíř</v>
      </c>
      <c r="G78" s="41"/>
      <c r="H78" s="41"/>
      <c r="I78" s="33" t="s">
        <v>23</v>
      </c>
      <c r="J78" s="73" t="str">
        <f>IF(J12="","",J12)</f>
        <v>28. 5. 2022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Statutární město Ústí nad |Labem</v>
      </c>
      <c r="G80" s="41"/>
      <c r="H80" s="41"/>
      <c r="I80" s="33" t="s">
        <v>32</v>
      </c>
      <c r="J80" s="37" t="str">
        <f>E21</f>
        <v>AZ Consult spol. s 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Dagmar Sedláčková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111</v>
      </c>
      <c r="D83" s="181" t="s">
        <v>59</v>
      </c>
      <c r="E83" s="181" t="s">
        <v>55</v>
      </c>
      <c r="F83" s="181" t="s">
        <v>56</v>
      </c>
      <c r="G83" s="181" t="s">
        <v>112</v>
      </c>
      <c r="H83" s="181" t="s">
        <v>113</v>
      </c>
      <c r="I83" s="181" t="s">
        <v>114</v>
      </c>
      <c r="J83" s="181" t="s">
        <v>93</v>
      </c>
      <c r="K83" s="182" t="s">
        <v>115</v>
      </c>
      <c r="L83" s="183"/>
      <c r="M83" s="93" t="s">
        <v>19</v>
      </c>
      <c r="N83" s="94" t="s">
        <v>44</v>
      </c>
      <c r="O83" s="94" t="s">
        <v>116</v>
      </c>
      <c r="P83" s="94" t="s">
        <v>117</v>
      </c>
      <c r="Q83" s="94" t="s">
        <v>118</v>
      </c>
      <c r="R83" s="94" t="s">
        <v>119</v>
      </c>
      <c r="S83" s="94" t="s">
        <v>120</v>
      </c>
      <c r="T83" s="95" t="s">
        <v>121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122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94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782</v>
      </c>
      <c r="F85" s="192" t="s">
        <v>783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P86+P99+P113+P118</f>
        <v>0</v>
      </c>
      <c r="Q85" s="197"/>
      <c r="R85" s="198">
        <f>R86+R99+R113+R118</f>
        <v>0</v>
      </c>
      <c r="S85" s="197"/>
      <c r="T85" s="199">
        <f>T86+T99+T113+T118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155</v>
      </c>
      <c r="AT85" s="201" t="s">
        <v>73</v>
      </c>
      <c r="AU85" s="201" t="s">
        <v>74</v>
      </c>
      <c r="AY85" s="200" t="s">
        <v>125</v>
      </c>
      <c r="BK85" s="202">
        <f>BK86+BK99+BK113+BK118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784</v>
      </c>
      <c r="F86" s="203" t="s">
        <v>785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SUM(P87:P98)</f>
        <v>0</v>
      </c>
      <c r="Q86" s="197"/>
      <c r="R86" s="198">
        <f>SUM(R87:R98)</f>
        <v>0</v>
      </c>
      <c r="S86" s="197"/>
      <c r="T86" s="199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155</v>
      </c>
      <c r="AT86" s="201" t="s">
        <v>73</v>
      </c>
      <c r="AU86" s="201" t="s">
        <v>82</v>
      </c>
      <c r="AY86" s="200" t="s">
        <v>125</v>
      </c>
      <c r="BK86" s="202">
        <f>SUM(BK87:BK98)</f>
        <v>0</v>
      </c>
    </row>
    <row r="87" s="2" customFormat="1" ht="16.5" customHeight="1">
      <c r="A87" s="39"/>
      <c r="B87" s="40"/>
      <c r="C87" s="205" t="s">
        <v>82</v>
      </c>
      <c r="D87" s="205" t="s">
        <v>127</v>
      </c>
      <c r="E87" s="206" t="s">
        <v>786</v>
      </c>
      <c r="F87" s="207" t="s">
        <v>787</v>
      </c>
      <c r="G87" s="208" t="s">
        <v>788</v>
      </c>
      <c r="H87" s="209">
        <v>1</v>
      </c>
      <c r="I87" s="210"/>
      <c r="J87" s="211">
        <f>ROUND(I87*H87,2)</f>
        <v>0</v>
      </c>
      <c r="K87" s="207" t="s">
        <v>131</v>
      </c>
      <c r="L87" s="45"/>
      <c r="M87" s="212" t="s">
        <v>19</v>
      </c>
      <c r="N87" s="213" t="s">
        <v>45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789</v>
      </c>
      <c r="AT87" s="216" t="s">
        <v>127</v>
      </c>
      <c r="AU87" s="216" t="s">
        <v>84</v>
      </c>
      <c r="AY87" s="18" t="s">
        <v>125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82</v>
      </c>
      <c r="BK87" s="217">
        <f>ROUND(I87*H87,2)</f>
        <v>0</v>
      </c>
      <c r="BL87" s="18" t="s">
        <v>789</v>
      </c>
      <c r="BM87" s="216" t="s">
        <v>790</v>
      </c>
    </row>
    <row r="88" s="2" customFormat="1">
      <c r="A88" s="39"/>
      <c r="B88" s="40"/>
      <c r="C88" s="41"/>
      <c r="D88" s="218" t="s">
        <v>134</v>
      </c>
      <c r="E88" s="41"/>
      <c r="F88" s="219" t="s">
        <v>791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134</v>
      </c>
      <c r="AU88" s="18" t="s">
        <v>84</v>
      </c>
    </row>
    <row r="89" s="15" customFormat="1">
      <c r="A89" s="15"/>
      <c r="B89" s="246"/>
      <c r="C89" s="247"/>
      <c r="D89" s="225" t="s">
        <v>140</v>
      </c>
      <c r="E89" s="248" t="s">
        <v>19</v>
      </c>
      <c r="F89" s="249" t="s">
        <v>792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5" t="s">
        <v>140</v>
      </c>
      <c r="AU89" s="255" t="s">
        <v>84</v>
      </c>
      <c r="AV89" s="15" t="s">
        <v>82</v>
      </c>
      <c r="AW89" s="15" t="s">
        <v>35</v>
      </c>
      <c r="AX89" s="15" t="s">
        <v>74</v>
      </c>
      <c r="AY89" s="255" t="s">
        <v>125</v>
      </c>
    </row>
    <row r="90" s="15" customFormat="1">
      <c r="A90" s="15"/>
      <c r="B90" s="246"/>
      <c r="C90" s="247"/>
      <c r="D90" s="225" t="s">
        <v>140</v>
      </c>
      <c r="E90" s="248" t="s">
        <v>19</v>
      </c>
      <c r="F90" s="249" t="s">
        <v>793</v>
      </c>
      <c r="G90" s="247"/>
      <c r="H90" s="248" t="s">
        <v>19</v>
      </c>
      <c r="I90" s="250"/>
      <c r="J90" s="247"/>
      <c r="K90" s="247"/>
      <c r="L90" s="251"/>
      <c r="M90" s="252"/>
      <c r="N90" s="253"/>
      <c r="O90" s="253"/>
      <c r="P90" s="253"/>
      <c r="Q90" s="253"/>
      <c r="R90" s="253"/>
      <c r="S90" s="253"/>
      <c r="T90" s="25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5" t="s">
        <v>140</v>
      </c>
      <c r="AU90" s="255" t="s">
        <v>84</v>
      </c>
      <c r="AV90" s="15" t="s">
        <v>82</v>
      </c>
      <c r="AW90" s="15" t="s">
        <v>35</v>
      </c>
      <c r="AX90" s="15" t="s">
        <v>74</v>
      </c>
      <c r="AY90" s="255" t="s">
        <v>125</v>
      </c>
    </row>
    <row r="91" s="13" customFormat="1">
      <c r="A91" s="13"/>
      <c r="B91" s="223"/>
      <c r="C91" s="224"/>
      <c r="D91" s="225" t="s">
        <v>140</v>
      </c>
      <c r="E91" s="226" t="s">
        <v>19</v>
      </c>
      <c r="F91" s="227" t="s">
        <v>82</v>
      </c>
      <c r="G91" s="224"/>
      <c r="H91" s="228">
        <v>1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140</v>
      </c>
      <c r="AU91" s="234" t="s">
        <v>84</v>
      </c>
      <c r="AV91" s="13" t="s">
        <v>84</v>
      </c>
      <c r="AW91" s="13" t="s">
        <v>35</v>
      </c>
      <c r="AX91" s="13" t="s">
        <v>82</v>
      </c>
      <c r="AY91" s="234" t="s">
        <v>125</v>
      </c>
    </row>
    <row r="92" s="2" customFormat="1" ht="16.5" customHeight="1">
      <c r="A92" s="39"/>
      <c r="B92" s="40"/>
      <c r="C92" s="205" t="s">
        <v>84</v>
      </c>
      <c r="D92" s="205" t="s">
        <v>127</v>
      </c>
      <c r="E92" s="206" t="s">
        <v>794</v>
      </c>
      <c r="F92" s="207" t="s">
        <v>795</v>
      </c>
      <c r="G92" s="208" t="s">
        <v>788</v>
      </c>
      <c r="H92" s="209">
        <v>1</v>
      </c>
      <c r="I92" s="210"/>
      <c r="J92" s="211">
        <f>ROUND(I92*H92,2)</f>
        <v>0</v>
      </c>
      <c r="K92" s="207" t="s">
        <v>131</v>
      </c>
      <c r="L92" s="45"/>
      <c r="M92" s="212" t="s">
        <v>19</v>
      </c>
      <c r="N92" s="213" t="s">
        <v>45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789</v>
      </c>
      <c r="AT92" s="216" t="s">
        <v>127</v>
      </c>
      <c r="AU92" s="216" t="s">
        <v>84</v>
      </c>
      <c r="AY92" s="18" t="s">
        <v>125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82</v>
      </c>
      <c r="BK92" s="217">
        <f>ROUND(I92*H92,2)</f>
        <v>0</v>
      </c>
      <c r="BL92" s="18" t="s">
        <v>789</v>
      </c>
      <c r="BM92" s="216" t="s">
        <v>796</v>
      </c>
    </row>
    <row r="93" s="2" customFormat="1">
      <c r="A93" s="39"/>
      <c r="B93" s="40"/>
      <c r="C93" s="41"/>
      <c r="D93" s="218" t="s">
        <v>134</v>
      </c>
      <c r="E93" s="41"/>
      <c r="F93" s="219" t="s">
        <v>797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84</v>
      </c>
    </row>
    <row r="94" s="15" customFormat="1">
      <c r="A94" s="15"/>
      <c r="B94" s="246"/>
      <c r="C94" s="247"/>
      <c r="D94" s="225" t="s">
        <v>140</v>
      </c>
      <c r="E94" s="248" t="s">
        <v>19</v>
      </c>
      <c r="F94" s="249" t="s">
        <v>798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5" t="s">
        <v>140</v>
      </c>
      <c r="AU94" s="255" t="s">
        <v>84</v>
      </c>
      <c r="AV94" s="15" t="s">
        <v>82</v>
      </c>
      <c r="AW94" s="15" t="s">
        <v>35</v>
      </c>
      <c r="AX94" s="15" t="s">
        <v>74</v>
      </c>
      <c r="AY94" s="255" t="s">
        <v>125</v>
      </c>
    </row>
    <row r="95" s="15" customFormat="1">
      <c r="A95" s="15"/>
      <c r="B95" s="246"/>
      <c r="C95" s="247"/>
      <c r="D95" s="225" t="s">
        <v>140</v>
      </c>
      <c r="E95" s="248" t="s">
        <v>19</v>
      </c>
      <c r="F95" s="249" t="s">
        <v>799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5" t="s">
        <v>140</v>
      </c>
      <c r="AU95" s="255" t="s">
        <v>84</v>
      </c>
      <c r="AV95" s="15" t="s">
        <v>82</v>
      </c>
      <c r="AW95" s="15" t="s">
        <v>35</v>
      </c>
      <c r="AX95" s="15" t="s">
        <v>74</v>
      </c>
      <c r="AY95" s="255" t="s">
        <v>125</v>
      </c>
    </row>
    <row r="96" s="15" customFormat="1">
      <c r="A96" s="15"/>
      <c r="B96" s="246"/>
      <c r="C96" s="247"/>
      <c r="D96" s="225" t="s">
        <v>140</v>
      </c>
      <c r="E96" s="248" t="s">
        <v>19</v>
      </c>
      <c r="F96" s="249" t="s">
        <v>800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5" t="s">
        <v>140</v>
      </c>
      <c r="AU96" s="255" t="s">
        <v>84</v>
      </c>
      <c r="AV96" s="15" t="s">
        <v>82</v>
      </c>
      <c r="AW96" s="15" t="s">
        <v>35</v>
      </c>
      <c r="AX96" s="15" t="s">
        <v>74</v>
      </c>
      <c r="AY96" s="255" t="s">
        <v>125</v>
      </c>
    </row>
    <row r="97" s="15" customFormat="1">
      <c r="A97" s="15"/>
      <c r="B97" s="246"/>
      <c r="C97" s="247"/>
      <c r="D97" s="225" t="s">
        <v>140</v>
      </c>
      <c r="E97" s="248" t="s">
        <v>19</v>
      </c>
      <c r="F97" s="249" t="s">
        <v>801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140</v>
      </c>
      <c r="AU97" s="255" t="s">
        <v>84</v>
      </c>
      <c r="AV97" s="15" t="s">
        <v>82</v>
      </c>
      <c r="AW97" s="15" t="s">
        <v>35</v>
      </c>
      <c r="AX97" s="15" t="s">
        <v>74</v>
      </c>
      <c r="AY97" s="255" t="s">
        <v>125</v>
      </c>
    </row>
    <row r="98" s="13" customFormat="1">
      <c r="A98" s="13"/>
      <c r="B98" s="223"/>
      <c r="C98" s="224"/>
      <c r="D98" s="225" t="s">
        <v>140</v>
      </c>
      <c r="E98" s="226" t="s">
        <v>19</v>
      </c>
      <c r="F98" s="227" t="s">
        <v>82</v>
      </c>
      <c r="G98" s="224"/>
      <c r="H98" s="228">
        <v>1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140</v>
      </c>
      <c r="AU98" s="234" t="s">
        <v>84</v>
      </c>
      <c r="AV98" s="13" t="s">
        <v>84</v>
      </c>
      <c r="AW98" s="13" t="s">
        <v>35</v>
      </c>
      <c r="AX98" s="13" t="s">
        <v>82</v>
      </c>
      <c r="AY98" s="234" t="s">
        <v>125</v>
      </c>
    </row>
    <row r="99" s="12" customFormat="1" ht="22.8" customHeight="1">
      <c r="A99" s="12"/>
      <c r="B99" s="189"/>
      <c r="C99" s="190"/>
      <c r="D99" s="191" t="s">
        <v>73</v>
      </c>
      <c r="E99" s="203" t="s">
        <v>802</v>
      </c>
      <c r="F99" s="203" t="s">
        <v>803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SUM(P100:P112)</f>
        <v>0</v>
      </c>
      <c r="Q99" s="197"/>
      <c r="R99" s="198">
        <f>SUM(R100:R112)</f>
        <v>0</v>
      </c>
      <c r="S99" s="197"/>
      <c r="T99" s="199">
        <f>SUM(T100:T112)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155</v>
      </c>
      <c r="AT99" s="201" t="s">
        <v>73</v>
      </c>
      <c r="AU99" s="201" t="s">
        <v>82</v>
      </c>
      <c r="AY99" s="200" t="s">
        <v>125</v>
      </c>
      <c r="BK99" s="202">
        <f>SUM(BK100:BK112)</f>
        <v>0</v>
      </c>
    </row>
    <row r="100" s="2" customFormat="1" ht="16.5" customHeight="1">
      <c r="A100" s="39"/>
      <c r="B100" s="40"/>
      <c r="C100" s="205" t="s">
        <v>142</v>
      </c>
      <c r="D100" s="205" t="s">
        <v>127</v>
      </c>
      <c r="E100" s="206" t="s">
        <v>804</v>
      </c>
      <c r="F100" s="207" t="s">
        <v>803</v>
      </c>
      <c r="G100" s="208" t="s">
        <v>788</v>
      </c>
      <c r="H100" s="209">
        <v>1</v>
      </c>
      <c r="I100" s="210"/>
      <c r="J100" s="211">
        <f>ROUND(I100*H100,2)</f>
        <v>0</v>
      </c>
      <c r="K100" s="207" t="s">
        <v>131</v>
      </c>
      <c r="L100" s="45"/>
      <c r="M100" s="212" t="s">
        <v>19</v>
      </c>
      <c r="N100" s="213" t="s">
        <v>45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789</v>
      </c>
      <c r="AT100" s="216" t="s">
        <v>127</v>
      </c>
      <c r="AU100" s="216" t="s">
        <v>84</v>
      </c>
      <c r="AY100" s="18" t="s">
        <v>125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82</v>
      </c>
      <c r="BK100" s="217">
        <f>ROUND(I100*H100,2)</f>
        <v>0</v>
      </c>
      <c r="BL100" s="18" t="s">
        <v>789</v>
      </c>
      <c r="BM100" s="216" t="s">
        <v>805</v>
      </c>
    </row>
    <row r="101" s="2" customFormat="1">
      <c r="A101" s="39"/>
      <c r="B101" s="40"/>
      <c r="C101" s="41"/>
      <c r="D101" s="218" t="s">
        <v>134</v>
      </c>
      <c r="E101" s="41"/>
      <c r="F101" s="219" t="s">
        <v>806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84</v>
      </c>
    </row>
    <row r="102" s="15" customFormat="1">
      <c r="A102" s="15"/>
      <c r="B102" s="246"/>
      <c r="C102" s="247"/>
      <c r="D102" s="225" t="s">
        <v>140</v>
      </c>
      <c r="E102" s="248" t="s">
        <v>19</v>
      </c>
      <c r="F102" s="249" t="s">
        <v>807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140</v>
      </c>
      <c r="AU102" s="255" t="s">
        <v>84</v>
      </c>
      <c r="AV102" s="15" t="s">
        <v>82</v>
      </c>
      <c r="AW102" s="15" t="s">
        <v>35</v>
      </c>
      <c r="AX102" s="15" t="s">
        <v>74</v>
      </c>
      <c r="AY102" s="255" t="s">
        <v>125</v>
      </c>
    </row>
    <row r="103" s="15" customFormat="1">
      <c r="A103" s="15"/>
      <c r="B103" s="246"/>
      <c r="C103" s="247"/>
      <c r="D103" s="225" t="s">
        <v>140</v>
      </c>
      <c r="E103" s="248" t="s">
        <v>19</v>
      </c>
      <c r="F103" s="249" t="s">
        <v>808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140</v>
      </c>
      <c r="AU103" s="255" t="s">
        <v>84</v>
      </c>
      <c r="AV103" s="15" t="s">
        <v>82</v>
      </c>
      <c r="AW103" s="15" t="s">
        <v>35</v>
      </c>
      <c r="AX103" s="15" t="s">
        <v>74</v>
      </c>
      <c r="AY103" s="255" t="s">
        <v>125</v>
      </c>
    </row>
    <row r="104" s="15" customFormat="1">
      <c r="A104" s="15"/>
      <c r="B104" s="246"/>
      <c r="C104" s="247"/>
      <c r="D104" s="225" t="s">
        <v>140</v>
      </c>
      <c r="E104" s="248" t="s">
        <v>19</v>
      </c>
      <c r="F104" s="249" t="s">
        <v>809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5" t="s">
        <v>140</v>
      </c>
      <c r="AU104" s="255" t="s">
        <v>84</v>
      </c>
      <c r="AV104" s="15" t="s">
        <v>82</v>
      </c>
      <c r="AW104" s="15" t="s">
        <v>35</v>
      </c>
      <c r="AX104" s="15" t="s">
        <v>74</v>
      </c>
      <c r="AY104" s="255" t="s">
        <v>125</v>
      </c>
    </row>
    <row r="105" s="15" customFormat="1">
      <c r="A105" s="15"/>
      <c r="B105" s="246"/>
      <c r="C105" s="247"/>
      <c r="D105" s="225" t="s">
        <v>140</v>
      </c>
      <c r="E105" s="248" t="s">
        <v>19</v>
      </c>
      <c r="F105" s="249" t="s">
        <v>810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5" t="s">
        <v>140</v>
      </c>
      <c r="AU105" s="255" t="s">
        <v>84</v>
      </c>
      <c r="AV105" s="15" t="s">
        <v>82</v>
      </c>
      <c r="AW105" s="15" t="s">
        <v>35</v>
      </c>
      <c r="AX105" s="15" t="s">
        <v>74</v>
      </c>
      <c r="AY105" s="255" t="s">
        <v>125</v>
      </c>
    </row>
    <row r="106" s="15" customFormat="1">
      <c r="A106" s="15"/>
      <c r="B106" s="246"/>
      <c r="C106" s="247"/>
      <c r="D106" s="225" t="s">
        <v>140</v>
      </c>
      <c r="E106" s="248" t="s">
        <v>19</v>
      </c>
      <c r="F106" s="249" t="s">
        <v>811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5" t="s">
        <v>140</v>
      </c>
      <c r="AU106" s="255" t="s">
        <v>84</v>
      </c>
      <c r="AV106" s="15" t="s">
        <v>82</v>
      </c>
      <c r="AW106" s="15" t="s">
        <v>35</v>
      </c>
      <c r="AX106" s="15" t="s">
        <v>74</v>
      </c>
      <c r="AY106" s="255" t="s">
        <v>125</v>
      </c>
    </row>
    <row r="107" s="15" customFormat="1">
      <c r="A107" s="15"/>
      <c r="B107" s="246"/>
      <c r="C107" s="247"/>
      <c r="D107" s="225" t="s">
        <v>140</v>
      </c>
      <c r="E107" s="248" t="s">
        <v>19</v>
      </c>
      <c r="F107" s="249" t="s">
        <v>812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5" t="s">
        <v>140</v>
      </c>
      <c r="AU107" s="255" t="s">
        <v>84</v>
      </c>
      <c r="AV107" s="15" t="s">
        <v>82</v>
      </c>
      <c r="AW107" s="15" t="s">
        <v>35</v>
      </c>
      <c r="AX107" s="15" t="s">
        <v>74</v>
      </c>
      <c r="AY107" s="255" t="s">
        <v>125</v>
      </c>
    </row>
    <row r="108" s="13" customFormat="1">
      <c r="A108" s="13"/>
      <c r="B108" s="223"/>
      <c r="C108" s="224"/>
      <c r="D108" s="225" t="s">
        <v>140</v>
      </c>
      <c r="E108" s="226" t="s">
        <v>19</v>
      </c>
      <c r="F108" s="227" t="s">
        <v>82</v>
      </c>
      <c r="G108" s="224"/>
      <c r="H108" s="228">
        <v>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140</v>
      </c>
      <c r="AU108" s="234" t="s">
        <v>84</v>
      </c>
      <c r="AV108" s="13" t="s">
        <v>84</v>
      </c>
      <c r="AW108" s="13" t="s">
        <v>35</v>
      </c>
      <c r="AX108" s="13" t="s">
        <v>82</v>
      </c>
      <c r="AY108" s="234" t="s">
        <v>125</v>
      </c>
    </row>
    <row r="109" s="2" customFormat="1" ht="16.5" customHeight="1">
      <c r="A109" s="39"/>
      <c r="B109" s="40"/>
      <c r="C109" s="205" t="s">
        <v>132</v>
      </c>
      <c r="D109" s="205" t="s">
        <v>127</v>
      </c>
      <c r="E109" s="206" t="s">
        <v>813</v>
      </c>
      <c r="F109" s="207" t="s">
        <v>814</v>
      </c>
      <c r="G109" s="208" t="s">
        <v>788</v>
      </c>
      <c r="H109" s="209">
        <v>1</v>
      </c>
      <c r="I109" s="210"/>
      <c r="J109" s="211">
        <f>ROUND(I109*H109,2)</f>
        <v>0</v>
      </c>
      <c r="K109" s="207" t="s">
        <v>131</v>
      </c>
      <c r="L109" s="45"/>
      <c r="M109" s="212" t="s">
        <v>19</v>
      </c>
      <c r="N109" s="213" t="s">
        <v>45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789</v>
      </c>
      <c r="AT109" s="216" t="s">
        <v>127</v>
      </c>
      <c r="AU109" s="216" t="s">
        <v>84</v>
      </c>
      <c r="AY109" s="18" t="s">
        <v>125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82</v>
      </c>
      <c r="BK109" s="217">
        <f>ROUND(I109*H109,2)</f>
        <v>0</v>
      </c>
      <c r="BL109" s="18" t="s">
        <v>789</v>
      </c>
      <c r="BM109" s="216" t="s">
        <v>815</v>
      </c>
    </row>
    <row r="110" s="2" customFormat="1">
      <c r="A110" s="39"/>
      <c r="B110" s="40"/>
      <c r="C110" s="41"/>
      <c r="D110" s="218" t="s">
        <v>134</v>
      </c>
      <c r="E110" s="41"/>
      <c r="F110" s="219" t="s">
        <v>816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134</v>
      </c>
      <c r="AU110" s="18" t="s">
        <v>84</v>
      </c>
    </row>
    <row r="111" s="15" customFormat="1">
      <c r="A111" s="15"/>
      <c r="B111" s="246"/>
      <c r="C111" s="247"/>
      <c r="D111" s="225" t="s">
        <v>140</v>
      </c>
      <c r="E111" s="248" t="s">
        <v>19</v>
      </c>
      <c r="F111" s="249" t="s">
        <v>817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5" t="s">
        <v>140</v>
      </c>
      <c r="AU111" s="255" t="s">
        <v>84</v>
      </c>
      <c r="AV111" s="15" t="s">
        <v>82</v>
      </c>
      <c r="AW111" s="15" t="s">
        <v>35</v>
      </c>
      <c r="AX111" s="15" t="s">
        <v>74</v>
      </c>
      <c r="AY111" s="255" t="s">
        <v>125</v>
      </c>
    </row>
    <row r="112" s="13" customFormat="1">
      <c r="A112" s="13"/>
      <c r="B112" s="223"/>
      <c r="C112" s="224"/>
      <c r="D112" s="225" t="s">
        <v>140</v>
      </c>
      <c r="E112" s="226" t="s">
        <v>19</v>
      </c>
      <c r="F112" s="227" t="s">
        <v>82</v>
      </c>
      <c r="G112" s="224"/>
      <c r="H112" s="228">
        <v>1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140</v>
      </c>
      <c r="AU112" s="234" t="s">
        <v>84</v>
      </c>
      <c r="AV112" s="13" t="s">
        <v>84</v>
      </c>
      <c r="AW112" s="13" t="s">
        <v>35</v>
      </c>
      <c r="AX112" s="13" t="s">
        <v>82</v>
      </c>
      <c r="AY112" s="234" t="s">
        <v>125</v>
      </c>
    </row>
    <row r="113" s="12" customFormat="1" ht="22.8" customHeight="1">
      <c r="A113" s="12"/>
      <c r="B113" s="189"/>
      <c r="C113" s="190"/>
      <c r="D113" s="191" t="s">
        <v>73</v>
      </c>
      <c r="E113" s="203" t="s">
        <v>818</v>
      </c>
      <c r="F113" s="203" t="s">
        <v>819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SUM(P114:P117)</f>
        <v>0</v>
      </c>
      <c r="Q113" s="197"/>
      <c r="R113" s="198">
        <f>SUM(R114:R117)</f>
        <v>0</v>
      </c>
      <c r="S113" s="197"/>
      <c r="T113" s="199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155</v>
      </c>
      <c r="AT113" s="201" t="s">
        <v>73</v>
      </c>
      <c r="AU113" s="201" t="s">
        <v>82</v>
      </c>
      <c r="AY113" s="200" t="s">
        <v>125</v>
      </c>
      <c r="BK113" s="202">
        <f>SUM(BK114:BK117)</f>
        <v>0</v>
      </c>
    </row>
    <row r="114" s="2" customFormat="1" ht="16.5" customHeight="1">
      <c r="A114" s="39"/>
      <c r="B114" s="40"/>
      <c r="C114" s="205" t="s">
        <v>155</v>
      </c>
      <c r="D114" s="205" t="s">
        <v>127</v>
      </c>
      <c r="E114" s="206" t="s">
        <v>820</v>
      </c>
      <c r="F114" s="207" t="s">
        <v>821</v>
      </c>
      <c r="G114" s="208" t="s">
        <v>788</v>
      </c>
      <c r="H114" s="209">
        <v>10</v>
      </c>
      <c r="I114" s="210"/>
      <c r="J114" s="211">
        <f>ROUND(I114*H114,2)</f>
        <v>0</v>
      </c>
      <c r="K114" s="207" t="s">
        <v>131</v>
      </c>
      <c r="L114" s="45"/>
      <c r="M114" s="212" t="s">
        <v>19</v>
      </c>
      <c r="N114" s="213" t="s">
        <v>45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789</v>
      </c>
      <c r="AT114" s="216" t="s">
        <v>127</v>
      </c>
      <c r="AU114" s="216" t="s">
        <v>84</v>
      </c>
      <c r="AY114" s="18" t="s">
        <v>125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82</v>
      </c>
      <c r="BK114" s="217">
        <f>ROUND(I114*H114,2)</f>
        <v>0</v>
      </c>
      <c r="BL114" s="18" t="s">
        <v>789</v>
      </c>
      <c r="BM114" s="216" t="s">
        <v>822</v>
      </c>
    </row>
    <row r="115" s="2" customFormat="1">
      <c r="A115" s="39"/>
      <c r="B115" s="40"/>
      <c r="C115" s="41"/>
      <c r="D115" s="218" t="s">
        <v>134</v>
      </c>
      <c r="E115" s="41"/>
      <c r="F115" s="219" t="s">
        <v>823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134</v>
      </c>
      <c r="AU115" s="18" t="s">
        <v>84</v>
      </c>
    </row>
    <row r="116" s="15" customFormat="1">
      <c r="A116" s="15"/>
      <c r="B116" s="246"/>
      <c r="C116" s="247"/>
      <c r="D116" s="225" t="s">
        <v>140</v>
      </c>
      <c r="E116" s="248" t="s">
        <v>19</v>
      </c>
      <c r="F116" s="249" t="s">
        <v>824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5" t="s">
        <v>140</v>
      </c>
      <c r="AU116" s="255" t="s">
        <v>84</v>
      </c>
      <c r="AV116" s="15" t="s">
        <v>82</v>
      </c>
      <c r="AW116" s="15" t="s">
        <v>35</v>
      </c>
      <c r="AX116" s="15" t="s">
        <v>74</v>
      </c>
      <c r="AY116" s="255" t="s">
        <v>125</v>
      </c>
    </row>
    <row r="117" s="13" customFormat="1">
      <c r="A117" s="13"/>
      <c r="B117" s="223"/>
      <c r="C117" s="224"/>
      <c r="D117" s="225" t="s">
        <v>140</v>
      </c>
      <c r="E117" s="226" t="s">
        <v>19</v>
      </c>
      <c r="F117" s="227" t="s">
        <v>183</v>
      </c>
      <c r="G117" s="224"/>
      <c r="H117" s="228">
        <v>10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140</v>
      </c>
      <c r="AU117" s="234" t="s">
        <v>84</v>
      </c>
      <c r="AV117" s="13" t="s">
        <v>84</v>
      </c>
      <c r="AW117" s="13" t="s">
        <v>35</v>
      </c>
      <c r="AX117" s="13" t="s">
        <v>82</v>
      </c>
      <c r="AY117" s="234" t="s">
        <v>125</v>
      </c>
    </row>
    <row r="118" s="12" customFormat="1" ht="22.8" customHeight="1">
      <c r="A118" s="12"/>
      <c r="B118" s="189"/>
      <c r="C118" s="190"/>
      <c r="D118" s="191" t="s">
        <v>73</v>
      </c>
      <c r="E118" s="203" t="s">
        <v>825</v>
      </c>
      <c r="F118" s="203" t="s">
        <v>826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SUM(P119:P120)</f>
        <v>0</v>
      </c>
      <c r="Q118" s="197"/>
      <c r="R118" s="198">
        <f>SUM(R119:R120)</f>
        <v>0</v>
      </c>
      <c r="S118" s="197"/>
      <c r="T118" s="199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155</v>
      </c>
      <c r="AT118" s="201" t="s">
        <v>73</v>
      </c>
      <c r="AU118" s="201" t="s">
        <v>82</v>
      </c>
      <c r="AY118" s="200" t="s">
        <v>125</v>
      </c>
      <c r="BK118" s="202">
        <f>SUM(BK119:BK120)</f>
        <v>0</v>
      </c>
    </row>
    <row r="119" s="2" customFormat="1" ht="16.5" customHeight="1">
      <c r="A119" s="39"/>
      <c r="B119" s="40"/>
      <c r="C119" s="205" t="s">
        <v>161</v>
      </c>
      <c r="D119" s="205" t="s">
        <v>127</v>
      </c>
      <c r="E119" s="206" t="s">
        <v>827</v>
      </c>
      <c r="F119" s="207" t="s">
        <v>828</v>
      </c>
      <c r="G119" s="208" t="s">
        <v>788</v>
      </c>
      <c r="H119" s="209">
        <v>1</v>
      </c>
      <c r="I119" s="210"/>
      <c r="J119" s="211">
        <f>ROUND(I119*H119,2)</f>
        <v>0</v>
      </c>
      <c r="K119" s="207" t="s">
        <v>131</v>
      </c>
      <c r="L119" s="45"/>
      <c r="M119" s="212" t="s">
        <v>19</v>
      </c>
      <c r="N119" s="213" t="s">
        <v>45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789</v>
      </c>
      <c r="AT119" s="216" t="s">
        <v>127</v>
      </c>
      <c r="AU119" s="216" t="s">
        <v>84</v>
      </c>
      <c r="AY119" s="18" t="s">
        <v>125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82</v>
      </c>
      <c r="BK119" s="217">
        <f>ROUND(I119*H119,2)</f>
        <v>0</v>
      </c>
      <c r="BL119" s="18" t="s">
        <v>789</v>
      </c>
      <c r="BM119" s="216" t="s">
        <v>829</v>
      </c>
    </row>
    <row r="120" s="2" customFormat="1">
      <c r="A120" s="39"/>
      <c r="B120" s="40"/>
      <c r="C120" s="41"/>
      <c r="D120" s="218" t="s">
        <v>134</v>
      </c>
      <c r="E120" s="41"/>
      <c r="F120" s="219" t="s">
        <v>830</v>
      </c>
      <c r="G120" s="41"/>
      <c r="H120" s="41"/>
      <c r="I120" s="220"/>
      <c r="J120" s="41"/>
      <c r="K120" s="41"/>
      <c r="L120" s="45"/>
      <c r="M120" s="266"/>
      <c r="N120" s="267"/>
      <c r="O120" s="268"/>
      <c r="P120" s="268"/>
      <c r="Q120" s="268"/>
      <c r="R120" s="268"/>
      <c r="S120" s="268"/>
      <c r="T120" s="26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134</v>
      </c>
      <c r="AU120" s="18" t="s">
        <v>84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lnMv08j7lWocejlckboNwzzoH6rTs5p7ntNvFs0R4/qeew/K9cRnCVdDfOn+LYe8kdjIP94m29RHWj7m8HmvSA==" hashValue="0UfsHaB7X0YamMbMshATYmOKj0P8Fw/9dJS3HOXby+jm5BHFMw8pZ9AR0ZUysnODiFhc89JN9VqaRB9SKddsDA==" algorithmName="SHA-512" password="CC35"/>
  <autoFilter ref="C83:K12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012002000"/>
    <hyperlink ref="F93" r:id="rId2" display="https://podminky.urs.cz/item/CS_URS_2022_01/013002000"/>
    <hyperlink ref="F101" r:id="rId3" display="https://podminky.urs.cz/item/CS_URS_2022_01/030001000"/>
    <hyperlink ref="F110" r:id="rId4" display="https://podminky.urs.cz/item/CS_URS_2022_01/034303000"/>
    <hyperlink ref="F115" r:id="rId5" display="https://podminky.urs.cz/item/CS_URS_2022_01/041002000"/>
    <hyperlink ref="F120" r:id="rId6" display="https://podminky.urs.cz/item/CS_URS_2022_01/0625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0" customWidth="1"/>
    <col min="2" max="2" width="1.667969" style="270" customWidth="1"/>
    <col min="3" max="4" width="5" style="270" customWidth="1"/>
    <col min="5" max="5" width="11.66016" style="270" customWidth="1"/>
    <col min="6" max="6" width="9.160156" style="270" customWidth="1"/>
    <col min="7" max="7" width="5" style="270" customWidth="1"/>
    <col min="8" max="8" width="77.83203" style="270" customWidth="1"/>
    <col min="9" max="10" width="20" style="270" customWidth="1"/>
    <col min="11" max="11" width="1.667969" style="270" customWidth="1"/>
  </cols>
  <sheetData>
    <row r="1" s="1" customFormat="1" ht="37.5" customHeight="1"/>
    <row r="2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6" customFormat="1" ht="45" customHeight="1">
      <c r="B3" s="274"/>
      <c r="C3" s="275" t="s">
        <v>831</v>
      </c>
      <c r="D3" s="275"/>
      <c r="E3" s="275"/>
      <c r="F3" s="275"/>
      <c r="G3" s="275"/>
      <c r="H3" s="275"/>
      <c r="I3" s="275"/>
      <c r="J3" s="275"/>
      <c r="K3" s="276"/>
    </row>
    <row r="4" s="1" customFormat="1" ht="25.5" customHeight="1">
      <c r="B4" s="277"/>
      <c r="C4" s="278" t="s">
        <v>832</v>
      </c>
      <c r="D4" s="278"/>
      <c r="E4" s="278"/>
      <c r="F4" s="278"/>
      <c r="G4" s="278"/>
      <c r="H4" s="278"/>
      <c r="I4" s="278"/>
      <c r="J4" s="278"/>
      <c r="K4" s="279"/>
    </row>
    <row r="5" s="1" customFormat="1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s="1" customFormat="1" ht="15" customHeight="1">
      <c r="B6" s="277"/>
      <c r="C6" s="281" t="s">
        <v>833</v>
      </c>
      <c r="D6" s="281"/>
      <c r="E6" s="281"/>
      <c r="F6" s="281"/>
      <c r="G6" s="281"/>
      <c r="H6" s="281"/>
      <c r="I6" s="281"/>
      <c r="J6" s="281"/>
      <c r="K6" s="279"/>
    </row>
    <row r="7" s="1" customFormat="1" ht="15" customHeight="1">
      <c r="B7" s="282"/>
      <c r="C7" s="281" t="s">
        <v>834</v>
      </c>
      <c r="D7" s="281"/>
      <c r="E7" s="281"/>
      <c r="F7" s="281"/>
      <c r="G7" s="281"/>
      <c r="H7" s="281"/>
      <c r="I7" s="281"/>
      <c r="J7" s="281"/>
      <c r="K7" s="279"/>
    </row>
    <row r="8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="1" customFormat="1" ht="15" customHeight="1">
      <c r="B9" s="282"/>
      <c r="C9" s="281" t="s">
        <v>835</v>
      </c>
      <c r="D9" s="281"/>
      <c r="E9" s="281"/>
      <c r="F9" s="281"/>
      <c r="G9" s="281"/>
      <c r="H9" s="281"/>
      <c r="I9" s="281"/>
      <c r="J9" s="281"/>
      <c r="K9" s="279"/>
    </row>
    <row r="10" s="1" customFormat="1" ht="15" customHeight="1">
      <c r="B10" s="282"/>
      <c r="C10" s="281"/>
      <c r="D10" s="281" t="s">
        <v>836</v>
      </c>
      <c r="E10" s="281"/>
      <c r="F10" s="281"/>
      <c r="G10" s="281"/>
      <c r="H10" s="281"/>
      <c r="I10" s="281"/>
      <c r="J10" s="281"/>
      <c r="K10" s="279"/>
    </row>
    <row r="11" s="1" customFormat="1" ht="15" customHeight="1">
      <c r="B11" s="282"/>
      <c r="C11" s="283"/>
      <c r="D11" s="281" t="s">
        <v>837</v>
      </c>
      <c r="E11" s="281"/>
      <c r="F11" s="281"/>
      <c r="G11" s="281"/>
      <c r="H11" s="281"/>
      <c r="I11" s="281"/>
      <c r="J11" s="281"/>
      <c r="K11" s="279"/>
    </row>
    <row r="12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="1" customFormat="1" ht="15" customHeight="1">
      <c r="B13" s="282"/>
      <c r="C13" s="283"/>
      <c r="D13" s="284" t="s">
        <v>838</v>
      </c>
      <c r="E13" s="281"/>
      <c r="F13" s="281"/>
      <c r="G13" s="281"/>
      <c r="H13" s="281"/>
      <c r="I13" s="281"/>
      <c r="J13" s="281"/>
      <c r="K13" s="279"/>
    </row>
    <row r="14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="1" customFormat="1" ht="15" customHeight="1">
      <c r="B15" s="282"/>
      <c r="C15" s="283"/>
      <c r="D15" s="281" t="s">
        <v>839</v>
      </c>
      <c r="E15" s="281"/>
      <c r="F15" s="281"/>
      <c r="G15" s="281"/>
      <c r="H15" s="281"/>
      <c r="I15" s="281"/>
      <c r="J15" s="281"/>
      <c r="K15" s="279"/>
    </row>
    <row r="16" s="1" customFormat="1" ht="15" customHeight="1">
      <c r="B16" s="282"/>
      <c r="C16" s="283"/>
      <c r="D16" s="281" t="s">
        <v>840</v>
      </c>
      <c r="E16" s="281"/>
      <c r="F16" s="281"/>
      <c r="G16" s="281"/>
      <c r="H16" s="281"/>
      <c r="I16" s="281"/>
      <c r="J16" s="281"/>
      <c r="K16" s="279"/>
    </row>
    <row r="17" s="1" customFormat="1" ht="15" customHeight="1">
      <c r="B17" s="282"/>
      <c r="C17" s="283"/>
      <c r="D17" s="281" t="s">
        <v>841</v>
      </c>
      <c r="E17" s="281"/>
      <c r="F17" s="281"/>
      <c r="G17" s="281"/>
      <c r="H17" s="281"/>
      <c r="I17" s="281"/>
      <c r="J17" s="281"/>
      <c r="K17" s="279"/>
    </row>
    <row r="18" s="1" customFormat="1" ht="15" customHeight="1">
      <c r="B18" s="282"/>
      <c r="C18" s="283"/>
      <c r="D18" s="283"/>
      <c r="E18" s="285" t="s">
        <v>81</v>
      </c>
      <c r="F18" s="281" t="s">
        <v>842</v>
      </c>
      <c r="G18" s="281"/>
      <c r="H18" s="281"/>
      <c r="I18" s="281"/>
      <c r="J18" s="281"/>
      <c r="K18" s="279"/>
    </row>
    <row r="19" s="1" customFormat="1" ht="15" customHeight="1">
      <c r="B19" s="282"/>
      <c r="C19" s="283"/>
      <c r="D19" s="283"/>
      <c r="E19" s="285" t="s">
        <v>843</v>
      </c>
      <c r="F19" s="281" t="s">
        <v>844</v>
      </c>
      <c r="G19" s="281"/>
      <c r="H19" s="281"/>
      <c r="I19" s="281"/>
      <c r="J19" s="281"/>
      <c r="K19" s="279"/>
    </row>
    <row r="20" s="1" customFormat="1" ht="15" customHeight="1">
      <c r="B20" s="282"/>
      <c r="C20" s="283"/>
      <c r="D20" s="283"/>
      <c r="E20" s="285" t="s">
        <v>845</v>
      </c>
      <c r="F20" s="281" t="s">
        <v>846</v>
      </c>
      <c r="G20" s="281"/>
      <c r="H20" s="281"/>
      <c r="I20" s="281"/>
      <c r="J20" s="281"/>
      <c r="K20" s="279"/>
    </row>
    <row r="21" s="1" customFormat="1" ht="15" customHeight="1">
      <c r="B21" s="282"/>
      <c r="C21" s="283"/>
      <c r="D21" s="283"/>
      <c r="E21" s="285" t="s">
        <v>85</v>
      </c>
      <c r="F21" s="281" t="s">
        <v>86</v>
      </c>
      <c r="G21" s="281"/>
      <c r="H21" s="281"/>
      <c r="I21" s="281"/>
      <c r="J21" s="281"/>
      <c r="K21" s="279"/>
    </row>
    <row r="22" s="1" customFormat="1" ht="15" customHeight="1">
      <c r="B22" s="282"/>
      <c r="C22" s="283"/>
      <c r="D22" s="283"/>
      <c r="E22" s="285" t="s">
        <v>847</v>
      </c>
      <c r="F22" s="281" t="s">
        <v>848</v>
      </c>
      <c r="G22" s="281"/>
      <c r="H22" s="281"/>
      <c r="I22" s="281"/>
      <c r="J22" s="281"/>
      <c r="K22" s="279"/>
    </row>
    <row r="23" s="1" customFormat="1" ht="15" customHeight="1">
      <c r="B23" s="282"/>
      <c r="C23" s="283"/>
      <c r="D23" s="283"/>
      <c r="E23" s="285" t="s">
        <v>849</v>
      </c>
      <c r="F23" s="281" t="s">
        <v>850</v>
      </c>
      <c r="G23" s="281"/>
      <c r="H23" s="281"/>
      <c r="I23" s="281"/>
      <c r="J23" s="281"/>
      <c r="K23" s="279"/>
    </row>
    <row r="24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="1" customFormat="1" ht="15" customHeight="1">
      <c r="B25" s="282"/>
      <c r="C25" s="281" t="s">
        <v>851</v>
      </c>
      <c r="D25" s="281"/>
      <c r="E25" s="281"/>
      <c r="F25" s="281"/>
      <c r="G25" s="281"/>
      <c r="H25" s="281"/>
      <c r="I25" s="281"/>
      <c r="J25" s="281"/>
      <c r="K25" s="279"/>
    </row>
    <row r="26" s="1" customFormat="1" ht="15" customHeight="1">
      <c r="B26" s="282"/>
      <c r="C26" s="281" t="s">
        <v>852</v>
      </c>
      <c r="D26" s="281"/>
      <c r="E26" s="281"/>
      <c r="F26" s="281"/>
      <c r="G26" s="281"/>
      <c r="H26" s="281"/>
      <c r="I26" s="281"/>
      <c r="J26" s="281"/>
      <c r="K26" s="279"/>
    </row>
    <row r="27" s="1" customFormat="1" ht="15" customHeight="1">
      <c r="B27" s="282"/>
      <c r="C27" s="281"/>
      <c r="D27" s="281" t="s">
        <v>853</v>
      </c>
      <c r="E27" s="281"/>
      <c r="F27" s="281"/>
      <c r="G27" s="281"/>
      <c r="H27" s="281"/>
      <c r="I27" s="281"/>
      <c r="J27" s="281"/>
      <c r="K27" s="279"/>
    </row>
    <row r="28" s="1" customFormat="1" ht="15" customHeight="1">
      <c r="B28" s="282"/>
      <c r="C28" s="283"/>
      <c r="D28" s="281" t="s">
        <v>854</v>
      </c>
      <c r="E28" s="281"/>
      <c r="F28" s="281"/>
      <c r="G28" s="281"/>
      <c r="H28" s="281"/>
      <c r="I28" s="281"/>
      <c r="J28" s="281"/>
      <c r="K28" s="279"/>
    </row>
    <row r="29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="1" customFormat="1" ht="15" customHeight="1">
      <c r="B30" s="282"/>
      <c r="C30" s="283"/>
      <c r="D30" s="281" t="s">
        <v>855</v>
      </c>
      <c r="E30" s="281"/>
      <c r="F30" s="281"/>
      <c r="G30" s="281"/>
      <c r="H30" s="281"/>
      <c r="I30" s="281"/>
      <c r="J30" s="281"/>
      <c r="K30" s="279"/>
    </row>
    <row r="31" s="1" customFormat="1" ht="15" customHeight="1">
      <c r="B31" s="282"/>
      <c r="C31" s="283"/>
      <c r="D31" s="281" t="s">
        <v>856</v>
      </c>
      <c r="E31" s="281"/>
      <c r="F31" s="281"/>
      <c r="G31" s="281"/>
      <c r="H31" s="281"/>
      <c r="I31" s="281"/>
      <c r="J31" s="281"/>
      <c r="K31" s="279"/>
    </row>
    <row r="32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="1" customFormat="1" ht="15" customHeight="1">
      <c r="B33" s="282"/>
      <c r="C33" s="283"/>
      <c r="D33" s="281" t="s">
        <v>857</v>
      </c>
      <c r="E33" s="281"/>
      <c r="F33" s="281"/>
      <c r="G33" s="281"/>
      <c r="H33" s="281"/>
      <c r="I33" s="281"/>
      <c r="J33" s="281"/>
      <c r="K33" s="279"/>
    </row>
    <row r="34" s="1" customFormat="1" ht="15" customHeight="1">
      <c r="B34" s="282"/>
      <c r="C34" s="283"/>
      <c r="D34" s="281" t="s">
        <v>858</v>
      </c>
      <c r="E34" s="281"/>
      <c r="F34" s="281"/>
      <c r="G34" s="281"/>
      <c r="H34" s="281"/>
      <c r="I34" s="281"/>
      <c r="J34" s="281"/>
      <c r="K34" s="279"/>
    </row>
    <row r="35" s="1" customFormat="1" ht="15" customHeight="1">
      <c r="B35" s="282"/>
      <c r="C35" s="283"/>
      <c r="D35" s="281" t="s">
        <v>859</v>
      </c>
      <c r="E35" s="281"/>
      <c r="F35" s="281"/>
      <c r="G35" s="281"/>
      <c r="H35" s="281"/>
      <c r="I35" s="281"/>
      <c r="J35" s="281"/>
      <c r="K35" s="279"/>
    </row>
    <row r="36" s="1" customFormat="1" ht="15" customHeight="1">
      <c r="B36" s="282"/>
      <c r="C36" s="283"/>
      <c r="D36" s="281"/>
      <c r="E36" s="284" t="s">
        <v>111</v>
      </c>
      <c r="F36" s="281"/>
      <c r="G36" s="281" t="s">
        <v>860</v>
      </c>
      <c r="H36" s="281"/>
      <c r="I36" s="281"/>
      <c r="J36" s="281"/>
      <c r="K36" s="279"/>
    </row>
    <row r="37" s="1" customFormat="1" ht="30.75" customHeight="1">
      <c r="B37" s="282"/>
      <c r="C37" s="283"/>
      <c r="D37" s="281"/>
      <c r="E37" s="284" t="s">
        <v>861</v>
      </c>
      <c r="F37" s="281"/>
      <c r="G37" s="281" t="s">
        <v>862</v>
      </c>
      <c r="H37" s="281"/>
      <c r="I37" s="281"/>
      <c r="J37" s="281"/>
      <c r="K37" s="279"/>
    </row>
    <row r="38" s="1" customFormat="1" ht="15" customHeight="1">
      <c r="B38" s="282"/>
      <c r="C38" s="283"/>
      <c r="D38" s="281"/>
      <c r="E38" s="284" t="s">
        <v>55</v>
      </c>
      <c r="F38" s="281"/>
      <c r="G38" s="281" t="s">
        <v>863</v>
      </c>
      <c r="H38" s="281"/>
      <c r="I38" s="281"/>
      <c r="J38" s="281"/>
      <c r="K38" s="279"/>
    </row>
    <row r="39" s="1" customFormat="1" ht="15" customHeight="1">
      <c r="B39" s="282"/>
      <c r="C39" s="283"/>
      <c r="D39" s="281"/>
      <c r="E39" s="284" t="s">
        <v>56</v>
      </c>
      <c r="F39" s="281"/>
      <c r="G39" s="281" t="s">
        <v>864</v>
      </c>
      <c r="H39" s="281"/>
      <c r="I39" s="281"/>
      <c r="J39" s="281"/>
      <c r="K39" s="279"/>
    </row>
    <row r="40" s="1" customFormat="1" ht="15" customHeight="1">
      <c r="B40" s="282"/>
      <c r="C40" s="283"/>
      <c r="D40" s="281"/>
      <c r="E40" s="284" t="s">
        <v>112</v>
      </c>
      <c r="F40" s="281"/>
      <c r="G40" s="281" t="s">
        <v>865</v>
      </c>
      <c r="H40" s="281"/>
      <c r="I40" s="281"/>
      <c r="J40" s="281"/>
      <c r="K40" s="279"/>
    </row>
    <row r="41" s="1" customFormat="1" ht="15" customHeight="1">
      <c r="B41" s="282"/>
      <c r="C41" s="283"/>
      <c r="D41" s="281"/>
      <c r="E41" s="284" t="s">
        <v>113</v>
      </c>
      <c r="F41" s="281"/>
      <c r="G41" s="281" t="s">
        <v>866</v>
      </c>
      <c r="H41" s="281"/>
      <c r="I41" s="281"/>
      <c r="J41" s="281"/>
      <c r="K41" s="279"/>
    </row>
    <row r="42" s="1" customFormat="1" ht="15" customHeight="1">
      <c r="B42" s="282"/>
      <c r="C42" s="283"/>
      <c r="D42" s="281"/>
      <c r="E42" s="284" t="s">
        <v>867</v>
      </c>
      <c r="F42" s="281"/>
      <c r="G42" s="281" t="s">
        <v>868</v>
      </c>
      <c r="H42" s="281"/>
      <c r="I42" s="281"/>
      <c r="J42" s="281"/>
      <c r="K42" s="279"/>
    </row>
    <row r="43" s="1" customFormat="1" ht="15" customHeight="1">
      <c r="B43" s="282"/>
      <c r="C43" s="283"/>
      <c r="D43" s="281"/>
      <c r="E43" s="284"/>
      <c r="F43" s="281"/>
      <c r="G43" s="281" t="s">
        <v>869</v>
      </c>
      <c r="H43" s="281"/>
      <c r="I43" s="281"/>
      <c r="J43" s="281"/>
      <c r="K43" s="279"/>
    </row>
    <row r="44" s="1" customFormat="1" ht="15" customHeight="1">
      <c r="B44" s="282"/>
      <c r="C44" s="283"/>
      <c r="D44" s="281"/>
      <c r="E44" s="284" t="s">
        <v>870</v>
      </c>
      <c r="F44" s="281"/>
      <c r="G44" s="281" t="s">
        <v>871</v>
      </c>
      <c r="H44" s="281"/>
      <c r="I44" s="281"/>
      <c r="J44" s="281"/>
      <c r="K44" s="279"/>
    </row>
    <row r="45" s="1" customFormat="1" ht="15" customHeight="1">
      <c r="B45" s="282"/>
      <c r="C45" s="283"/>
      <c r="D45" s="281"/>
      <c r="E45" s="284" t="s">
        <v>115</v>
      </c>
      <c r="F45" s="281"/>
      <c r="G45" s="281" t="s">
        <v>872</v>
      </c>
      <c r="H45" s="281"/>
      <c r="I45" s="281"/>
      <c r="J45" s="281"/>
      <c r="K45" s="279"/>
    </row>
    <row r="46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="1" customFormat="1" ht="15" customHeight="1">
      <c r="B47" s="282"/>
      <c r="C47" s="283"/>
      <c r="D47" s="281" t="s">
        <v>873</v>
      </c>
      <c r="E47" s="281"/>
      <c r="F47" s="281"/>
      <c r="G47" s="281"/>
      <c r="H47" s="281"/>
      <c r="I47" s="281"/>
      <c r="J47" s="281"/>
      <c r="K47" s="279"/>
    </row>
    <row r="48" s="1" customFormat="1" ht="15" customHeight="1">
      <c r="B48" s="282"/>
      <c r="C48" s="283"/>
      <c r="D48" s="283"/>
      <c r="E48" s="281" t="s">
        <v>874</v>
      </c>
      <c r="F48" s="281"/>
      <c r="G48" s="281"/>
      <c r="H48" s="281"/>
      <c r="I48" s="281"/>
      <c r="J48" s="281"/>
      <c r="K48" s="279"/>
    </row>
    <row r="49" s="1" customFormat="1" ht="15" customHeight="1">
      <c r="B49" s="282"/>
      <c r="C49" s="283"/>
      <c r="D49" s="283"/>
      <c r="E49" s="281" t="s">
        <v>875</v>
      </c>
      <c r="F49" s="281"/>
      <c r="G49" s="281"/>
      <c r="H49" s="281"/>
      <c r="I49" s="281"/>
      <c r="J49" s="281"/>
      <c r="K49" s="279"/>
    </row>
    <row r="50" s="1" customFormat="1" ht="15" customHeight="1">
      <c r="B50" s="282"/>
      <c r="C50" s="283"/>
      <c r="D50" s="283"/>
      <c r="E50" s="281" t="s">
        <v>876</v>
      </c>
      <c r="F50" s="281"/>
      <c r="G50" s="281"/>
      <c r="H50" s="281"/>
      <c r="I50" s="281"/>
      <c r="J50" s="281"/>
      <c r="K50" s="279"/>
    </row>
    <row r="51" s="1" customFormat="1" ht="15" customHeight="1">
      <c r="B51" s="282"/>
      <c r="C51" s="283"/>
      <c r="D51" s="281" t="s">
        <v>877</v>
      </c>
      <c r="E51" s="281"/>
      <c r="F51" s="281"/>
      <c r="G51" s="281"/>
      <c r="H51" s="281"/>
      <c r="I51" s="281"/>
      <c r="J51" s="281"/>
      <c r="K51" s="279"/>
    </row>
    <row r="52" s="1" customFormat="1" ht="25.5" customHeight="1">
      <c r="B52" s="277"/>
      <c r="C52" s="278" t="s">
        <v>878</v>
      </c>
      <c r="D52" s="278"/>
      <c r="E52" s="278"/>
      <c r="F52" s="278"/>
      <c r="G52" s="278"/>
      <c r="H52" s="278"/>
      <c r="I52" s="278"/>
      <c r="J52" s="278"/>
      <c r="K52" s="279"/>
    </row>
    <row r="53" s="1" customFormat="1" ht="5.25" customHeight="1">
      <c r="B53" s="277"/>
      <c r="C53" s="280"/>
      <c r="D53" s="280"/>
      <c r="E53" s="280"/>
      <c r="F53" s="280"/>
      <c r="G53" s="280"/>
      <c r="H53" s="280"/>
      <c r="I53" s="280"/>
      <c r="J53" s="280"/>
      <c r="K53" s="279"/>
    </row>
    <row r="54" s="1" customFormat="1" ht="15" customHeight="1">
      <c r="B54" s="277"/>
      <c r="C54" s="281" t="s">
        <v>879</v>
      </c>
      <c r="D54" s="281"/>
      <c r="E54" s="281"/>
      <c r="F54" s="281"/>
      <c r="G54" s="281"/>
      <c r="H54" s="281"/>
      <c r="I54" s="281"/>
      <c r="J54" s="281"/>
      <c r="K54" s="279"/>
    </row>
    <row r="55" s="1" customFormat="1" ht="15" customHeight="1">
      <c r="B55" s="277"/>
      <c r="C55" s="281" t="s">
        <v>880</v>
      </c>
      <c r="D55" s="281"/>
      <c r="E55" s="281"/>
      <c r="F55" s="281"/>
      <c r="G55" s="281"/>
      <c r="H55" s="281"/>
      <c r="I55" s="281"/>
      <c r="J55" s="281"/>
      <c r="K55" s="279"/>
    </row>
    <row r="56" s="1" customFormat="1" ht="12.75" customHeight="1">
      <c r="B56" s="277"/>
      <c r="C56" s="281"/>
      <c r="D56" s="281"/>
      <c r="E56" s="281"/>
      <c r="F56" s="281"/>
      <c r="G56" s="281"/>
      <c r="H56" s="281"/>
      <c r="I56" s="281"/>
      <c r="J56" s="281"/>
      <c r="K56" s="279"/>
    </row>
    <row r="57" s="1" customFormat="1" ht="15" customHeight="1">
      <c r="B57" s="277"/>
      <c r="C57" s="281" t="s">
        <v>881</v>
      </c>
      <c r="D57" s="281"/>
      <c r="E57" s="281"/>
      <c r="F57" s="281"/>
      <c r="G57" s="281"/>
      <c r="H57" s="281"/>
      <c r="I57" s="281"/>
      <c r="J57" s="281"/>
      <c r="K57" s="279"/>
    </row>
    <row r="58" s="1" customFormat="1" ht="15" customHeight="1">
      <c r="B58" s="277"/>
      <c r="C58" s="283"/>
      <c r="D58" s="281" t="s">
        <v>882</v>
      </c>
      <c r="E58" s="281"/>
      <c r="F58" s="281"/>
      <c r="G58" s="281"/>
      <c r="H58" s="281"/>
      <c r="I58" s="281"/>
      <c r="J58" s="281"/>
      <c r="K58" s="279"/>
    </row>
    <row r="59" s="1" customFormat="1" ht="15" customHeight="1">
      <c r="B59" s="277"/>
      <c r="C59" s="283"/>
      <c r="D59" s="281" t="s">
        <v>883</v>
      </c>
      <c r="E59" s="281"/>
      <c r="F59" s="281"/>
      <c r="G59" s="281"/>
      <c r="H59" s="281"/>
      <c r="I59" s="281"/>
      <c r="J59" s="281"/>
      <c r="K59" s="279"/>
    </row>
    <row r="60" s="1" customFormat="1" ht="15" customHeight="1">
      <c r="B60" s="277"/>
      <c r="C60" s="283"/>
      <c r="D60" s="281" t="s">
        <v>884</v>
      </c>
      <c r="E60" s="281"/>
      <c r="F60" s="281"/>
      <c r="G60" s="281"/>
      <c r="H60" s="281"/>
      <c r="I60" s="281"/>
      <c r="J60" s="281"/>
      <c r="K60" s="279"/>
    </row>
    <row r="61" s="1" customFormat="1" ht="15" customHeight="1">
      <c r="B61" s="277"/>
      <c r="C61" s="283"/>
      <c r="D61" s="281" t="s">
        <v>885</v>
      </c>
      <c r="E61" s="281"/>
      <c r="F61" s="281"/>
      <c r="G61" s="281"/>
      <c r="H61" s="281"/>
      <c r="I61" s="281"/>
      <c r="J61" s="281"/>
      <c r="K61" s="279"/>
    </row>
    <row r="62" s="1" customFormat="1" ht="15" customHeight="1">
      <c r="B62" s="277"/>
      <c r="C62" s="283"/>
      <c r="D62" s="286" t="s">
        <v>886</v>
      </c>
      <c r="E62" s="286"/>
      <c r="F62" s="286"/>
      <c r="G62" s="286"/>
      <c r="H62" s="286"/>
      <c r="I62" s="286"/>
      <c r="J62" s="286"/>
      <c r="K62" s="279"/>
    </row>
    <row r="63" s="1" customFormat="1" ht="15" customHeight="1">
      <c r="B63" s="277"/>
      <c r="C63" s="283"/>
      <c r="D63" s="281" t="s">
        <v>887</v>
      </c>
      <c r="E63" s="281"/>
      <c r="F63" s="281"/>
      <c r="G63" s="281"/>
      <c r="H63" s="281"/>
      <c r="I63" s="281"/>
      <c r="J63" s="281"/>
      <c r="K63" s="279"/>
    </row>
    <row r="64" s="1" customFormat="1" ht="12.75" customHeight="1">
      <c r="B64" s="277"/>
      <c r="C64" s="283"/>
      <c r="D64" s="283"/>
      <c r="E64" s="287"/>
      <c r="F64" s="283"/>
      <c r="G64" s="283"/>
      <c r="H64" s="283"/>
      <c r="I64" s="283"/>
      <c r="J64" s="283"/>
      <c r="K64" s="279"/>
    </row>
    <row r="65" s="1" customFormat="1" ht="15" customHeight="1">
      <c r="B65" s="277"/>
      <c r="C65" s="283"/>
      <c r="D65" s="281" t="s">
        <v>888</v>
      </c>
      <c r="E65" s="281"/>
      <c r="F65" s="281"/>
      <c r="G65" s="281"/>
      <c r="H65" s="281"/>
      <c r="I65" s="281"/>
      <c r="J65" s="281"/>
      <c r="K65" s="279"/>
    </row>
    <row r="66" s="1" customFormat="1" ht="15" customHeight="1">
      <c r="B66" s="277"/>
      <c r="C66" s="283"/>
      <c r="D66" s="286" t="s">
        <v>889</v>
      </c>
      <c r="E66" s="286"/>
      <c r="F66" s="286"/>
      <c r="G66" s="286"/>
      <c r="H66" s="286"/>
      <c r="I66" s="286"/>
      <c r="J66" s="286"/>
      <c r="K66" s="279"/>
    </row>
    <row r="67" s="1" customFormat="1" ht="15" customHeight="1">
      <c r="B67" s="277"/>
      <c r="C67" s="283"/>
      <c r="D67" s="281" t="s">
        <v>890</v>
      </c>
      <c r="E67" s="281"/>
      <c r="F67" s="281"/>
      <c r="G67" s="281"/>
      <c r="H67" s="281"/>
      <c r="I67" s="281"/>
      <c r="J67" s="281"/>
      <c r="K67" s="279"/>
    </row>
    <row r="68" s="1" customFormat="1" ht="15" customHeight="1">
      <c r="B68" s="277"/>
      <c r="C68" s="283"/>
      <c r="D68" s="281" t="s">
        <v>891</v>
      </c>
      <c r="E68" s="281"/>
      <c r="F68" s="281"/>
      <c r="G68" s="281"/>
      <c r="H68" s="281"/>
      <c r="I68" s="281"/>
      <c r="J68" s="281"/>
      <c r="K68" s="279"/>
    </row>
    <row r="69" s="1" customFormat="1" ht="15" customHeight="1">
      <c r="B69" s="277"/>
      <c r="C69" s="283"/>
      <c r="D69" s="281" t="s">
        <v>892</v>
      </c>
      <c r="E69" s="281"/>
      <c r="F69" s="281"/>
      <c r="G69" s="281"/>
      <c r="H69" s="281"/>
      <c r="I69" s="281"/>
      <c r="J69" s="281"/>
      <c r="K69" s="279"/>
    </row>
    <row r="70" s="1" customFormat="1" ht="15" customHeight="1">
      <c r="B70" s="277"/>
      <c r="C70" s="283"/>
      <c r="D70" s="281" t="s">
        <v>893</v>
      </c>
      <c r="E70" s="281"/>
      <c r="F70" s="281"/>
      <c r="G70" s="281"/>
      <c r="H70" s="281"/>
      <c r="I70" s="281"/>
      <c r="J70" s="281"/>
      <c r="K70" s="279"/>
    </row>
    <row r="7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="1" customFormat="1" ht="45" customHeight="1">
      <c r="B75" s="296"/>
      <c r="C75" s="297" t="s">
        <v>894</v>
      </c>
      <c r="D75" s="297"/>
      <c r="E75" s="297"/>
      <c r="F75" s="297"/>
      <c r="G75" s="297"/>
      <c r="H75" s="297"/>
      <c r="I75" s="297"/>
      <c r="J75" s="297"/>
      <c r="K75" s="298"/>
    </row>
    <row r="76" s="1" customFormat="1" ht="17.25" customHeight="1">
      <c r="B76" s="296"/>
      <c r="C76" s="299" t="s">
        <v>895</v>
      </c>
      <c r="D76" s="299"/>
      <c r="E76" s="299"/>
      <c r="F76" s="299" t="s">
        <v>896</v>
      </c>
      <c r="G76" s="300"/>
      <c r="H76" s="299" t="s">
        <v>56</v>
      </c>
      <c r="I76" s="299" t="s">
        <v>59</v>
      </c>
      <c r="J76" s="299" t="s">
        <v>897</v>
      </c>
      <c r="K76" s="298"/>
    </row>
    <row r="77" s="1" customFormat="1" ht="17.25" customHeight="1">
      <c r="B77" s="296"/>
      <c r="C77" s="301" t="s">
        <v>898</v>
      </c>
      <c r="D77" s="301"/>
      <c r="E77" s="301"/>
      <c r="F77" s="302" t="s">
        <v>899</v>
      </c>
      <c r="G77" s="303"/>
      <c r="H77" s="301"/>
      <c r="I77" s="301"/>
      <c r="J77" s="301" t="s">
        <v>900</v>
      </c>
      <c r="K77" s="298"/>
    </row>
    <row r="78" s="1" customFormat="1" ht="5.25" customHeight="1">
      <c r="B78" s="296"/>
      <c r="C78" s="304"/>
      <c r="D78" s="304"/>
      <c r="E78" s="304"/>
      <c r="F78" s="304"/>
      <c r="G78" s="305"/>
      <c r="H78" s="304"/>
      <c r="I78" s="304"/>
      <c r="J78" s="304"/>
      <c r="K78" s="298"/>
    </row>
    <row r="79" s="1" customFormat="1" ht="15" customHeight="1">
      <c r="B79" s="296"/>
      <c r="C79" s="284" t="s">
        <v>55</v>
      </c>
      <c r="D79" s="306"/>
      <c r="E79" s="306"/>
      <c r="F79" s="307" t="s">
        <v>901</v>
      </c>
      <c r="G79" s="308"/>
      <c r="H79" s="284" t="s">
        <v>902</v>
      </c>
      <c r="I79" s="284" t="s">
        <v>903</v>
      </c>
      <c r="J79" s="284">
        <v>20</v>
      </c>
      <c r="K79" s="298"/>
    </row>
    <row r="80" s="1" customFormat="1" ht="15" customHeight="1">
      <c r="B80" s="296"/>
      <c r="C80" s="284" t="s">
        <v>904</v>
      </c>
      <c r="D80" s="284"/>
      <c r="E80" s="284"/>
      <c r="F80" s="307" t="s">
        <v>901</v>
      </c>
      <c r="G80" s="308"/>
      <c r="H80" s="284" t="s">
        <v>905</v>
      </c>
      <c r="I80" s="284" t="s">
        <v>903</v>
      </c>
      <c r="J80" s="284">
        <v>120</v>
      </c>
      <c r="K80" s="298"/>
    </row>
    <row r="81" s="1" customFormat="1" ht="15" customHeight="1">
      <c r="B81" s="309"/>
      <c r="C81" s="284" t="s">
        <v>906</v>
      </c>
      <c r="D81" s="284"/>
      <c r="E81" s="284"/>
      <c r="F81" s="307" t="s">
        <v>907</v>
      </c>
      <c r="G81" s="308"/>
      <c r="H81" s="284" t="s">
        <v>908</v>
      </c>
      <c r="I81" s="284" t="s">
        <v>903</v>
      </c>
      <c r="J81" s="284">
        <v>50</v>
      </c>
      <c r="K81" s="298"/>
    </row>
    <row r="82" s="1" customFormat="1" ht="15" customHeight="1">
      <c r="B82" s="309"/>
      <c r="C82" s="284" t="s">
        <v>909</v>
      </c>
      <c r="D82" s="284"/>
      <c r="E82" s="284"/>
      <c r="F82" s="307" t="s">
        <v>901</v>
      </c>
      <c r="G82" s="308"/>
      <c r="H82" s="284" t="s">
        <v>910</v>
      </c>
      <c r="I82" s="284" t="s">
        <v>911</v>
      </c>
      <c r="J82" s="284"/>
      <c r="K82" s="298"/>
    </row>
    <row r="83" s="1" customFormat="1" ht="15" customHeight="1">
      <c r="B83" s="309"/>
      <c r="C83" s="310" t="s">
        <v>912</v>
      </c>
      <c r="D83" s="310"/>
      <c r="E83" s="310"/>
      <c r="F83" s="311" t="s">
        <v>907</v>
      </c>
      <c r="G83" s="310"/>
      <c r="H83" s="310" t="s">
        <v>913</v>
      </c>
      <c r="I83" s="310" t="s">
        <v>903</v>
      </c>
      <c r="J83" s="310">
        <v>15</v>
      </c>
      <c r="K83" s="298"/>
    </row>
    <row r="84" s="1" customFormat="1" ht="15" customHeight="1">
      <c r="B84" s="309"/>
      <c r="C84" s="310" t="s">
        <v>914</v>
      </c>
      <c r="D84" s="310"/>
      <c r="E84" s="310"/>
      <c r="F84" s="311" t="s">
        <v>907</v>
      </c>
      <c r="G84" s="310"/>
      <c r="H84" s="310" t="s">
        <v>915</v>
      </c>
      <c r="I84" s="310" t="s">
        <v>903</v>
      </c>
      <c r="J84" s="310">
        <v>15</v>
      </c>
      <c r="K84" s="298"/>
    </row>
    <row r="85" s="1" customFormat="1" ht="15" customHeight="1">
      <c r="B85" s="309"/>
      <c r="C85" s="310" t="s">
        <v>916</v>
      </c>
      <c r="D85" s="310"/>
      <c r="E85" s="310"/>
      <c r="F85" s="311" t="s">
        <v>907</v>
      </c>
      <c r="G85" s="310"/>
      <c r="H85" s="310" t="s">
        <v>917</v>
      </c>
      <c r="I85" s="310" t="s">
        <v>903</v>
      </c>
      <c r="J85" s="310">
        <v>20</v>
      </c>
      <c r="K85" s="298"/>
    </row>
    <row r="86" s="1" customFormat="1" ht="15" customHeight="1">
      <c r="B86" s="309"/>
      <c r="C86" s="310" t="s">
        <v>918</v>
      </c>
      <c r="D86" s="310"/>
      <c r="E86" s="310"/>
      <c r="F86" s="311" t="s">
        <v>907</v>
      </c>
      <c r="G86" s="310"/>
      <c r="H86" s="310" t="s">
        <v>919</v>
      </c>
      <c r="I86" s="310" t="s">
        <v>903</v>
      </c>
      <c r="J86" s="310">
        <v>20</v>
      </c>
      <c r="K86" s="298"/>
    </row>
    <row r="87" s="1" customFormat="1" ht="15" customHeight="1">
      <c r="B87" s="309"/>
      <c r="C87" s="284" t="s">
        <v>920</v>
      </c>
      <c r="D87" s="284"/>
      <c r="E87" s="284"/>
      <c r="F87" s="307" t="s">
        <v>907</v>
      </c>
      <c r="G87" s="308"/>
      <c r="H87" s="284" t="s">
        <v>921</v>
      </c>
      <c r="I87" s="284" t="s">
        <v>903</v>
      </c>
      <c r="J87" s="284">
        <v>50</v>
      </c>
      <c r="K87" s="298"/>
    </row>
    <row r="88" s="1" customFormat="1" ht="15" customHeight="1">
      <c r="B88" s="309"/>
      <c r="C88" s="284" t="s">
        <v>922</v>
      </c>
      <c r="D88" s="284"/>
      <c r="E88" s="284"/>
      <c r="F88" s="307" t="s">
        <v>907</v>
      </c>
      <c r="G88" s="308"/>
      <c r="H88" s="284" t="s">
        <v>923</v>
      </c>
      <c r="I88" s="284" t="s">
        <v>903</v>
      </c>
      <c r="J88" s="284">
        <v>20</v>
      </c>
      <c r="K88" s="298"/>
    </row>
    <row r="89" s="1" customFormat="1" ht="15" customHeight="1">
      <c r="B89" s="309"/>
      <c r="C89" s="284" t="s">
        <v>924</v>
      </c>
      <c r="D89" s="284"/>
      <c r="E89" s="284"/>
      <c r="F89" s="307" t="s">
        <v>907</v>
      </c>
      <c r="G89" s="308"/>
      <c r="H89" s="284" t="s">
        <v>925</v>
      </c>
      <c r="I89" s="284" t="s">
        <v>903</v>
      </c>
      <c r="J89" s="284">
        <v>20</v>
      </c>
      <c r="K89" s="298"/>
    </row>
    <row r="90" s="1" customFormat="1" ht="15" customHeight="1">
      <c r="B90" s="309"/>
      <c r="C90" s="284" t="s">
        <v>926</v>
      </c>
      <c r="D90" s="284"/>
      <c r="E90" s="284"/>
      <c r="F90" s="307" t="s">
        <v>907</v>
      </c>
      <c r="G90" s="308"/>
      <c r="H90" s="284" t="s">
        <v>927</v>
      </c>
      <c r="I90" s="284" t="s">
        <v>903</v>
      </c>
      <c r="J90" s="284">
        <v>50</v>
      </c>
      <c r="K90" s="298"/>
    </row>
    <row r="91" s="1" customFormat="1" ht="15" customHeight="1">
      <c r="B91" s="309"/>
      <c r="C91" s="284" t="s">
        <v>928</v>
      </c>
      <c r="D91" s="284"/>
      <c r="E91" s="284"/>
      <c r="F91" s="307" t="s">
        <v>907</v>
      </c>
      <c r="G91" s="308"/>
      <c r="H91" s="284" t="s">
        <v>928</v>
      </c>
      <c r="I91" s="284" t="s">
        <v>903</v>
      </c>
      <c r="J91" s="284">
        <v>50</v>
      </c>
      <c r="K91" s="298"/>
    </row>
    <row r="92" s="1" customFormat="1" ht="15" customHeight="1">
      <c r="B92" s="309"/>
      <c r="C92" s="284" t="s">
        <v>929</v>
      </c>
      <c r="D92" s="284"/>
      <c r="E92" s="284"/>
      <c r="F92" s="307" t="s">
        <v>907</v>
      </c>
      <c r="G92" s="308"/>
      <c r="H92" s="284" t="s">
        <v>930</v>
      </c>
      <c r="I92" s="284" t="s">
        <v>903</v>
      </c>
      <c r="J92" s="284">
        <v>255</v>
      </c>
      <c r="K92" s="298"/>
    </row>
    <row r="93" s="1" customFormat="1" ht="15" customHeight="1">
      <c r="B93" s="309"/>
      <c r="C93" s="284" t="s">
        <v>931</v>
      </c>
      <c r="D93" s="284"/>
      <c r="E93" s="284"/>
      <c r="F93" s="307" t="s">
        <v>901</v>
      </c>
      <c r="G93" s="308"/>
      <c r="H93" s="284" t="s">
        <v>932</v>
      </c>
      <c r="I93" s="284" t="s">
        <v>933</v>
      </c>
      <c r="J93" s="284"/>
      <c r="K93" s="298"/>
    </row>
    <row r="94" s="1" customFormat="1" ht="15" customHeight="1">
      <c r="B94" s="309"/>
      <c r="C94" s="284" t="s">
        <v>934</v>
      </c>
      <c r="D94" s="284"/>
      <c r="E94" s="284"/>
      <c r="F94" s="307" t="s">
        <v>901</v>
      </c>
      <c r="G94" s="308"/>
      <c r="H94" s="284" t="s">
        <v>935</v>
      </c>
      <c r="I94" s="284" t="s">
        <v>936</v>
      </c>
      <c r="J94" s="284"/>
      <c r="K94" s="298"/>
    </row>
    <row r="95" s="1" customFormat="1" ht="15" customHeight="1">
      <c r="B95" s="309"/>
      <c r="C95" s="284" t="s">
        <v>937</v>
      </c>
      <c r="D95" s="284"/>
      <c r="E95" s="284"/>
      <c r="F95" s="307" t="s">
        <v>901</v>
      </c>
      <c r="G95" s="308"/>
      <c r="H95" s="284" t="s">
        <v>937</v>
      </c>
      <c r="I95" s="284" t="s">
        <v>936</v>
      </c>
      <c r="J95" s="284"/>
      <c r="K95" s="298"/>
    </row>
    <row r="96" s="1" customFormat="1" ht="15" customHeight="1">
      <c r="B96" s="309"/>
      <c r="C96" s="284" t="s">
        <v>40</v>
      </c>
      <c r="D96" s="284"/>
      <c r="E96" s="284"/>
      <c r="F96" s="307" t="s">
        <v>901</v>
      </c>
      <c r="G96" s="308"/>
      <c r="H96" s="284" t="s">
        <v>938</v>
      </c>
      <c r="I96" s="284" t="s">
        <v>936</v>
      </c>
      <c r="J96" s="284"/>
      <c r="K96" s="298"/>
    </row>
    <row r="97" s="1" customFormat="1" ht="15" customHeight="1">
      <c r="B97" s="309"/>
      <c r="C97" s="284" t="s">
        <v>50</v>
      </c>
      <c r="D97" s="284"/>
      <c r="E97" s="284"/>
      <c r="F97" s="307" t="s">
        <v>901</v>
      </c>
      <c r="G97" s="308"/>
      <c r="H97" s="284" t="s">
        <v>939</v>
      </c>
      <c r="I97" s="284" t="s">
        <v>936</v>
      </c>
      <c r="J97" s="284"/>
      <c r="K97" s="298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="1" customFormat="1" ht="45" customHeight="1">
      <c r="B102" s="296"/>
      <c r="C102" s="297" t="s">
        <v>940</v>
      </c>
      <c r="D102" s="297"/>
      <c r="E102" s="297"/>
      <c r="F102" s="297"/>
      <c r="G102" s="297"/>
      <c r="H102" s="297"/>
      <c r="I102" s="297"/>
      <c r="J102" s="297"/>
      <c r="K102" s="298"/>
    </row>
    <row r="103" s="1" customFormat="1" ht="17.25" customHeight="1">
      <c r="B103" s="296"/>
      <c r="C103" s="299" t="s">
        <v>895</v>
      </c>
      <c r="D103" s="299"/>
      <c r="E103" s="299"/>
      <c r="F103" s="299" t="s">
        <v>896</v>
      </c>
      <c r="G103" s="300"/>
      <c r="H103" s="299" t="s">
        <v>56</v>
      </c>
      <c r="I103" s="299" t="s">
        <v>59</v>
      </c>
      <c r="J103" s="299" t="s">
        <v>897</v>
      </c>
      <c r="K103" s="298"/>
    </row>
    <row r="104" s="1" customFormat="1" ht="17.25" customHeight="1">
      <c r="B104" s="296"/>
      <c r="C104" s="301" t="s">
        <v>898</v>
      </c>
      <c r="D104" s="301"/>
      <c r="E104" s="301"/>
      <c r="F104" s="302" t="s">
        <v>899</v>
      </c>
      <c r="G104" s="303"/>
      <c r="H104" s="301"/>
      <c r="I104" s="301"/>
      <c r="J104" s="301" t="s">
        <v>900</v>
      </c>
      <c r="K104" s="298"/>
    </row>
    <row r="105" s="1" customFormat="1" ht="5.25" customHeight="1">
      <c r="B105" s="296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="1" customFormat="1" ht="15" customHeight="1">
      <c r="B106" s="296"/>
      <c r="C106" s="284" t="s">
        <v>55</v>
      </c>
      <c r="D106" s="306"/>
      <c r="E106" s="306"/>
      <c r="F106" s="307" t="s">
        <v>901</v>
      </c>
      <c r="G106" s="284"/>
      <c r="H106" s="284" t="s">
        <v>941</v>
      </c>
      <c r="I106" s="284" t="s">
        <v>903</v>
      </c>
      <c r="J106" s="284">
        <v>20</v>
      </c>
      <c r="K106" s="298"/>
    </row>
    <row r="107" s="1" customFormat="1" ht="15" customHeight="1">
      <c r="B107" s="296"/>
      <c r="C107" s="284" t="s">
        <v>904</v>
      </c>
      <c r="D107" s="284"/>
      <c r="E107" s="284"/>
      <c r="F107" s="307" t="s">
        <v>901</v>
      </c>
      <c r="G107" s="284"/>
      <c r="H107" s="284" t="s">
        <v>941</v>
      </c>
      <c r="I107" s="284" t="s">
        <v>903</v>
      </c>
      <c r="J107" s="284">
        <v>120</v>
      </c>
      <c r="K107" s="298"/>
    </row>
    <row r="108" s="1" customFormat="1" ht="15" customHeight="1">
      <c r="B108" s="309"/>
      <c r="C108" s="284" t="s">
        <v>906</v>
      </c>
      <c r="D108" s="284"/>
      <c r="E108" s="284"/>
      <c r="F108" s="307" t="s">
        <v>907</v>
      </c>
      <c r="G108" s="284"/>
      <c r="H108" s="284" t="s">
        <v>941</v>
      </c>
      <c r="I108" s="284" t="s">
        <v>903</v>
      </c>
      <c r="J108" s="284">
        <v>50</v>
      </c>
      <c r="K108" s="298"/>
    </row>
    <row r="109" s="1" customFormat="1" ht="15" customHeight="1">
      <c r="B109" s="309"/>
      <c r="C109" s="284" t="s">
        <v>909</v>
      </c>
      <c r="D109" s="284"/>
      <c r="E109" s="284"/>
      <c r="F109" s="307" t="s">
        <v>901</v>
      </c>
      <c r="G109" s="284"/>
      <c r="H109" s="284" t="s">
        <v>941</v>
      </c>
      <c r="I109" s="284" t="s">
        <v>911</v>
      </c>
      <c r="J109" s="284"/>
      <c r="K109" s="298"/>
    </row>
    <row r="110" s="1" customFormat="1" ht="15" customHeight="1">
      <c r="B110" s="309"/>
      <c r="C110" s="284" t="s">
        <v>920</v>
      </c>
      <c r="D110" s="284"/>
      <c r="E110" s="284"/>
      <c r="F110" s="307" t="s">
        <v>907</v>
      </c>
      <c r="G110" s="284"/>
      <c r="H110" s="284" t="s">
        <v>941</v>
      </c>
      <c r="I110" s="284" t="s">
        <v>903</v>
      </c>
      <c r="J110" s="284">
        <v>50</v>
      </c>
      <c r="K110" s="298"/>
    </row>
    <row r="111" s="1" customFormat="1" ht="15" customHeight="1">
      <c r="B111" s="309"/>
      <c r="C111" s="284" t="s">
        <v>928</v>
      </c>
      <c r="D111" s="284"/>
      <c r="E111" s="284"/>
      <c r="F111" s="307" t="s">
        <v>907</v>
      </c>
      <c r="G111" s="284"/>
      <c r="H111" s="284" t="s">
        <v>941</v>
      </c>
      <c r="I111" s="284" t="s">
        <v>903</v>
      </c>
      <c r="J111" s="284">
        <v>50</v>
      </c>
      <c r="K111" s="298"/>
    </row>
    <row r="112" s="1" customFormat="1" ht="15" customHeight="1">
      <c r="B112" s="309"/>
      <c r="C112" s="284" t="s">
        <v>926</v>
      </c>
      <c r="D112" s="284"/>
      <c r="E112" s="284"/>
      <c r="F112" s="307" t="s">
        <v>907</v>
      </c>
      <c r="G112" s="284"/>
      <c r="H112" s="284" t="s">
        <v>941</v>
      </c>
      <c r="I112" s="284" t="s">
        <v>903</v>
      </c>
      <c r="J112" s="284">
        <v>50</v>
      </c>
      <c r="K112" s="298"/>
    </row>
    <row r="113" s="1" customFormat="1" ht="15" customHeight="1">
      <c r="B113" s="309"/>
      <c r="C113" s="284" t="s">
        <v>55</v>
      </c>
      <c r="D113" s="284"/>
      <c r="E113" s="284"/>
      <c r="F113" s="307" t="s">
        <v>901</v>
      </c>
      <c r="G113" s="284"/>
      <c r="H113" s="284" t="s">
        <v>942</v>
      </c>
      <c r="I113" s="284" t="s">
        <v>903</v>
      </c>
      <c r="J113" s="284">
        <v>20</v>
      </c>
      <c r="K113" s="298"/>
    </row>
    <row r="114" s="1" customFormat="1" ht="15" customHeight="1">
      <c r="B114" s="309"/>
      <c r="C114" s="284" t="s">
        <v>943</v>
      </c>
      <c r="D114" s="284"/>
      <c r="E114" s="284"/>
      <c r="F114" s="307" t="s">
        <v>901</v>
      </c>
      <c r="G114" s="284"/>
      <c r="H114" s="284" t="s">
        <v>944</v>
      </c>
      <c r="I114" s="284" t="s">
        <v>903</v>
      </c>
      <c r="J114" s="284">
        <v>120</v>
      </c>
      <c r="K114" s="298"/>
    </row>
    <row r="115" s="1" customFormat="1" ht="15" customHeight="1">
      <c r="B115" s="309"/>
      <c r="C115" s="284" t="s">
        <v>40</v>
      </c>
      <c r="D115" s="284"/>
      <c r="E115" s="284"/>
      <c r="F115" s="307" t="s">
        <v>901</v>
      </c>
      <c r="G115" s="284"/>
      <c r="H115" s="284" t="s">
        <v>945</v>
      </c>
      <c r="I115" s="284" t="s">
        <v>936</v>
      </c>
      <c r="J115" s="284"/>
      <c r="K115" s="298"/>
    </row>
    <row r="116" s="1" customFormat="1" ht="15" customHeight="1">
      <c r="B116" s="309"/>
      <c r="C116" s="284" t="s">
        <v>50</v>
      </c>
      <c r="D116" s="284"/>
      <c r="E116" s="284"/>
      <c r="F116" s="307" t="s">
        <v>901</v>
      </c>
      <c r="G116" s="284"/>
      <c r="H116" s="284" t="s">
        <v>946</v>
      </c>
      <c r="I116" s="284" t="s">
        <v>936</v>
      </c>
      <c r="J116" s="284"/>
      <c r="K116" s="298"/>
    </row>
    <row r="117" s="1" customFormat="1" ht="15" customHeight="1">
      <c r="B117" s="309"/>
      <c r="C117" s="284" t="s">
        <v>59</v>
      </c>
      <c r="D117" s="284"/>
      <c r="E117" s="284"/>
      <c r="F117" s="307" t="s">
        <v>901</v>
      </c>
      <c r="G117" s="284"/>
      <c r="H117" s="284" t="s">
        <v>947</v>
      </c>
      <c r="I117" s="284" t="s">
        <v>948</v>
      </c>
      <c r="J117" s="284"/>
      <c r="K117" s="298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5" t="s">
        <v>949</v>
      </c>
      <c r="D122" s="275"/>
      <c r="E122" s="275"/>
      <c r="F122" s="275"/>
      <c r="G122" s="275"/>
      <c r="H122" s="275"/>
      <c r="I122" s="275"/>
      <c r="J122" s="275"/>
      <c r="K122" s="326"/>
    </row>
    <row r="123" s="1" customFormat="1" ht="17.25" customHeight="1">
      <c r="B123" s="327"/>
      <c r="C123" s="299" t="s">
        <v>895</v>
      </c>
      <c r="D123" s="299"/>
      <c r="E123" s="299"/>
      <c r="F123" s="299" t="s">
        <v>896</v>
      </c>
      <c r="G123" s="300"/>
      <c r="H123" s="299" t="s">
        <v>56</v>
      </c>
      <c r="I123" s="299" t="s">
        <v>59</v>
      </c>
      <c r="J123" s="299" t="s">
        <v>897</v>
      </c>
      <c r="K123" s="328"/>
    </row>
    <row r="124" s="1" customFormat="1" ht="17.25" customHeight="1">
      <c r="B124" s="327"/>
      <c r="C124" s="301" t="s">
        <v>898</v>
      </c>
      <c r="D124" s="301"/>
      <c r="E124" s="301"/>
      <c r="F124" s="302" t="s">
        <v>899</v>
      </c>
      <c r="G124" s="303"/>
      <c r="H124" s="301"/>
      <c r="I124" s="301"/>
      <c r="J124" s="301" t="s">
        <v>900</v>
      </c>
      <c r="K124" s="328"/>
    </row>
    <row r="125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="1" customFormat="1" ht="15" customHeight="1">
      <c r="B126" s="329"/>
      <c r="C126" s="284" t="s">
        <v>904</v>
      </c>
      <c r="D126" s="306"/>
      <c r="E126" s="306"/>
      <c r="F126" s="307" t="s">
        <v>901</v>
      </c>
      <c r="G126" s="284"/>
      <c r="H126" s="284" t="s">
        <v>941</v>
      </c>
      <c r="I126" s="284" t="s">
        <v>903</v>
      </c>
      <c r="J126" s="284">
        <v>120</v>
      </c>
      <c r="K126" s="332"/>
    </row>
    <row r="127" s="1" customFormat="1" ht="15" customHeight="1">
      <c r="B127" s="329"/>
      <c r="C127" s="284" t="s">
        <v>950</v>
      </c>
      <c r="D127" s="284"/>
      <c r="E127" s="284"/>
      <c r="F127" s="307" t="s">
        <v>901</v>
      </c>
      <c r="G127" s="284"/>
      <c r="H127" s="284" t="s">
        <v>951</v>
      </c>
      <c r="I127" s="284" t="s">
        <v>903</v>
      </c>
      <c r="J127" s="284" t="s">
        <v>952</v>
      </c>
      <c r="K127" s="332"/>
    </row>
    <row r="128" s="1" customFormat="1" ht="15" customHeight="1">
      <c r="B128" s="329"/>
      <c r="C128" s="284" t="s">
        <v>849</v>
      </c>
      <c r="D128" s="284"/>
      <c r="E128" s="284"/>
      <c r="F128" s="307" t="s">
        <v>901</v>
      </c>
      <c r="G128" s="284"/>
      <c r="H128" s="284" t="s">
        <v>953</v>
      </c>
      <c r="I128" s="284" t="s">
        <v>903</v>
      </c>
      <c r="J128" s="284" t="s">
        <v>952</v>
      </c>
      <c r="K128" s="332"/>
    </row>
    <row r="129" s="1" customFormat="1" ht="15" customHeight="1">
      <c r="B129" s="329"/>
      <c r="C129" s="284" t="s">
        <v>912</v>
      </c>
      <c r="D129" s="284"/>
      <c r="E129" s="284"/>
      <c r="F129" s="307" t="s">
        <v>907</v>
      </c>
      <c r="G129" s="284"/>
      <c r="H129" s="284" t="s">
        <v>913</v>
      </c>
      <c r="I129" s="284" t="s">
        <v>903</v>
      </c>
      <c r="J129" s="284">
        <v>15</v>
      </c>
      <c r="K129" s="332"/>
    </row>
    <row r="130" s="1" customFormat="1" ht="15" customHeight="1">
      <c r="B130" s="329"/>
      <c r="C130" s="310" t="s">
        <v>914</v>
      </c>
      <c r="D130" s="310"/>
      <c r="E130" s="310"/>
      <c r="F130" s="311" t="s">
        <v>907</v>
      </c>
      <c r="G130" s="310"/>
      <c r="H130" s="310" t="s">
        <v>915</v>
      </c>
      <c r="I130" s="310" t="s">
        <v>903</v>
      </c>
      <c r="J130" s="310">
        <v>15</v>
      </c>
      <c r="K130" s="332"/>
    </row>
    <row r="131" s="1" customFormat="1" ht="15" customHeight="1">
      <c r="B131" s="329"/>
      <c r="C131" s="310" t="s">
        <v>916</v>
      </c>
      <c r="D131" s="310"/>
      <c r="E131" s="310"/>
      <c r="F131" s="311" t="s">
        <v>907</v>
      </c>
      <c r="G131" s="310"/>
      <c r="H131" s="310" t="s">
        <v>917</v>
      </c>
      <c r="I131" s="310" t="s">
        <v>903</v>
      </c>
      <c r="J131" s="310">
        <v>20</v>
      </c>
      <c r="K131" s="332"/>
    </row>
    <row r="132" s="1" customFormat="1" ht="15" customHeight="1">
      <c r="B132" s="329"/>
      <c r="C132" s="310" t="s">
        <v>918</v>
      </c>
      <c r="D132" s="310"/>
      <c r="E132" s="310"/>
      <c r="F132" s="311" t="s">
        <v>907</v>
      </c>
      <c r="G132" s="310"/>
      <c r="H132" s="310" t="s">
        <v>919</v>
      </c>
      <c r="I132" s="310" t="s">
        <v>903</v>
      </c>
      <c r="J132" s="310">
        <v>20</v>
      </c>
      <c r="K132" s="332"/>
    </row>
    <row r="133" s="1" customFormat="1" ht="15" customHeight="1">
      <c r="B133" s="329"/>
      <c r="C133" s="284" t="s">
        <v>906</v>
      </c>
      <c r="D133" s="284"/>
      <c r="E133" s="284"/>
      <c r="F133" s="307" t="s">
        <v>907</v>
      </c>
      <c r="G133" s="284"/>
      <c r="H133" s="284" t="s">
        <v>941</v>
      </c>
      <c r="I133" s="284" t="s">
        <v>903</v>
      </c>
      <c r="J133" s="284">
        <v>50</v>
      </c>
      <c r="K133" s="332"/>
    </row>
    <row r="134" s="1" customFormat="1" ht="15" customHeight="1">
      <c r="B134" s="329"/>
      <c r="C134" s="284" t="s">
        <v>920</v>
      </c>
      <c r="D134" s="284"/>
      <c r="E134" s="284"/>
      <c r="F134" s="307" t="s">
        <v>907</v>
      </c>
      <c r="G134" s="284"/>
      <c r="H134" s="284" t="s">
        <v>941</v>
      </c>
      <c r="I134" s="284" t="s">
        <v>903</v>
      </c>
      <c r="J134" s="284">
        <v>50</v>
      </c>
      <c r="K134" s="332"/>
    </row>
    <row r="135" s="1" customFormat="1" ht="15" customHeight="1">
      <c r="B135" s="329"/>
      <c r="C135" s="284" t="s">
        <v>926</v>
      </c>
      <c r="D135" s="284"/>
      <c r="E135" s="284"/>
      <c r="F135" s="307" t="s">
        <v>907</v>
      </c>
      <c r="G135" s="284"/>
      <c r="H135" s="284" t="s">
        <v>941</v>
      </c>
      <c r="I135" s="284" t="s">
        <v>903</v>
      </c>
      <c r="J135" s="284">
        <v>50</v>
      </c>
      <c r="K135" s="332"/>
    </row>
    <row r="136" s="1" customFormat="1" ht="15" customHeight="1">
      <c r="B136" s="329"/>
      <c r="C136" s="284" t="s">
        <v>928</v>
      </c>
      <c r="D136" s="284"/>
      <c r="E136" s="284"/>
      <c r="F136" s="307" t="s">
        <v>907</v>
      </c>
      <c r="G136" s="284"/>
      <c r="H136" s="284" t="s">
        <v>941</v>
      </c>
      <c r="I136" s="284" t="s">
        <v>903</v>
      </c>
      <c r="J136" s="284">
        <v>50</v>
      </c>
      <c r="K136" s="332"/>
    </row>
    <row r="137" s="1" customFormat="1" ht="15" customHeight="1">
      <c r="B137" s="329"/>
      <c r="C137" s="284" t="s">
        <v>929</v>
      </c>
      <c r="D137" s="284"/>
      <c r="E137" s="284"/>
      <c r="F137" s="307" t="s">
        <v>907</v>
      </c>
      <c r="G137" s="284"/>
      <c r="H137" s="284" t="s">
        <v>954</v>
      </c>
      <c r="I137" s="284" t="s">
        <v>903</v>
      </c>
      <c r="J137" s="284">
        <v>255</v>
      </c>
      <c r="K137" s="332"/>
    </row>
    <row r="138" s="1" customFormat="1" ht="15" customHeight="1">
      <c r="B138" s="329"/>
      <c r="C138" s="284" t="s">
        <v>931</v>
      </c>
      <c r="D138" s="284"/>
      <c r="E138" s="284"/>
      <c r="F138" s="307" t="s">
        <v>901</v>
      </c>
      <c r="G138" s="284"/>
      <c r="H138" s="284" t="s">
        <v>955</v>
      </c>
      <c r="I138" s="284" t="s">
        <v>933</v>
      </c>
      <c r="J138" s="284"/>
      <c r="K138" s="332"/>
    </row>
    <row r="139" s="1" customFormat="1" ht="15" customHeight="1">
      <c r="B139" s="329"/>
      <c r="C139" s="284" t="s">
        <v>934</v>
      </c>
      <c r="D139" s="284"/>
      <c r="E139" s="284"/>
      <c r="F139" s="307" t="s">
        <v>901</v>
      </c>
      <c r="G139" s="284"/>
      <c r="H139" s="284" t="s">
        <v>956</v>
      </c>
      <c r="I139" s="284" t="s">
        <v>936</v>
      </c>
      <c r="J139" s="284"/>
      <c r="K139" s="332"/>
    </row>
    <row r="140" s="1" customFormat="1" ht="15" customHeight="1">
      <c r="B140" s="329"/>
      <c r="C140" s="284" t="s">
        <v>937</v>
      </c>
      <c r="D140" s="284"/>
      <c r="E140" s="284"/>
      <c r="F140" s="307" t="s">
        <v>901</v>
      </c>
      <c r="G140" s="284"/>
      <c r="H140" s="284" t="s">
        <v>937</v>
      </c>
      <c r="I140" s="284" t="s">
        <v>936</v>
      </c>
      <c r="J140" s="284"/>
      <c r="K140" s="332"/>
    </row>
    <row r="141" s="1" customFormat="1" ht="15" customHeight="1">
      <c r="B141" s="329"/>
      <c r="C141" s="284" t="s">
        <v>40</v>
      </c>
      <c r="D141" s="284"/>
      <c r="E141" s="284"/>
      <c r="F141" s="307" t="s">
        <v>901</v>
      </c>
      <c r="G141" s="284"/>
      <c r="H141" s="284" t="s">
        <v>957</v>
      </c>
      <c r="I141" s="284" t="s">
        <v>936</v>
      </c>
      <c r="J141" s="284"/>
      <c r="K141" s="332"/>
    </row>
    <row r="142" s="1" customFormat="1" ht="15" customHeight="1">
      <c r="B142" s="329"/>
      <c r="C142" s="284" t="s">
        <v>958</v>
      </c>
      <c r="D142" s="284"/>
      <c r="E142" s="284"/>
      <c r="F142" s="307" t="s">
        <v>901</v>
      </c>
      <c r="G142" s="284"/>
      <c r="H142" s="284" t="s">
        <v>959</v>
      </c>
      <c r="I142" s="284" t="s">
        <v>936</v>
      </c>
      <c r="J142" s="284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="1" customFormat="1" ht="45" customHeight="1">
      <c r="B147" s="296"/>
      <c r="C147" s="297" t="s">
        <v>960</v>
      </c>
      <c r="D147" s="297"/>
      <c r="E147" s="297"/>
      <c r="F147" s="297"/>
      <c r="G147" s="297"/>
      <c r="H147" s="297"/>
      <c r="I147" s="297"/>
      <c r="J147" s="297"/>
      <c r="K147" s="298"/>
    </row>
    <row r="148" s="1" customFormat="1" ht="17.25" customHeight="1">
      <c r="B148" s="296"/>
      <c r="C148" s="299" t="s">
        <v>895</v>
      </c>
      <c r="D148" s="299"/>
      <c r="E148" s="299"/>
      <c r="F148" s="299" t="s">
        <v>896</v>
      </c>
      <c r="G148" s="300"/>
      <c r="H148" s="299" t="s">
        <v>56</v>
      </c>
      <c r="I148" s="299" t="s">
        <v>59</v>
      </c>
      <c r="J148" s="299" t="s">
        <v>897</v>
      </c>
      <c r="K148" s="298"/>
    </row>
    <row r="149" s="1" customFormat="1" ht="17.25" customHeight="1">
      <c r="B149" s="296"/>
      <c r="C149" s="301" t="s">
        <v>898</v>
      </c>
      <c r="D149" s="301"/>
      <c r="E149" s="301"/>
      <c r="F149" s="302" t="s">
        <v>899</v>
      </c>
      <c r="G149" s="303"/>
      <c r="H149" s="301"/>
      <c r="I149" s="301"/>
      <c r="J149" s="301" t="s">
        <v>900</v>
      </c>
      <c r="K149" s="298"/>
    </row>
    <row r="150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="1" customFormat="1" ht="15" customHeight="1">
      <c r="B151" s="309"/>
      <c r="C151" s="336" t="s">
        <v>904</v>
      </c>
      <c r="D151" s="284"/>
      <c r="E151" s="284"/>
      <c r="F151" s="337" t="s">
        <v>901</v>
      </c>
      <c r="G151" s="284"/>
      <c r="H151" s="336" t="s">
        <v>941</v>
      </c>
      <c r="I151" s="336" t="s">
        <v>903</v>
      </c>
      <c r="J151" s="336">
        <v>120</v>
      </c>
      <c r="K151" s="332"/>
    </row>
    <row r="152" s="1" customFormat="1" ht="15" customHeight="1">
      <c r="B152" s="309"/>
      <c r="C152" s="336" t="s">
        <v>950</v>
      </c>
      <c r="D152" s="284"/>
      <c r="E152" s="284"/>
      <c r="F152" s="337" t="s">
        <v>901</v>
      </c>
      <c r="G152" s="284"/>
      <c r="H152" s="336" t="s">
        <v>961</v>
      </c>
      <c r="I152" s="336" t="s">
        <v>903</v>
      </c>
      <c r="J152" s="336" t="s">
        <v>952</v>
      </c>
      <c r="K152" s="332"/>
    </row>
    <row r="153" s="1" customFormat="1" ht="15" customHeight="1">
      <c r="B153" s="309"/>
      <c r="C153" s="336" t="s">
        <v>849</v>
      </c>
      <c r="D153" s="284"/>
      <c r="E153" s="284"/>
      <c r="F153" s="337" t="s">
        <v>901</v>
      </c>
      <c r="G153" s="284"/>
      <c r="H153" s="336" t="s">
        <v>962</v>
      </c>
      <c r="I153" s="336" t="s">
        <v>903</v>
      </c>
      <c r="J153" s="336" t="s">
        <v>952</v>
      </c>
      <c r="K153" s="332"/>
    </row>
    <row r="154" s="1" customFormat="1" ht="15" customHeight="1">
      <c r="B154" s="309"/>
      <c r="C154" s="336" t="s">
        <v>906</v>
      </c>
      <c r="D154" s="284"/>
      <c r="E154" s="284"/>
      <c r="F154" s="337" t="s">
        <v>907</v>
      </c>
      <c r="G154" s="284"/>
      <c r="H154" s="336" t="s">
        <v>941</v>
      </c>
      <c r="I154" s="336" t="s">
        <v>903</v>
      </c>
      <c r="J154" s="336">
        <v>50</v>
      </c>
      <c r="K154" s="332"/>
    </row>
    <row r="155" s="1" customFormat="1" ht="15" customHeight="1">
      <c r="B155" s="309"/>
      <c r="C155" s="336" t="s">
        <v>909</v>
      </c>
      <c r="D155" s="284"/>
      <c r="E155" s="284"/>
      <c r="F155" s="337" t="s">
        <v>901</v>
      </c>
      <c r="G155" s="284"/>
      <c r="H155" s="336" t="s">
        <v>941</v>
      </c>
      <c r="I155" s="336" t="s">
        <v>911</v>
      </c>
      <c r="J155" s="336"/>
      <c r="K155" s="332"/>
    </row>
    <row r="156" s="1" customFormat="1" ht="15" customHeight="1">
      <c r="B156" s="309"/>
      <c r="C156" s="336" t="s">
        <v>920</v>
      </c>
      <c r="D156" s="284"/>
      <c r="E156" s="284"/>
      <c r="F156" s="337" t="s">
        <v>907</v>
      </c>
      <c r="G156" s="284"/>
      <c r="H156" s="336" t="s">
        <v>941</v>
      </c>
      <c r="I156" s="336" t="s">
        <v>903</v>
      </c>
      <c r="J156" s="336">
        <v>50</v>
      </c>
      <c r="K156" s="332"/>
    </row>
    <row r="157" s="1" customFormat="1" ht="15" customHeight="1">
      <c r="B157" s="309"/>
      <c r="C157" s="336" t="s">
        <v>928</v>
      </c>
      <c r="D157" s="284"/>
      <c r="E157" s="284"/>
      <c r="F157" s="337" t="s">
        <v>907</v>
      </c>
      <c r="G157" s="284"/>
      <c r="H157" s="336" t="s">
        <v>941</v>
      </c>
      <c r="I157" s="336" t="s">
        <v>903</v>
      </c>
      <c r="J157" s="336">
        <v>50</v>
      </c>
      <c r="K157" s="332"/>
    </row>
    <row r="158" s="1" customFormat="1" ht="15" customHeight="1">
      <c r="B158" s="309"/>
      <c r="C158" s="336" t="s">
        <v>926</v>
      </c>
      <c r="D158" s="284"/>
      <c r="E158" s="284"/>
      <c r="F158" s="337" t="s">
        <v>907</v>
      </c>
      <c r="G158" s="284"/>
      <c r="H158" s="336" t="s">
        <v>941</v>
      </c>
      <c r="I158" s="336" t="s">
        <v>903</v>
      </c>
      <c r="J158" s="336">
        <v>50</v>
      </c>
      <c r="K158" s="332"/>
    </row>
    <row r="159" s="1" customFormat="1" ht="15" customHeight="1">
      <c r="B159" s="309"/>
      <c r="C159" s="336" t="s">
        <v>92</v>
      </c>
      <c r="D159" s="284"/>
      <c r="E159" s="284"/>
      <c r="F159" s="337" t="s">
        <v>901</v>
      </c>
      <c r="G159" s="284"/>
      <c r="H159" s="336" t="s">
        <v>963</v>
      </c>
      <c r="I159" s="336" t="s">
        <v>903</v>
      </c>
      <c r="J159" s="336" t="s">
        <v>964</v>
      </c>
      <c r="K159" s="332"/>
    </row>
    <row r="160" s="1" customFormat="1" ht="15" customHeight="1">
      <c r="B160" s="309"/>
      <c r="C160" s="336" t="s">
        <v>965</v>
      </c>
      <c r="D160" s="284"/>
      <c r="E160" s="284"/>
      <c r="F160" s="337" t="s">
        <v>901</v>
      </c>
      <c r="G160" s="284"/>
      <c r="H160" s="336" t="s">
        <v>966</v>
      </c>
      <c r="I160" s="336" t="s">
        <v>936</v>
      </c>
      <c r="J160" s="336"/>
      <c r="K160" s="332"/>
    </row>
    <row r="16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="1" customFormat="1" ht="45" customHeight="1">
      <c r="B165" s="274"/>
      <c r="C165" s="275" t="s">
        <v>967</v>
      </c>
      <c r="D165" s="275"/>
      <c r="E165" s="275"/>
      <c r="F165" s="275"/>
      <c r="G165" s="275"/>
      <c r="H165" s="275"/>
      <c r="I165" s="275"/>
      <c r="J165" s="275"/>
      <c r="K165" s="276"/>
    </row>
    <row r="166" s="1" customFormat="1" ht="17.25" customHeight="1">
      <c r="B166" s="274"/>
      <c r="C166" s="299" t="s">
        <v>895</v>
      </c>
      <c r="D166" s="299"/>
      <c r="E166" s="299"/>
      <c r="F166" s="299" t="s">
        <v>896</v>
      </c>
      <c r="G166" s="341"/>
      <c r="H166" s="342" t="s">
        <v>56</v>
      </c>
      <c r="I166" s="342" t="s">
        <v>59</v>
      </c>
      <c r="J166" s="299" t="s">
        <v>897</v>
      </c>
      <c r="K166" s="276"/>
    </row>
    <row r="167" s="1" customFormat="1" ht="17.25" customHeight="1">
      <c r="B167" s="277"/>
      <c r="C167" s="301" t="s">
        <v>898</v>
      </c>
      <c r="D167" s="301"/>
      <c r="E167" s="301"/>
      <c r="F167" s="302" t="s">
        <v>899</v>
      </c>
      <c r="G167" s="343"/>
      <c r="H167" s="344"/>
      <c r="I167" s="344"/>
      <c r="J167" s="301" t="s">
        <v>900</v>
      </c>
      <c r="K167" s="279"/>
    </row>
    <row r="168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="1" customFormat="1" ht="15" customHeight="1">
      <c r="B169" s="309"/>
      <c r="C169" s="284" t="s">
        <v>904</v>
      </c>
      <c r="D169" s="284"/>
      <c r="E169" s="284"/>
      <c r="F169" s="307" t="s">
        <v>901</v>
      </c>
      <c r="G169" s="284"/>
      <c r="H169" s="284" t="s">
        <v>941</v>
      </c>
      <c r="I169" s="284" t="s">
        <v>903</v>
      </c>
      <c r="J169" s="284">
        <v>120</v>
      </c>
      <c r="K169" s="332"/>
    </row>
    <row r="170" s="1" customFormat="1" ht="15" customHeight="1">
      <c r="B170" s="309"/>
      <c r="C170" s="284" t="s">
        <v>950</v>
      </c>
      <c r="D170" s="284"/>
      <c r="E170" s="284"/>
      <c r="F170" s="307" t="s">
        <v>901</v>
      </c>
      <c r="G170" s="284"/>
      <c r="H170" s="284" t="s">
        <v>951</v>
      </c>
      <c r="I170" s="284" t="s">
        <v>903</v>
      </c>
      <c r="J170" s="284" t="s">
        <v>952</v>
      </c>
      <c r="K170" s="332"/>
    </row>
    <row r="171" s="1" customFormat="1" ht="15" customHeight="1">
      <c r="B171" s="309"/>
      <c r="C171" s="284" t="s">
        <v>849</v>
      </c>
      <c r="D171" s="284"/>
      <c r="E171" s="284"/>
      <c r="F171" s="307" t="s">
        <v>901</v>
      </c>
      <c r="G171" s="284"/>
      <c r="H171" s="284" t="s">
        <v>968</v>
      </c>
      <c r="I171" s="284" t="s">
        <v>903</v>
      </c>
      <c r="J171" s="284" t="s">
        <v>952</v>
      </c>
      <c r="K171" s="332"/>
    </row>
    <row r="172" s="1" customFormat="1" ht="15" customHeight="1">
      <c r="B172" s="309"/>
      <c r="C172" s="284" t="s">
        <v>906</v>
      </c>
      <c r="D172" s="284"/>
      <c r="E172" s="284"/>
      <c r="F172" s="307" t="s">
        <v>907</v>
      </c>
      <c r="G172" s="284"/>
      <c r="H172" s="284" t="s">
        <v>968</v>
      </c>
      <c r="I172" s="284" t="s">
        <v>903</v>
      </c>
      <c r="J172" s="284">
        <v>50</v>
      </c>
      <c r="K172" s="332"/>
    </row>
    <row r="173" s="1" customFormat="1" ht="15" customHeight="1">
      <c r="B173" s="309"/>
      <c r="C173" s="284" t="s">
        <v>909</v>
      </c>
      <c r="D173" s="284"/>
      <c r="E173" s="284"/>
      <c r="F173" s="307" t="s">
        <v>901</v>
      </c>
      <c r="G173" s="284"/>
      <c r="H173" s="284" t="s">
        <v>968</v>
      </c>
      <c r="I173" s="284" t="s">
        <v>911</v>
      </c>
      <c r="J173" s="284"/>
      <c r="K173" s="332"/>
    </row>
    <row r="174" s="1" customFormat="1" ht="15" customHeight="1">
      <c r="B174" s="309"/>
      <c r="C174" s="284" t="s">
        <v>920</v>
      </c>
      <c r="D174" s="284"/>
      <c r="E174" s="284"/>
      <c r="F174" s="307" t="s">
        <v>907</v>
      </c>
      <c r="G174" s="284"/>
      <c r="H174" s="284" t="s">
        <v>968</v>
      </c>
      <c r="I174" s="284" t="s">
        <v>903</v>
      </c>
      <c r="J174" s="284">
        <v>50</v>
      </c>
      <c r="K174" s="332"/>
    </row>
    <row r="175" s="1" customFormat="1" ht="15" customHeight="1">
      <c r="B175" s="309"/>
      <c r="C175" s="284" t="s">
        <v>928</v>
      </c>
      <c r="D175" s="284"/>
      <c r="E175" s="284"/>
      <c r="F175" s="307" t="s">
        <v>907</v>
      </c>
      <c r="G175" s="284"/>
      <c r="H175" s="284" t="s">
        <v>968</v>
      </c>
      <c r="I175" s="284" t="s">
        <v>903</v>
      </c>
      <c r="J175" s="284">
        <v>50</v>
      </c>
      <c r="K175" s="332"/>
    </row>
    <row r="176" s="1" customFormat="1" ht="15" customHeight="1">
      <c r="B176" s="309"/>
      <c r="C176" s="284" t="s">
        <v>926</v>
      </c>
      <c r="D176" s="284"/>
      <c r="E176" s="284"/>
      <c r="F176" s="307" t="s">
        <v>907</v>
      </c>
      <c r="G176" s="284"/>
      <c r="H176" s="284" t="s">
        <v>968</v>
      </c>
      <c r="I176" s="284" t="s">
        <v>903</v>
      </c>
      <c r="J176" s="284">
        <v>50</v>
      </c>
      <c r="K176" s="332"/>
    </row>
    <row r="177" s="1" customFormat="1" ht="15" customHeight="1">
      <c r="B177" s="309"/>
      <c r="C177" s="284" t="s">
        <v>111</v>
      </c>
      <c r="D177" s="284"/>
      <c r="E177" s="284"/>
      <c r="F177" s="307" t="s">
        <v>901</v>
      </c>
      <c r="G177" s="284"/>
      <c r="H177" s="284" t="s">
        <v>969</v>
      </c>
      <c r="I177" s="284" t="s">
        <v>970</v>
      </c>
      <c r="J177" s="284"/>
      <c r="K177" s="332"/>
    </row>
    <row r="178" s="1" customFormat="1" ht="15" customHeight="1">
      <c r="B178" s="309"/>
      <c r="C178" s="284" t="s">
        <v>59</v>
      </c>
      <c r="D178" s="284"/>
      <c r="E178" s="284"/>
      <c r="F178" s="307" t="s">
        <v>901</v>
      </c>
      <c r="G178" s="284"/>
      <c r="H178" s="284" t="s">
        <v>971</v>
      </c>
      <c r="I178" s="284" t="s">
        <v>972</v>
      </c>
      <c r="J178" s="284">
        <v>1</v>
      </c>
      <c r="K178" s="332"/>
    </row>
    <row r="179" s="1" customFormat="1" ht="15" customHeight="1">
      <c r="B179" s="309"/>
      <c r="C179" s="284" t="s">
        <v>55</v>
      </c>
      <c r="D179" s="284"/>
      <c r="E179" s="284"/>
      <c r="F179" s="307" t="s">
        <v>901</v>
      </c>
      <c r="G179" s="284"/>
      <c r="H179" s="284" t="s">
        <v>973</v>
      </c>
      <c r="I179" s="284" t="s">
        <v>903</v>
      </c>
      <c r="J179" s="284">
        <v>20</v>
      </c>
      <c r="K179" s="332"/>
    </row>
    <row r="180" s="1" customFormat="1" ht="15" customHeight="1">
      <c r="B180" s="309"/>
      <c r="C180" s="284" t="s">
        <v>56</v>
      </c>
      <c r="D180" s="284"/>
      <c r="E180" s="284"/>
      <c r="F180" s="307" t="s">
        <v>901</v>
      </c>
      <c r="G180" s="284"/>
      <c r="H180" s="284" t="s">
        <v>974</v>
      </c>
      <c r="I180" s="284" t="s">
        <v>903</v>
      </c>
      <c r="J180" s="284">
        <v>255</v>
      </c>
      <c r="K180" s="332"/>
    </row>
    <row r="181" s="1" customFormat="1" ht="15" customHeight="1">
      <c r="B181" s="309"/>
      <c r="C181" s="284" t="s">
        <v>112</v>
      </c>
      <c r="D181" s="284"/>
      <c r="E181" s="284"/>
      <c r="F181" s="307" t="s">
        <v>901</v>
      </c>
      <c r="G181" s="284"/>
      <c r="H181" s="284" t="s">
        <v>865</v>
      </c>
      <c r="I181" s="284" t="s">
        <v>903</v>
      </c>
      <c r="J181" s="284">
        <v>10</v>
      </c>
      <c r="K181" s="332"/>
    </row>
    <row r="182" s="1" customFormat="1" ht="15" customHeight="1">
      <c r="B182" s="309"/>
      <c r="C182" s="284" t="s">
        <v>113</v>
      </c>
      <c r="D182" s="284"/>
      <c r="E182" s="284"/>
      <c r="F182" s="307" t="s">
        <v>901</v>
      </c>
      <c r="G182" s="284"/>
      <c r="H182" s="284" t="s">
        <v>975</v>
      </c>
      <c r="I182" s="284" t="s">
        <v>936</v>
      </c>
      <c r="J182" s="284"/>
      <c r="K182" s="332"/>
    </row>
    <row r="183" s="1" customFormat="1" ht="15" customHeight="1">
      <c r="B183" s="309"/>
      <c r="C183" s="284" t="s">
        <v>976</v>
      </c>
      <c r="D183" s="284"/>
      <c r="E183" s="284"/>
      <c r="F183" s="307" t="s">
        <v>901</v>
      </c>
      <c r="G183" s="284"/>
      <c r="H183" s="284" t="s">
        <v>977</v>
      </c>
      <c r="I183" s="284" t="s">
        <v>936</v>
      </c>
      <c r="J183" s="284"/>
      <c r="K183" s="332"/>
    </row>
    <row r="184" s="1" customFormat="1" ht="15" customHeight="1">
      <c r="B184" s="309"/>
      <c r="C184" s="284" t="s">
        <v>965</v>
      </c>
      <c r="D184" s="284"/>
      <c r="E184" s="284"/>
      <c r="F184" s="307" t="s">
        <v>901</v>
      </c>
      <c r="G184" s="284"/>
      <c r="H184" s="284" t="s">
        <v>978</v>
      </c>
      <c r="I184" s="284" t="s">
        <v>936</v>
      </c>
      <c r="J184" s="284"/>
      <c r="K184" s="332"/>
    </row>
    <row r="185" s="1" customFormat="1" ht="15" customHeight="1">
      <c r="B185" s="309"/>
      <c r="C185" s="284" t="s">
        <v>115</v>
      </c>
      <c r="D185" s="284"/>
      <c r="E185" s="284"/>
      <c r="F185" s="307" t="s">
        <v>907</v>
      </c>
      <c r="G185" s="284"/>
      <c r="H185" s="284" t="s">
        <v>979</v>
      </c>
      <c r="I185" s="284" t="s">
        <v>903</v>
      </c>
      <c r="J185" s="284">
        <v>50</v>
      </c>
      <c r="K185" s="332"/>
    </row>
    <row r="186" s="1" customFormat="1" ht="15" customHeight="1">
      <c r="B186" s="309"/>
      <c r="C186" s="284" t="s">
        <v>980</v>
      </c>
      <c r="D186" s="284"/>
      <c r="E186" s="284"/>
      <c r="F186" s="307" t="s">
        <v>907</v>
      </c>
      <c r="G186" s="284"/>
      <c r="H186" s="284" t="s">
        <v>981</v>
      </c>
      <c r="I186" s="284" t="s">
        <v>982</v>
      </c>
      <c r="J186" s="284"/>
      <c r="K186" s="332"/>
    </row>
    <row r="187" s="1" customFormat="1" ht="15" customHeight="1">
      <c r="B187" s="309"/>
      <c r="C187" s="284" t="s">
        <v>983</v>
      </c>
      <c r="D187" s="284"/>
      <c r="E187" s="284"/>
      <c r="F187" s="307" t="s">
        <v>907</v>
      </c>
      <c r="G187" s="284"/>
      <c r="H187" s="284" t="s">
        <v>984</v>
      </c>
      <c r="I187" s="284" t="s">
        <v>982</v>
      </c>
      <c r="J187" s="284"/>
      <c r="K187" s="332"/>
    </row>
    <row r="188" s="1" customFormat="1" ht="15" customHeight="1">
      <c r="B188" s="309"/>
      <c r="C188" s="284" t="s">
        <v>985</v>
      </c>
      <c r="D188" s="284"/>
      <c r="E188" s="284"/>
      <c r="F188" s="307" t="s">
        <v>907</v>
      </c>
      <c r="G188" s="284"/>
      <c r="H188" s="284" t="s">
        <v>986</v>
      </c>
      <c r="I188" s="284" t="s">
        <v>982</v>
      </c>
      <c r="J188" s="284"/>
      <c r="K188" s="332"/>
    </row>
    <row r="189" s="1" customFormat="1" ht="15" customHeight="1">
      <c r="B189" s="309"/>
      <c r="C189" s="345" t="s">
        <v>987</v>
      </c>
      <c r="D189" s="284"/>
      <c r="E189" s="284"/>
      <c r="F189" s="307" t="s">
        <v>907</v>
      </c>
      <c r="G189" s="284"/>
      <c r="H189" s="284" t="s">
        <v>988</v>
      </c>
      <c r="I189" s="284" t="s">
        <v>989</v>
      </c>
      <c r="J189" s="346" t="s">
        <v>990</v>
      </c>
      <c r="K189" s="332"/>
    </row>
    <row r="190" s="1" customFormat="1" ht="15" customHeight="1">
      <c r="B190" s="309"/>
      <c r="C190" s="345" t="s">
        <v>44</v>
      </c>
      <c r="D190" s="284"/>
      <c r="E190" s="284"/>
      <c r="F190" s="307" t="s">
        <v>901</v>
      </c>
      <c r="G190" s="284"/>
      <c r="H190" s="281" t="s">
        <v>991</v>
      </c>
      <c r="I190" s="284" t="s">
        <v>992</v>
      </c>
      <c r="J190" s="284"/>
      <c r="K190" s="332"/>
    </row>
    <row r="191" s="1" customFormat="1" ht="15" customHeight="1">
      <c r="B191" s="309"/>
      <c r="C191" s="345" t="s">
        <v>993</v>
      </c>
      <c r="D191" s="284"/>
      <c r="E191" s="284"/>
      <c r="F191" s="307" t="s">
        <v>901</v>
      </c>
      <c r="G191" s="284"/>
      <c r="H191" s="284" t="s">
        <v>994</v>
      </c>
      <c r="I191" s="284" t="s">
        <v>936</v>
      </c>
      <c r="J191" s="284"/>
      <c r="K191" s="332"/>
    </row>
    <row r="192" s="1" customFormat="1" ht="15" customHeight="1">
      <c r="B192" s="309"/>
      <c r="C192" s="345" t="s">
        <v>995</v>
      </c>
      <c r="D192" s="284"/>
      <c r="E192" s="284"/>
      <c r="F192" s="307" t="s">
        <v>901</v>
      </c>
      <c r="G192" s="284"/>
      <c r="H192" s="284" t="s">
        <v>996</v>
      </c>
      <c r="I192" s="284" t="s">
        <v>936</v>
      </c>
      <c r="J192" s="284"/>
      <c r="K192" s="332"/>
    </row>
    <row r="193" s="1" customFormat="1" ht="15" customHeight="1">
      <c r="B193" s="309"/>
      <c r="C193" s="345" t="s">
        <v>997</v>
      </c>
      <c r="D193" s="284"/>
      <c r="E193" s="284"/>
      <c r="F193" s="307" t="s">
        <v>907</v>
      </c>
      <c r="G193" s="284"/>
      <c r="H193" s="284" t="s">
        <v>998</v>
      </c>
      <c r="I193" s="284" t="s">
        <v>936</v>
      </c>
      <c r="J193" s="284"/>
      <c r="K193" s="332"/>
    </row>
    <row r="194" s="1" customFormat="1" ht="15" customHeight="1">
      <c r="B194" s="338"/>
      <c r="C194" s="347"/>
      <c r="D194" s="318"/>
      <c r="E194" s="318"/>
      <c r="F194" s="318"/>
      <c r="G194" s="318"/>
      <c r="H194" s="318"/>
      <c r="I194" s="318"/>
      <c r="J194" s="318"/>
      <c r="K194" s="339"/>
    </row>
    <row r="195" s="1" customFormat="1" ht="18.75" customHeight="1">
      <c r="B195" s="320"/>
      <c r="C195" s="330"/>
      <c r="D195" s="330"/>
      <c r="E195" s="330"/>
      <c r="F195" s="340"/>
      <c r="G195" s="330"/>
      <c r="H195" s="330"/>
      <c r="I195" s="330"/>
      <c r="J195" s="330"/>
      <c r="K195" s="320"/>
    </row>
    <row r="196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="1" customFormat="1" ht="18.75" customHeight="1"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</row>
    <row r="198" s="1" customFormat="1" ht="13.5">
      <c r="B198" s="271"/>
      <c r="C198" s="272"/>
      <c r="D198" s="272"/>
      <c r="E198" s="272"/>
      <c r="F198" s="272"/>
      <c r="G198" s="272"/>
      <c r="H198" s="272"/>
      <c r="I198" s="272"/>
      <c r="J198" s="272"/>
      <c r="K198" s="273"/>
    </row>
    <row r="199" s="1" customFormat="1" ht="21">
      <c r="B199" s="274"/>
      <c r="C199" s="275" t="s">
        <v>999</v>
      </c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5.5" customHeight="1">
      <c r="B200" s="274"/>
      <c r="C200" s="348" t="s">
        <v>1000</v>
      </c>
      <c r="D200" s="348"/>
      <c r="E200" s="348"/>
      <c r="F200" s="348" t="s">
        <v>1001</v>
      </c>
      <c r="G200" s="349"/>
      <c r="H200" s="348" t="s">
        <v>1002</v>
      </c>
      <c r="I200" s="348"/>
      <c r="J200" s="348"/>
      <c r="K200" s="276"/>
    </row>
    <row r="201" s="1" customFormat="1" ht="5.25" customHeight="1">
      <c r="B201" s="309"/>
      <c r="C201" s="304"/>
      <c r="D201" s="304"/>
      <c r="E201" s="304"/>
      <c r="F201" s="304"/>
      <c r="G201" s="330"/>
      <c r="H201" s="304"/>
      <c r="I201" s="304"/>
      <c r="J201" s="304"/>
      <c r="K201" s="332"/>
    </row>
    <row r="202" s="1" customFormat="1" ht="15" customHeight="1">
      <c r="B202" s="309"/>
      <c r="C202" s="284" t="s">
        <v>992</v>
      </c>
      <c r="D202" s="284"/>
      <c r="E202" s="284"/>
      <c r="F202" s="307" t="s">
        <v>45</v>
      </c>
      <c r="G202" s="284"/>
      <c r="H202" s="284" t="s">
        <v>1003</v>
      </c>
      <c r="I202" s="284"/>
      <c r="J202" s="284"/>
      <c r="K202" s="332"/>
    </row>
    <row r="203" s="1" customFormat="1" ht="15" customHeight="1">
      <c r="B203" s="309"/>
      <c r="C203" s="284"/>
      <c r="D203" s="284"/>
      <c r="E203" s="284"/>
      <c r="F203" s="307" t="s">
        <v>46</v>
      </c>
      <c r="G203" s="284"/>
      <c r="H203" s="284" t="s">
        <v>1004</v>
      </c>
      <c r="I203" s="284"/>
      <c r="J203" s="284"/>
      <c r="K203" s="332"/>
    </row>
    <row r="204" s="1" customFormat="1" ht="15" customHeight="1">
      <c r="B204" s="309"/>
      <c r="C204" s="284"/>
      <c r="D204" s="284"/>
      <c r="E204" s="284"/>
      <c r="F204" s="307" t="s">
        <v>49</v>
      </c>
      <c r="G204" s="284"/>
      <c r="H204" s="284" t="s">
        <v>1005</v>
      </c>
      <c r="I204" s="284"/>
      <c r="J204" s="284"/>
      <c r="K204" s="332"/>
    </row>
    <row r="205" s="1" customFormat="1" ht="15" customHeight="1">
      <c r="B205" s="309"/>
      <c r="C205" s="284"/>
      <c r="D205" s="284"/>
      <c r="E205" s="284"/>
      <c r="F205" s="307" t="s">
        <v>47</v>
      </c>
      <c r="G205" s="284"/>
      <c r="H205" s="284" t="s">
        <v>1006</v>
      </c>
      <c r="I205" s="284"/>
      <c r="J205" s="284"/>
      <c r="K205" s="332"/>
    </row>
    <row r="206" s="1" customFormat="1" ht="15" customHeight="1">
      <c r="B206" s="309"/>
      <c r="C206" s="284"/>
      <c r="D206" s="284"/>
      <c r="E206" s="284"/>
      <c r="F206" s="307" t="s">
        <v>48</v>
      </c>
      <c r="G206" s="284"/>
      <c r="H206" s="284" t="s">
        <v>1007</v>
      </c>
      <c r="I206" s="284"/>
      <c r="J206" s="284"/>
      <c r="K206" s="332"/>
    </row>
    <row r="207" s="1" customFormat="1" ht="15" customHeight="1">
      <c r="B207" s="309"/>
      <c r="C207" s="284"/>
      <c r="D207" s="284"/>
      <c r="E207" s="284"/>
      <c r="F207" s="307"/>
      <c r="G207" s="284"/>
      <c r="H207" s="284"/>
      <c r="I207" s="284"/>
      <c r="J207" s="284"/>
      <c r="K207" s="332"/>
    </row>
    <row r="208" s="1" customFormat="1" ht="15" customHeight="1">
      <c r="B208" s="309"/>
      <c r="C208" s="284" t="s">
        <v>948</v>
      </c>
      <c r="D208" s="284"/>
      <c r="E208" s="284"/>
      <c r="F208" s="307" t="s">
        <v>81</v>
      </c>
      <c r="G208" s="284"/>
      <c r="H208" s="284" t="s">
        <v>1008</v>
      </c>
      <c r="I208" s="284"/>
      <c r="J208" s="284"/>
      <c r="K208" s="332"/>
    </row>
    <row r="209" s="1" customFormat="1" ht="15" customHeight="1">
      <c r="B209" s="309"/>
      <c r="C209" s="284"/>
      <c r="D209" s="284"/>
      <c r="E209" s="284"/>
      <c r="F209" s="307" t="s">
        <v>845</v>
      </c>
      <c r="G209" s="284"/>
      <c r="H209" s="284" t="s">
        <v>846</v>
      </c>
      <c r="I209" s="284"/>
      <c r="J209" s="284"/>
      <c r="K209" s="332"/>
    </row>
    <row r="210" s="1" customFormat="1" ht="15" customHeight="1">
      <c r="B210" s="309"/>
      <c r="C210" s="284"/>
      <c r="D210" s="284"/>
      <c r="E210" s="284"/>
      <c r="F210" s="307" t="s">
        <v>843</v>
      </c>
      <c r="G210" s="284"/>
      <c r="H210" s="284" t="s">
        <v>1009</v>
      </c>
      <c r="I210" s="284"/>
      <c r="J210" s="284"/>
      <c r="K210" s="332"/>
    </row>
    <row r="211" s="1" customFormat="1" ht="15" customHeight="1">
      <c r="B211" s="350"/>
      <c r="C211" s="284"/>
      <c r="D211" s="284"/>
      <c r="E211" s="284"/>
      <c r="F211" s="307" t="s">
        <v>85</v>
      </c>
      <c r="G211" s="345"/>
      <c r="H211" s="336" t="s">
        <v>86</v>
      </c>
      <c r="I211" s="336"/>
      <c r="J211" s="336"/>
      <c r="K211" s="351"/>
    </row>
    <row r="212" s="1" customFormat="1" ht="15" customHeight="1">
      <c r="B212" s="350"/>
      <c r="C212" s="284"/>
      <c r="D212" s="284"/>
      <c r="E212" s="284"/>
      <c r="F212" s="307" t="s">
        <v>847</v>
      </c>
      <c r="G212" s="345"/>
      <c r="H212" s="336" t="s">
        <v>1010</v>
      </c>
      <c r="I212" s="336"/>
      <c r="J212" s="336"/>
      <c r="K212" s="351"/>
    </row>
    <row r="213" s="1" customFormat="1" ht="15" customHeight="1">
      <c r="B213" s="350"/>
      <c r="C213" s="284"/>
      <c r="D213" s="284"/>
      <c r="E213" s="284"/>
      <c r="F213" s="307"/>
      <c r="G213" s="345"/>
      <c r="H213" s="336"/>
      <c r="I213" s="336"/>
      <c r="J213" s="336"/>
      <c r="K213" s="351"/>
    </row>
    <row r="214" s="1" customFormat="1" ht="15" customHeight="1">
      <c r="B214" s="350"/>
      <c r="C214" s="284" t="s">
        <v>972</v>
      </c>
      <c r="D214" s="284"/>
      <c r="E214" s="284"/>
      <c r="F214" s="307">
        <v>1</v>
      </c>
      <c r="G214" s="345"/>
      <c r="H214" s="336" t="s">
        <v>1011</v>
      </c>
      <c r="I214" s="336"/>
      <c r="J214" s="336"/>
      <c r="K214" s="351"/>
    </row>
    <row r="215" s="1" customFormat="1" ht="15" customHeight="1">
      <c r="B215" s="350"/>
      <c r="C215" s="284"/>
      <c r="D215" s="284"/>
      <c r="E215" s="284"/>
      <c r="F215" s="307">
        <v>2</v>
      </c>
      <c r="G215" s="345"/>
      <c r="H215" s="336" t="s">
        <v>1012</v>
      </c>
      <c r="I215" s="336"/>
      <c r="J215" s="336"/>
      <c r="K215" s="351"/>
    </row>
    <row r="216" s="1" customFormat="1" ht="15" customHeight="1">
      <c r="B216" s="350"/>
      <c r="C216" s="284"/>
      <c r="D216" s="284"/>
      <c r="E216" s="284"/>
      <c r="F216" s="307">
        <v>3</v>
      </c>
      <c r="G216" s="345"/>
      <c r="H216" s="336" t="s">
        <v>1013</v>
      </c>
      <c r="I216" s="336"/>
      <c r="J216" s="336"/>
      <c r="K216" s="351"/>
    </row>
    <row r="217" s="1" customFormat="1" ht="15" customHeight="1">
      <c r="B217" s="350"/>
      <c r="C217" s="284"/>
      <c r="D217" s="284"/>
      <c r="E217" s="284"/>
      <c r="F217" s="307">
        <v>4</v>
      </c>
      <c r="G217" s="345"/>
      <c r="H217" s="336" t="s">
        <v>1014</v>
      </c>
      <c r="I217" s="336"/>
      <c r="J217" s="336"/>
      <c r="K217" s="351"/>
    </row>
    <row r="218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Sedláčková Dagmar</dc:creator>
  <cp:lastModifiedBy>Sedláčková Dagmar</cp:lastModifiedBy>
  <dcterms:created xsi:type="dcterms:W3CDTF">2022-05-31T09:15:38Z</dcterms:created>
  <dcterms:modified xsi:type="dcterms:W3CDTF">2022-05-31T09:15:42Z</dcterms:modified>
</cp:coreProperties>
</file>