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28680" yWindow="65416" windowWidth="29040" windowHeight="17640" activeTab="1"/>
  </bookViews>
  <sheets>
    <sheet name="Rekapitulace" sheetId="18" r:id="rId1"/>
    <sheet name="SKO" sheetId="7" r:id="rId2"/>
    <sheet name="Mimořádné situace" sheetId="19" r:id="rId3"/>
  </sheets>
  <definedNames/>
  <calcPr calcId="191029"/>
  <extLst/>
</workbook>
</file>

<file path=xl/sharedStrings.xml><?xml version="1.0" encoding="utf-8"?>
<sst xmlns="http://schemas.openxmlformats.org/spreadsheetml/2006/main" count="144" uniqueCount="85">
  <si>
    <t>Nádoba</t>
  </si>
  <si>
    <t>Počet nádob</t>
  </si>
  <si>
    <t>[litry]</t>
  </si>
  <si>
    <t>[ks]</t>
  </si>
  <si>
    <t>[Kč/rok]</t>
  </si>
  <si>
    <t>Ktg.</t>
  </si>
  <si>
    <t>Název odpadu</t>
  </si>
  <si>
    <t>O</t>
  </si>
  <si>
    <t>[Kč/t]</t>
  </si>
  <si>
    <t>Kód odpadu</t>
  </si>
  <si>
    <t>Počet svozů</t>
  </si>
  <si>
    <t>[ks/rok]</t>
  </si>
  <si>
    <t>Služba</t>
  </si>
  <si>
    <t>(a)</t>
  </si>
  <si>
    <t>(b)</t>
  </si>
  <si>
    <t>(c)</t>
  </si>
  <si>
    <t>(e)</t>
  </si>
  <si>
    <t>(d)</t>
  </si>
  <si>
    <t>(h)</t>
  </si>
  <si>
    <t>Odpad vzniklý při mimořádných situacích (např. povodně, atd.)</t>
  </si>
  <si>
    <t>[Kč/ks/1x svoz]</t>
  </si>
  <si>
    <t>Sběr, svoz a odstranění SKO a pronájem nádob</t>
  </si>
  <si>
    <t>Mytí odpadových nádob</t>
  </si>
  <si>
    <t>Jednotková cena bez DPH [Kč/ks]</t>
  </si>
  <si>
    <t>Předpokládaný počet/rok</t>
  </si>
  <si>
    <t>Předpokládaná celková cena [Kč/rok]</t>
  </si>
  <si>
    <t xml:space="preserve">Předpokládaná cena za mytí odpadových nádob za jeden rok celkem bez DPH </t>
  </si>
  <si>
    <t>Mytí nádoby zvenku - 660 - 1100 l</t>
  </si>
  <si>
    <t>Mytí nádoby zevnitř - 660 - 1100 l</t>
  </si>
  <si>
    <t>Mimořádné vývozy</t>
  </si>
  <si>
    <t>Objem nádoby</t>
  </si>
  <si>
    <t>(l)</t>
  </si>
  <si>
    <t>[Kč/ks/1 x svoz]</t>
  </si>
  <si>
    <t xml:space="preserve">Jednotková cena za pronájem nádob bez DPH </t>
  </si>
  <si>
    <t xml:space="preserve">Jednotková cena za sběr, svoz a přepravu SKO do zařízení bez DPH </t>
  </si>
  <si>
    <t>Předpokládaný počet svozů</t>
  </si>
  <si>
    <t>(n)</t>
  </si>
  <si>
    <t>Jednotková cena bez DPH</t>
  </si>
  <si>
    <t>(o)</t>
  </si>
  <si>
    <t>Předpokládaný roční rozsah plnění</t>
  </si>
  <si>
    <t>[t]</t>
  </si>
  <si>
    <t>[Kč]</t>
  </si>
  <si>
    <t>Rekapitulace:</t>
  </si>
  <si>
    <t>Celková předpokládaná cena za poskytování Služeb dle Katalogového listu KL 1 - Směsný komunální odpad za dobu trvání Smlouvy v Kč bez DPH</t>
  </si>
  <si>
    <t>Předpokládaná cena plnění za dobu trvání smlouvy v Kč bez DPH</t>
  </si>
  <si>
    <t>Komplentní mytí nádoby zvenku i zevnitř - 660 - 1100 l</t>
  </si>
  <si>
    <t>Celková předpokládaná cena za poskytování Služeb dle Katalogového listu KL 2 - Mimořádné situace za dobu trvání Smlouvy  v Kč bez DPH</t>
  </si>
  <si>
    <t>Celková předpokládaná cena za poskytování Služeb dle Katalogového listu KL 2 - Mimořádné situace za 1 rok bez DPH</t>
  </si>
  <si>
    <t>Mimořádné situace</t>
  </si>
  <si>
    <t>1x 14 dní</t>
  </si>
  <si>
    <t>1x týdně</t>
  </si>
  <si>
    <t>2x týdně</t>
  </si>
  <si>
    <t>3x týdně</t>
  </si>
  <si>
    <t>Počet svozů pro účely výpočtu</t>
  </si>
  <si>
    <t>dle textu</t>
  </si>
  <si>
    <t>Jednotková cena za sběr, nakládku, svoz a přepravu do zařízení bez DPH</t>
  </si>
  <si>
    <t>Tabulka pro výpočet nabídkové ceny - část 1</t>
  </si>
  <si>
    <t>DOPLNÍ DODAVATEL</t>
  </si>
  <si>
    <t>[Kč/ks/měsíc]</t>
  </si>
  <si>
    <t xml:space="preserve">(f)=(c)*(b)*(d)+(e)*c*12 </t>
  </si>
  <si>
    <t>Předpokládaný počet tun opadu za rok (t/rok)</t>
  </si>
  <si>
    <t>(m)=(f) pro nádobu s četností svozů (b)=53 v dané objemové kategorii (a)</t>
  </si>
  <si>
    <t>Předpokládaná cena za mimořádné vývozy SKO za 1 rok bez DPH (bez ceny za odstranění nebo využití odpadu a bez poplatku za ukládání odpadů na skládku)</t>
  </si>
  <si>
    <t>Mimořádné úklidy</t>
  </si>
  <si>
    <t>neuplatní se</t>
  </si>
  <si>
    <t>(g)=(e+d)*(f)</t>
  </si>
  <si>
    <t>[Kč/ks]</t>
  </si>
  <si>
    <t>Jednotková cena za odvoz nádoby ze stanoviště a její vrácení zpět na místo bez DPH</t>
  </si>
  <si>
    <t>Název položky</t>
  </si>
  <si>
    <t>Svoz PE pytlů</t>
  </si>
  <si>
    <t>* předpokládaný maximální objem za jeden (1) úklid je 240 l</t>
  </si>
  <si>
    <t>Úklid stálého stanoviště sběrných nádob či úklid místa mimo stanoviště sběrných nádob*</t>
  </si>
  <si>
    <t>Sběr a svoz PE pytle</t>
  </si>
  <si>
    <t xml:space="preserve">Preventivní odvoz nádob ze stanoviště a jejich vrácení zpět na místo </t>
  </si>
  <si>
    <t xml:space="preserve">Jednotková cena za odstranění nebo využití odpadu bez poplatku za ukládání odpadu na skládku a bez nákladů na tvorbu rekultivační rezervy bez DPH </t>
  </si>
  <si>
    <t>Mytí nádoby zvenku - 60 - 240 l</t>
  </si>
  <si>
    <t>Mytí nádoby zevnitř - 60 - 240 l</t>
  </si>
  <si>
    <t>Komplentní mytí nádoby zvenku i zevnitř - 60 - 240 l</t>
  </si>
  <si>
    <t>Cena za odstranění odpadu bez poplatku za ukládání odpadů na skládku a bez nákladů na tvorbu rekultivační rezervy bez DPH za tunu odpadu (kč/t)</t>
  </si>
  <si>
    <t>Celková předpokládaná cena za poskytování Služeb dle Katalogového listu KL 1 - Směsný komunální odpad po dobu 1 roku v Kč bez DPH</t>
  </si>
  <si>
    <t>-</t>
  </si>
  <si>
    <t>Předpokládaná cena za sběr, svoz, přepravu SKO do zařízení a pronájem nádob za 1 rok bez DPH</t>
  </si>
  <si>
    <t>Celková předpokládaná cena za odstranění odpadu bez poplatku za ukládání odpadů na skládku a bez nákladů na tvorbu rekultivační rezervy bez DPH za rok (kč/rok)</t>
  </si>
  <si>
    <t>Předpokládaná cena (sběr, svoz, přeprava do zařízení, pronájem dané nádoby v dané četnosti) bez DPH</t>
  </si>
  <si>
    <t>Předpokládaná cena za 1 rok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</si>
</sst>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9">
    <xf numFmtId="0" fontId="0" fillId="0" borderId="0" xfId="0"/>
    <xf numFmtId="0" fontId="2" fillId="0" borderId="0" xfId="0" applyFont="1"/>
    <xf numFmtId="4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Fill="1"/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4" fontId="0" fillId="2" borderId="14" xfId="0" applyNumberFormat="1" applyFill="1" applyBorder="1" applyAlignment="1">
      <alignment horizontal="center" vertical="center"/>
    </xf>
    <xf numFmtId="4" fontId="0" fillId="2" borderId="12" xfId="0" applyNumberFormat="1" applyFill="1" applyBorder="1" applyAlignment="1">
      <alignment horizontal="center" vertical="center"/>
    </xf>
    <xf numFmtId="4" fontId="0" fillId="4" borderId="14" xfId="0" applyNumberForma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vertical="center" wrapText="1"/>
    </xf>
    <xf numFmtId="4" fontId="2" fillId="3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0" fillId="0" borderId="2" xfId="20" applyNumberFormat="1" applyBorder="1" applyAlignment="1">
      <alignment horizontal="center" vertical="center"/>
      <protection/>
    </xf>
    <xf numFmtId="3" fontId="0" fillId="0" borderId="2" xfId="20" applyNumberFormat="1" applyBorder="1" applyAlignment="1">
      <alignment horizontal="center"/>
      <protection/>
    </xf>
    <xf numFmtId="3" fontId="0" fillId="0" borderId="2" xfId="20" applyNumberFormat="1" applyBorder="1" applyAlignment="1">
      <alignment horizontal="center" vertical="center"/>
      <protection/>
    </xf>
    <xf numFmtId="4" fontId="9" fillId="5" borderId="3" xfId="0" applyNumberFormat="1" applyFont="1" applyFill="1" applyBorder="1" applyAlignment="1">
      <alignment horizontal="center" vertical="center"/>
    </xf>
    <xf numFmtId="4" fontId="3" fillId="2" borderId="22" xfId="0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2" borderId="23" xfId="0" applyFill="1" applyBorder="1" applyAlignment="1">
      <alignment horizontal="left" wrapText="1"/>
    </xf>
    <xf numFmtId="0" fontId="0" fillId="2" borderId="24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0" fillId="4" borderId="23" xfId="0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/>
    </xf>
    <xf numFmtId="0" fontId="2" fillId="2" borderId="2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4" fontId="0" fillId="5" borderId="3" xfId="0" applyNumberFormat="1" applyFill="1" applyBorder="1" applyAlignment="1">
      <alignment horizontal="center" vertical="center"/>
    </xf>
    <xf numFmtId="4" fontId="0" fillId="5" borderId="15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3" borderId="0" xfId="0" applyFill="1" applyBorder="1" applyAlignment="1">
      <alignment horizontal="center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35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 topLeftCell="A1">
      <selection activeCell="A8" sqref="A8:G8"/>
    </sheetView>
  </sheetViews>
  <sheetFormatPr defaultColWidth="9.140625" defaultRowHeight="15"/>
  <cols>
    <col min="8" max="8" width="20.8515625" style="0" customWidth="1"/>
  </cols>
  <sheetData>
    <row r="1" spans="1:6" ht="18.5">
      <c r="A1" s="70" t="s">
        <v>56</v>
      </c>
      <c r="B1" s="70"/>
      <c r="C1" s="70"/>
      <c r="D1" s="70"/>
      <c r="E1" s="70"/>
      <c r="F1" s="70"/>
    </row>
    <row r="3" ht="15">
      <c r="A3" s="1" t="s">
        <v>42</v>
      </c>
    </row>
    <row r="4" ht="15" thickBot="1"/>
    <row r="5" spans="1:8" ht="49.5" customHeight="1" thickBot="1">
      <c r="A5" s="71" t="s">
        <v>43</v>
      </c>
      <c r="B5" s="72"/>
      <c r="C5" s="72"/>
      <c r="D5" s="72"/>
      <c r="E5" s="72"/>
      <c r="F5" s="72"/>
      <c r="G5" s="73"/>
      <c r="H5" s="37">
        <f>SKO!I57</f>
        <v>0</v>
      </c>
    </row>
    <row r="6" spans="1:8" ht="52.5" customHeight="1" thickBot="1">
      <c r="A6" s="74" t="s">
        <v>46</v>
      </c>
      <c r="B6" s="75"/>
      <c r="C6" s="75"/>
      <c r="D6" s="75"/>
      <c r="E6" s="75"/>
      <c r="F6" s="75"/>
      <c r="G6" s="76"/>
      <c r="H6" s="38">
        <f>'Mimořádné situace'!G11</f>
        <v>0</v>
      </c>
    </row>
    <row r="7" ht="15" thickBot="1">
      <c r="H7" s="33"/>
    </row>
    <row r="8" spans="1:8" ht="43.5" customHeight="1" thickBot="1">
      <c r="A8" s="77" t="s">
        <v>44</v>
      </c>
      <c r="B8" s="78"/>
      <c r="C8" s="78"/>
      <c r="D8" s="78"/>
      <c r="E8" s="78"/>
      <c r="F8" s="78"/>
      <c r="G8" s="79"/>
      <c r="H8" s="39">
        <f>SUM(H5:H6)</f>
        <v>0</v>
      </c>
    </row>
  </sheetData>
  <mergeCells count="4">
    <mergeCell ref="A1:F1"/>
    <mergeCell ref="A5:G5"/>
    <mergeCell ref="A6:G6"/>
    <mergeCell ref="A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0"/>
  <sheetViews>
    <sheetView tabSelected="1" workbookViewId="0" topLeftCell="A1">
      <selection activeCell="K11" sqref="K11:K12"/>
    </sheetView>
  </sheetViews>
  <sheetFormatPr defaultColWidth="9.140625" defaultRowHeight="15"/>
  <cols>
    <col min="5" max="5" width="16.7109375" style="0" customWidth="1"/>
    <col min="6" max="6" width="17.421875" style="0" customWidth="1"/>
    <col min="7" max="7" width="37.8515625" style="0" customWidth="1"/>
    <col min="8" max="8" width="23.00390625" style="0" customWidth="1"/>
    <col min="9" max="9" width="38.140625" style="0" customWidth="1"/>
    <col min="10" max="10" width="36.00390625" style="0" customWidth="1"/>
    <col min="11" max="11" width="18.7109375" style="0" customWidth="1"/>
    <col min="12" max="12" width="24.8515625" style="0" customWidth="1"/>
    <col min="13" max="13" width="17.140625" style="0" customWidth="1"/>
    <col min="14" max="14" width="18.57421875" style="0" customWidth="1"/>
    <col min="15" max="15" width="20.28125" style="0" customWidth="1"/>
    <col min="16" max="16" width="12.140625" style="0" customWidth="1"/>
  </cols>
  <sheetData>
    <row r="1" spans="1:9" ht="15">
      <c r="A1" s="1" t="s">
        <v>21</v>
      </c>
      <c r="B1" s="1"/>
      <c r="I1" s="1" t="s">
        <v>29</v>
      </c>
    </row>
    <row r="2" spans="1:12" ht="108" customHeight="1">
      <c r="A2" s="6" t="s">
        <v>0</v>
      </c>
      <c r="B2" s="6" t="s">
        <v>10</v>
      </c>
      <c r="C2" s="6" t="s">
        <v>53</v>
      </c>
      <c r="D2" s="7" t="s">
        <v>1</v>
      </c>
      <c r="E2" s="6" t="s">
        <v>34</v>
      </c>
      <c r="F2" s="6" t="s">
        <v>33</v>
      </c>
      <c r="G2" s="5" t="s">
        <v>83</v>
      </c>
      <c r="I2" s="5" t="s">
        <v>30</v>
      </c>
      <c r="J2" s="5" t="s">
        <v>37</v>
      </c>
      <c r="K2" s="5" t="s">
        <v>35</v>
      </c>
      <c r="L2" s="5" t="s">
        <v>84</v>
      </c>
    </row>
    <row r="3" spans="1:12" ht="15">
      <c r="A3" s="8" t="s">
        <v>2</v>
      </c>
      <c r="B3" s="8" t="s">
        <v>54</v>
      </c>
      <c r="C3" s="8" t="s">
        <v>11</v>
      </c>
      <c r="D3" s="8" t="s">
        <v>3</v>
      </c>
      <c r="E3" s="8" t="s">
        <v>20</v>
      </c>
      <c r="F3" s="52" t="s">
        <v>58</v>
      </c>
      <c r="G3" s="8" t="s">
        <v>4</v>
      </c>
      <c r="I3" s="12" t="s">
        <v>2</v>
      </c>
      <c r="J3" s="12" t="s">
        <v>32</v>
      </c>
      <c r="K3" s="12" t="s">
        <v>11</v>
      </c>
      <c r="L3" s="12" t="s">
        <v>4</v>
      </c>
    </row>
    <row r="4" spans="1:12" ht="26">
      <c r="A4" s="17" t="s">
        <v>13</v>
      </c>
      <c r="B4" s="17"/>
      <c r="C4" s="17" t="s">
        <v>14</v>
      </c>
      <c r="D4" s="18" t="s">
        <v>15</v>
      </c>
      <c r="E4" s="17" t="s">
        <v>17</v>
      </c>
      <c r="F4" s="18" t="s">
        <v>16</v>
      </c>
      <c r="G4" s="17" t="s">
        <v>59</v>
      </c>
      <c r="I4" s="17" t="s">
        <v>31</v>
      </c>
      <c r="J4" s="19" t="s">
        <v>61</v>
      </c>
      <c r="K4" s="20" t="s">
        <v>36</v>
      </c>
      <c r="L4" s="20" t="s">
        <v>38</v>
      </c>
    </row>
    <row r="5" spans="1:12" ht="15">
      <c r="A5" s="134">
        <v>60</v>
      </c>
      <c r="B5" s="49" t="s">
        <v>49</v>
      </c>
      <c r="C5" s="64">
        <v>26</v>
      </c>
      <c r="D5" s="65">
        <v>50</v>
      </c>
      <c r="E5" s="66"/>
      <c r="F5" s="67"/>
      <c r="G5" s="2">
        <f>D5*C5*E5+F5*D5*12</f>
        <v>0</v>
      </c>
      <c r="I5" s="136">
        <v>60</v>
      </c>
      <c r="J5" s="119">
        <f>E6</f>
        <v>0</v>
      </c>
      <c r="K5" s="117">
        <v>0</v>
      </c>
      <c r="L5" s="119">
        <f>K5*J5</f>
        <v>0</v>
      </c>
    </row>
    <row r="6" spans="1:12" ht="15">
      <c r="A6" s="135"/>
      <c r="B6" s="49" t="s">
        <v>50</v>
      </c>
      <c r="C6" s="64">
        <v>53</v>
      </c>
      <c r="D6" s="65">
        <v>50</v>
      </c>
      <c r="E6" s="66"/>
      <c r="F6" s="67"/>
      <c r="G6" s="2">
        <f>D6*C6*E6+F6*D6*12</f>
        <v>0</v>
      </c>
      <c r="I6" s="137"/>
      <c r="J6" s="120"/>
      <c r="K6" s="118"/>
      <c r="L6" s="120"/>
    </row>
    <row r="7" spans="1:12" ht="15">
      <c r="A7" s="99">
        <v>70</v>
      </c>
      <c r="B7" s="49" t="s">
        <v>49</v>
      </c>
      <c r="C7" s="4">
        <v>26</v>
      </c>
      <c r="D7" s="59">
        <v>4</v>
      </c>
      <c r="E7" s="10"/>
      <c r="F7" s="11"/>
      <c r="G7" s="2">
        <f>D7*C7*E7+F7*D7*12</f>
        <v>0</v>
      </c>
      <c r="I7" s="83">
        <v>70</v>
      </c>
      <c r="J7" s="86">
        <f>E8</f>
        <v>0</v>
      </c>
      <c r="K7" s="83">
        <v>0</v>
      </c>
      <c r="L7" s="86">
        <f>K7*J7</f>
        <v>0</v>
      </c>
    </row>
    <row r="8" spans="1:12" ht="15">
      <c r="A8" s="99"/>
      <c r="B8" s="49" t="s">
        <v>50</v>
      </c>
      <c r="C8" s="4">
        <v>53</v>
      </c>
      <c r="D8" s="59">
        <v>53</v>
      </c>
      <c r="E8" s="10"/>
      <c r="F8" s="11"/>
      <c r="G8" s="2">
        <f aca="true" t="shared" si="0" ref="G8:G32">D8*C8*E8+F8*D8*12</f>
        <v>0</v>
      </c>
      <c r="I8" s="85"/>
      <c r="J8" s="88"/>
      <c r="K8" s="85"/>
      <c r="L8" s="88"/>
    </row>
    <row r="9" spans="1:12" ht="15">
      <c r="A9" s="83">
        <v>75</v>
      </c>
      <c r="B9" s="49" t="s">
        <v>49</v>
      </c>
      <c r="C9" s="4">
        <v>26</v>
      </c>
      <c r="D9" s="61">
        <v>0</v>
      </c>
      <c r="E9" s="10"/>
      <c r="F9" s="11"/>
      <c r="G9" s="2">
        <f t="shared" si="0"/>
        <v>0</v>
      </c>
      <c r="I9" s="83">
        <v>75</v>
      </c>
      <c r="J9" s="86">
        <f>E10</f>
        <v>0</v>
      </c>
      <c r="K9" s="83">
        <v>0</v>
      </c>
      <c r="L9" s="86">
        <f>K9*J9</f>
        <v>0</v>
      </c>
    </row>
    <row r="10" spans="1:12" ht="15">
      <c r="A10" s="85"/>
      <c r="B10" s="49" t="s">
        <v>50</v>
      </c>
      <c r="C10" s="4">
        <v>53</v>
      </c>
      <c r="D10" s="60">
        <v>66</v>
      </c>
      <c r="E10" s="10"/>
      <c r="F10" s="11"/>
      <c r="G10" s="2">
        <f t="shared" si="0"/>
        <v>0</v>
      </c>
      <c r="I10" s="85"/>
      <c r="J10" s="88"/>
      <c r="K10" s="85"/>
      <c r="L10" s="88"/>
    </row>
    <row r="11" spans="1:12" ht="15">
      <c r="A11" s="99">
        <v>80</v>
      </c>
      <c r="B11" s="49" t="s">
        <v>49</v>
      </c>
      <c r="C11" s="4">
        <v>26</v>
      </c>
      <c r="D11" s="59">
        <v>206</v>
      </c>
      <c r="E11" s="10"/>
      <c r="F11" s="11"/>
      <c r="G11" s="2">
        <f t="shared" si="0"/>
        <v>0</v>
      </c>
      <c r="I11" s="83">
        <v>80</v>
      </c>
      <c r="J11" s="86">
        <f>E12</f>
        <v>0</v>
      </c>
      <c r="K11" s="83">
        <v>0</v>
      </c>
      <c r="L11" s="86">
        <f>K11*J11</f>
        <v>0</v>
      </c>
    </row>
    <row r="12" spans="1:12" ht="15">
      <c r="A12" s="99"/>
      <c r="B12" s="49" t="s">
        <v>50</v>
      </c>
      <c r="C12" s="4">
        <v>53</v>
      </c>
      <c r="D12" s="59">
        <v>790</v>
      </c>
      <c r="E12" s="10"/>
      <c r="F12" s="11"/>
      <c r="G12" s="2">
        <f t="shared" si="0"/>
        <v>0</v>
      </c>
      <c r="I12" s="85"/>
      <c r="J12" s="85"/>
      <c r="K12" s="85"/>
      <c r="L12" s="88"/>
    </row>
    <row r="13" spans="1:12" ht="15">
      <c r="A13" s="99">
        <v>110</v>
      </c>
      <c r="B13" s="49" t="s">
        <v>49</v>
      </c>
      <c r="C13" s="4">
        <v>26</v>
      </c>
      <c r="D13" s="59">
        <v>11</v>
      </c>
      <c r="E13" s="10"/>
      <c r="F13" s="11"/>
      <c r="G13" s="2">
        <f t="shared" si="0"/>
        <v>0</v>
      </c>
      <c r="I13" s="83">
        <v>110</v>
      </c>
      <c r="J13" s="86">
        <f>E14</f>
        <v>0</v>
      </c>
      <c r="K13" s="83">
        <v>0</v>
      </c>
      <c r="L13" s="86">
        <f>K13*J13</f>
        <v>0</v>
      </c>
    </row>
    <row r="14" spans="1:12" ht="15">
      <c r="A14" s="99"/>
      <c r="B14" s="49" t="s">
        <v>50</v>
      </c>
      <c r="C14" s="4">
        <v>53</v>
      </c>
      <c r="D14" s="59">
        <v>1557</v>
      </c>
      <c r="E14" s="10"/>
      <c r="F14" s="11"/>
      <c r="G14" s="2">
        <f t="shared" si="0"/>
        <v>0</v>
      </c>
      <c r="I14" s="85"/>
      <c r="J14" s="85"/>
      <c r="K14" s="85"/>
      <c r="L14" s="88"/>
    </row>
    <row r="15" spans="1:12" ht="15">
      <c r="A15" s="99">
        <v>120</v>
      </c>
      <c r="B15" s="49" t="s">
        <v>49</v>
      </c>
      <c r="C15" s="4">
        <v>26</v>
      </c>
      <c r="D15" s="59">
        <v>71</v>
      </c>
      <c r="E15" s="10"/>
      <c r="F15" s="11"/>
      <c r="G15" s="2">
        <f t="shared" si="0"/>
        <v>0</v>
      </c>
      <c r="I15" s="83">
        <v>120</v>
      </c>
      <c r="J15" s="86">
        <f>E16</f>
        <v>0</v>
      </c>
      <c r="K15" s="83">
        <v>0</v>
      </c>
      <c r="L15" s="86">
        <f>K15*J15</f>
        <v>0</v>
      </c>
    </row>
    <row r="16" spans="1:12" ht="15">
      <c r="A16" s="99"/>
      <c r="B16" s="49" t="s">
        <v>50</v>
      </c>
      <c r="C16" s="4">
        <v>53</v>
      </c>
      <c r="D16" s="59">
        <v>2739</v>
      </c>
      <c r="E16" s="10"/>
      <c r="F16" s="11"/>
      <c r="G16" s="2">
        <f t="shared" si="0"/>
        <v>0</v>
      </c>
      <c r="I16" s="84"/>
      <c r="J16" s="84"/>
      <c r="K16" s="84"/>
      <c r="L16" s="87"/>
    </row>
    <row r="17" spans="1:12" ht="15">
      <c r="A17" s="99"/>
      <c r="B17" s="49" t="s">
        <v>51</v>
      </c>
      <c r="C17" s="4">
        <v>106</v>
      </c>
      <c r="D17" s="59">
        <v>0</v>
      </c>
      <c r="E17" s="10"/>
      <c r="F17" s="11"/>
      <c r="G17" s="2">
        <f t="shared" si="0"/>
        <v>0</v>
      </c>
      <c r="I17" s="85"/>
      <c r="J17" s="85"/>
      <c r="K17" s="85"/>
      <c r="L17" s="88"/>
    </row>
    <row r="18" spans="1:12" ht="15">
      <c r="A18" s="83">
        <v>140</v>
      </c>
      <c r="B18" s="49" t="s">
        <v>49</v>
      </c>
      <c r="C18" s="4">
        <v>26</v>
      </c>
      <c r="D18" s="61">
        <v>0</v>
      </c>
      <c r="E18" s="10"/>
      <c r="F18" s="11"/>
      <c r="G18" s="2">
        <f t="shared" si="0"/>
        <v>0</v>
      </c>
      <c r="I18" s="83">
        <v>140</v>
      </c>
      <c r="J18" s="86">
        <f>E19</f>
        <v>0</v>
      </c>
      <c r="K18" s="83">
        <v>0</v>
      </c>
      <c r="L18" s="86">
        <f>K18*J18</f>
        <v>0</v>
      </c>
    </row>
    <row r="19" spans="1:12" ht="15">
      <c r="A19" s="84"/>
      <c r="B19" s="49" t="s">
        <v>50</v>
      </c>
      <c r="C19" s="4">
        <v>53</v>
      </c>
      <c r="D19" s="59">
        <v>498</v>
      </c>
      <c r="E19" s="10"/>
      <c r="F19" s="11"/>
      <c r="G19" s="2">
        <f t="shared" si="0"/>
        <v>0</v>
      </c>
      <c r="I19" s="84"/>
      <c r="J19" s="87"/>
      <c r="K19" s="84"/>
      <c r="L19" s="87"/>
    </row>
    <row r="20" spans="1:12" ht="15">
      <c r="A20" s="85"/>
      <c r="B20" s="49" t="s">
        <v>51</v>
      </c>
      <c r="C20" s="4">
        <v>106</v>
      </c>
      <c r="D20" s="59">
        <v>2</v>
      </c>
      <c r="E20" s="10"/>
      <c r="F20" s="11"/>
      <c r="G20" s="2">
        <f t="shared" si="0"/>
        <v>0</v>
      </c>
      <c r="I20" s="85"/>
      <c r="J20" s="88"/>
      <c r="K20" s="85"/>
      <c r="L20" s="88"/>
    </row>
    <row r="21" spans="1:12" ht="15">
      <c r="A21" s="83">
        <v>240</v>
      </c>
      <c r="B21" s="49" t="s">
        <v>49</v>
      </c>
      <c r="C21" s="4">
        <v>26</v>
      </c>
      <c r="D21" s="61">
        <v>0</v>
      </c>
      <c r="E21" s="10"/>
      <c r="F21" s="11"/>
      <c r="G21" s="2">
        <f t="shared" si="0"/>
        <v>0</v>
      </c>
      <c r="I21" s="83">
        <v>240</v>
      </c>
      <c r="J21" s="86">
        <f>E22</f>
        <v>0</v>
      </c>
      <c r="K21" s="83">
        <v>0</v>
      </c>
      <c r="L21" s="86">
        <f>K21*J21</f>
        <v>0</v>
      </c>
    </row>
    <row r="22" spans="1:12" ht="15">
      <c r="A22" s="84"/>
      <c r="B22" s="49" t="s">
        <v>50</v>
      </c>
      <c r="C22" s="4">
        <v>53</v>
      </c>
      <c r="D22" s="59">
        <v>1138</v>
      </c>
      <c r="E22" s="10"/>
      <c r="F22" s="11"/>
      <c r="G22" s="2">
        <f t="shared" si="0"/>
        <v>0</v>
      </c>
      <c r="I22" s="84"/>
      <c r="J22" s="87"/>
      <c r="K22" s="84"/>
      <c r="L22" s="87"/>
    </row>
    <row r="23" spans="1:12" ht="15">
      <c r="A23" s="85"/>
      <c r="B23" s="49" t="s">
        <v>51</v>
      </c>
      <c r="C23" s="4">
        <v>106</v>
      </c>
      <c r="D23" s="59">
        <v>18</v>
      </c>
      <c r="E23" s="10"/>
      <c r="F23" s="11"/>
      <c r="G23" s="2">
        <f t="shared" si="0"/>
        <v>0</v>
      </c>
      <c r="I23" s="85"/>
      <c r="J23" s="88"/>
      <c r="K23" s="85"/>
      <c r="L23" s="88"/>
    </row>
    <row r="24" spans="1:12" ht="15">
      <c r="A24" s="83">
        <v>660</v>
      </c>
      <c r="B24" s="49" t="s">
        <v>50</v>
      </c>
      <c r="C24" s="4">
        <v>53</v>
      </c>
      <c r="D24" s="59">
        <v>111</v>
      </c>
      <c r="E24" s="10"/>
      <c r="F24" s="11"/>
      <c r="G24" s="2">
        <f t="shared" si="0"/>
        <v>0</v>
      </c>
      <c r="I24" s="83">
        <v>660</v>
      </c>
      <c r="J24" s="86">
        <f>E24</f>
        <v>0</v>
      </c>
      <c r="K24" s="83">
        <v>100</v>
      </c>
      <c r="L24" s="86">
        <f>K24*J24</f>
        <v>0</v>
      </c>
    </row>
    <row r="25" spans="1:12" ht="15">
      <c r="A25" s="84"/>
      <c r="B25" s="49" t="s">
        <v>51</v>
      </c>
      <c r="C25" s="4">
        <v>106</v>
      </c>
      <c r="D25" s="59">
        <v>43</v>
      </c>
      <c r="E25" s="10"/>
      <c r="F25" s="11"/>
      <c r="G25" s="2">
        <f t="shared" si="0"/>
        <v>0</v>
      </c>
      <c r="I25" s="84"/>
      <c r="J25" s="87"/>
      <c r="K25" s="84"/>
      <c r="L25" s="87"/>
    </row>
    <row r="26" spans="1:12" ht="15">
      <c r="A26" s="85"/>
      <c r="B26" s="49" t="s">
        <v>52</v>
      </c>
      <c r="C26" s="4">
        <v>159</v>
      </c>
      <c r="D26" s="61">
        <v>0</v>
      </c>
      <c r="E26" s="10"/>
      <c r="F26" s="11"/>
      <c r="G26" s="2">
        <f t="shared" si="0"/>
        <v>0</v>
      </c>
      <c r="I26" s="85"/>
      <c r="J26" s="88"/>
      <c r="K26" s="85"/>
      <c r="L26" s="88"/>
    </row>
    <row r="27" spans="1:12" ht="15">
      <c r="A27" s="83">
        <v>770</v>
      </c>
      <c r="B27" s="49" t="s">
        <v>50</v>
      </c>
      <c r="C27" s="4">
        <v>53</v>
      </c>
      <c r="D27" s="61">
        <v>112</v>
      </c>
      <c r="E27" s="10"/>
      <c r="F27" s="11"/>
      <c r="G27" s="2">
        <f t="shared" si="0"/>
        <v>0</v>
      </c>
      <c r="I27" s="83">
        <v>770</v>
      </c>
      <c r="J27" s="86">
        <f>E27</f>
        <v>0</v>
      </c>
      <c r="K27" s="83">
        <v>100</v>
      </c>
      <c r="L27" s="86">
        <f>K27*J27</f>
        <v>0</v>
      </c>
    </row>
    <row r="28" spans="1:12" ht="15">
      <c r="A28" s="84"/>
      <c r="B28" s="49" t="s">
        <v>51</v>
      </c>
      <c r="C28" s="4">
        <v>106</v>
      </c>
      <c r="D28" s="61">
        <v>43</v>
      </c>
      <c r="E28" s="10"/>
      <c r="F28" s="11"/>
      <c r="G28" s="2">
        <f t="shared" si="0"/>
        <v>0</v>
      </c>
      <c r="I28" s="84"/>
      <c r="J28" s="87"/>
      <c r="K28" s="84"/>
      <c r="L28" s="87"/>
    </row>
    <row r="29" spans="1:12" ht="15">
      <c r="A29" s="85"/>
      <c r="B29" s="49" t="s">
        <v>52</v>
      </c>
      <c r="C29" s="4">
        <v>159</v>
      </c>
      <c r="D29" s="61">
        <v>0</v>
      </c>
      <c r="E29" s="10"/>
      <c r="F29" s="11"/>
      <c r="G29" s="2">
        <f t="shared" si="0"/>
        <v>0</v>
      </c>
      <c r="I29" s="85"/>
      <c r="J29" s="88"/>
      <c r="K29" s="85"/>
      <c r="L29" s="88"/>
    </row>
    <row r="30" spans="1:12" ht="15">
      <c r="A30" s="99">
        <v>1100</v>
      </c>
      <c r="B30" s="49" t="s">
        <v>50</v>
      </c>
      <c r="C30" s="4">
        <v>53</v>
      </c>
      <c r="D30" s="61">
        <v>457</v>
      </c>
      <c r="E30" s="10"/>
      <c r="F30" s="11"/>
      <c r="G30" s="2">
        <f t="shared" si="0"/>
        <v>0</v>
      </c>
      <c r="I30" s="83">
        <v>1100</v>
      </c>
      <c r="J30" s="86">
        <f>E30</f>
        <v>0</v>
      </c>
      <c r="K30" s="83">
        <v>1000</v>
      </c>
      <c r="L30" s="86">
        <f>K30*J30</f>
        <v>0</v>
      </c>
    </row>
    <row r="31" spans="1:12" ht="17.25" customHeight="1">
      <c r="A31" s="99"/>
      <c r="B31" s="49" t="s">
        <v>51</v>
      </c>
      <c r="C31" s="69">
        <v>106</v>
      </c>
      <c r="D31" s="61">
        <v>1269</v>
      </c>
      <c r="E31" s="10"/>
      <c r="F31" s="11"/>
      <c r="G31" s="2">
        <f t="shared" si="0"/>
        <v>0</v>
      </c>
      <c r="I31" s="84"/>
      <c r="J31" s="84"/>
      <c r="K31" s="84"/>
      <c r="L31" s="87"/>
    </row>
    <row r="32" spans="1:12" ht="18.75" customHeight="1" thickBot="1">
      <c r="A32" s="99"/>
      <c r="B32" s="49" t="s">
        <v>52</v>
      </c>
      <c r="C32" s="69">
        <v>159</v>
      </c>
      <c r="D32" s="61">
        <v>28</v>
      </c>
      <c r="E32" s="10"/>
      <c r="F32" s="11"/>
      <c r="G32" s="2">
        <f t="shared" si="0"/>
        <v>0</v>
      </c>
      <c r="I32" s="85"/>
      <c r="J32" s="85"/>
      <c r="K32" s="85"/>
      <c r="L32" s="88"/>
    </row>
    <row r="33" spans="1:12" ht="46.5" customHeight="1" thickBot="1">
      <c r="A33" s="115" t="s">
        <v>81</v>
      </c>
      <c r="B33" s="116"/>
      <c r="C33" s="116"/>
      <c r="D33" s="116"/>
      <c r="E33" s="116"/>
      <c r="F33" s="116"/>
      <c r="G33" s="63">
        <f>SUM(G5:G32)</f>
        <v>0</v>
      </c>
      <c r="I33" s="112" t="s">
        <v>62</v>
      </c>
      <c r="J33" s="113"/>
      <c r="K33" s="114"/>
      <c r="L33" s="48">
        <f>SUM(L5:L32)</f>
        <v>0</v>
      </c>
    </row>
    <row r="34" spans="1:10" ht="52.5" customHeight="1">
      <c r="A34" s="106" t="s">
        <v>78</v>
      </c>
      <c r="B34" s="106"/>
      <c r="C34" s="106"/>
      <c r="D34" s="106"/>
      <c r="E34" s="106"/>
      <c r="F34" s="106"/>
      <c r="G34" s="54"/>
      <c r="I34" s="107" t="s">
        <v>57</v>
      </c>
      <c r="J34" s="107"/>
    </row>
    <row r="35" spans="1:7" ht="47.25" customHeight="1">
      <c r="A35" s="106" t="s">
        <v>60</v>
      </c>
      <c r="B35" s="106"/>
      <c r="C35" s="106"/>
      <c r="D35" s="106"/>
      <c r="E35" s="106"/>
      <c r="F35" s="106"/>
      <c r="G35" s="3">
        <v>19000</v>
      </c>
    </row>
    <row r="36" spans="1:7" ht="47.25" customHeight="1">
      <c r="A36" s="106" t="s">
        <v>82</v>
      </c>
      <c r="B36" s="106"/>
      <c r="C36" s="106"/>
      <c r="D36" s="106"/>
      <c r="E36" s="106"/>
      <c r="F36" s="106"/>
      <c r="G36" s="53">
        <f>G35*G34</f>
        <v>0</v>
      </c>
    </row>
    <row r="37" spans="1:2" ht="58.5" customHeight="1">
      <c r="A37" s="1"/>
      <c r="B37" s="1"/>
    </row>
    <row r="38" spans="1:4" ht="15">
      <c r="A38" s="121"/>
      <c r="B38" s="121"/>
      <c r="C38" s="121"/>
      <c r="D38" s="121"/>
    </row>
    <row r="39" spans="1:6" ht="15">
      <c r="A39" s="121"/>
      <c r="B39" s="121"/>
      <c r="C39" s="121"/>
      <c r="D39" s="121"/>
      <c r="E39" s="122" t="s">
        <v>57</v>
      </c>
      <c r="F39" s="122"/>
    </row>
    <row r="40" spans="3:4" ht="15">
      <c r="C40" s="50"/>
      <c r="D40" s="50"/>
    </row>
    <row r="41" spans="3:4" ht="15">
      <c r="C41" s="50"/>
      <c r="D41" s="50"/>
    </row>
    <row r="42" spans="3:4" ht="15">
      <c r="C42" s="50"/>
      <c r="D42" s="50"/>
    </row>
    <row r="43" spans="3:15" ht="15">
      <c r="C43" s="50"/>
      <c r="D43" s="50"/>
      <c r="M43" s="13"/>
      <c r="N43" s="13"/>
      <c r="O43" s="13"/>
    </row>
    <row r="44" spans="3:4" ht="30" customHeight="1">
      <c r="C44" s="50"/>
      <c r="D44" s="50"/>
    </row>
    <row r="45" spans="1:12" ht="15" thickBot="1">
      <c r="A45" s="100" t="s">
        <v>22</v>
      </c>
      <c r="B45" s="100"/>
      <c r="C45" s="100"/>
      <c r="D45" s="100"/>
      <c r="E45" s="13"/>
      <c r="F45" s="13"/>
      <c r="G45" s="13"/>
      <c r="H45" s="13"/>
      <c r="I45" s="55" t="s">
        <v>63</v>
      </c>
      <c r="J45" s="55"/>
      <c r="K45" s="55"/>
      <c r="L45" s="55"/>
    </row>
    <row r="46" spans="1:12" ht="15">
      <c r="A46" s="138" t="s">
        <v>12</v>
      </c>
      <c r="B46" s="139"/>
      <c r="C46" s="139"/>
      <c r="D46" s="140"/>
      <c r="E46" s="97" t="s">
        <v>23</v>
      </c>
      <c r="F46" s="110" t="s">
        <v>24</v>
      </c>
      <c r="G46" s="104" t="s">
        <v>25</v>
      </c>
      <c r="H46" s="89"/>
      <c r="I46" s="108" t="s">
        <v>12</v>
      </c>
      <c r="J46" s="97" t="s">
        <v>23</v>
      </c>
      <c r="K46" s="110" t="s">
        <v>24</v>
      </c>
      <c r="L46" s="104" t="s">
        <v>25</v>
      </c>
    </row>
    <row r="47" spans="1:12" ht="30" customHeight="1" thickBot="1">
      <c r="A47" s="141"/>
      <c r="B47" s="142"/>
      <c r="C47" s="142"/>
      <c r="D47" s="143"/>
      <c r="E47" s="98"/>
      <c r="F47" s="111"/>
      <c r="G47" s="105"/>
      <c r="H47" s="90"/>
      <c r="I47" s="109"/>
      <c r="J47" s="98"/>
      <c r="K47" s="111"/>
      <c r="L47" s="105"/>
    </row>
    <row r="48" spans="1:12" ht="46.5" customHeight="1">
      <c r="A48" s="91" t="s">
        <v>75</v>
      </c>
      <c r="B48" s="92"/>
      <c r="C48" s="92"/>
      <c r="D48" s="93"/>
      <c r="E48" s="40"/>
      <c r="F48" s="26">
        <v>500</v>
      </c>
      <c r="G48" s="43">
        <f>E48*F48</f>
        <v>0</v>
      </c>
      <c r="H48" s="15"/>
      <c r="I48" s="56" t="s">
        <v>71</v>
      </c>
      <c r="J48" s="40"/>
      <c r="K48" s="26">
        <v>20</v>
      </c>
      <c r="L48" s="43">
        <f>J48*K48</f>
        <v>0</v>
      </c>
    </row>
    <row r="49" spans="1:9" ht="30" customHeight="1">
      <c r="A49" s="94" t="s">
        <v>76</v>
      </c>
      <c r="B49" s="95"/>
      <c r="C49" s="95"/>
      <c r="D49" s="96"/>
      <c r="E49" s="40"/>
      <c r="F49" s="26">
        <v>500</v>
      </c>
      <c r="G49" s="44">
        <f aca="true" t="shared" si="1" ref="G49:G53">E49*F49</f>
        <v>0</v>
      </c>
      <c r="H49" s="15"/>
      <c r="I49" t="s">
        <v>70</v>
      </c>
    </row>
    <row r="50" spans="1:12" ht="30" customHeight="1" thickBot="1">
      <c r="A50" s="101" t="s">
        <v>27</v>
      </c>
      <c r="B50" s="102"/>
      <c r="C50" s="102"/>
      <c r="D50" s="103"/>
      <c r="E50" s="40"/>
      <c r="F50" s="27">
        <v>500</v>
      </c>
      <c r="G50" s="45">
        <f t="shared" si="1"/>
        <v>0</v>
      </c>
      <c r="H50" s="16"/>
      <c r="I50" s="55" t="s">
        <v>69</v>
      </c>
      <c r="J50" s="55"/>
      <c r="K50" s="55"/>
      <c r="L50" s="55"/>
    </row>
    <row r="51" spans="1:12" ht="32.15" customHeight="1">
      <c r="A51" s="127" t="s">
        <v>28</v>
      </c>
      <c r="B51" s="128"/>
      <c r="C51" s="128"/>
      <c r="D51" s="129"/>
      <c r="E51" s="41"/>
      <c r="F51" s="28">
        <v>500</v>
      </c>
      <c r="G51" s="46">
        <f t="shared" si="1"/>
        <v>0</v>
      </c>
      <c r="H51" s="16"/>
      <c r="I51" s="108" t="s">
        <v>12</v>
      </c>
      <c r="J51" s="97" t="s">
        <v>23</v>
      </c>
      <c r="K51" s="110" t="s">
        <v>24</v>
      </c>
      <c r="L51" s="104" t="s">
        <v>25</v>
      </c>
    </row>
    <row r="52" spans="1:12" ht="30" customHeight="1" thickBot="1">
      <c r="A52" s="133" t="s">
        <v>77</v>
      </c>
      <c r="B52" s="133"/>
      <c r="C52" s="133"/>
      <c r="D52" s="133"/>
      <c r="E52" s="42"/>
      <c r="F52" s="29">
        <v>500</v>
      </c>
      <c r="G52" s="45">
        <f t="shared" si="1"/>
        <v>0</v>
      </c>
      <c r="H52" s="16"/>
      <c r="I52" s="109"/>
      <c r="J52" s="98"/>
      <c r="K52" s="111"/>
      <c r="L52" s="105"/>
    </row>
    <row r="53" spans="1:12" ht="33.75" customHeight="1" thickBot="1">
      <c r="A53" s="130" t="s">
        <v>45</v>
      </c>
      <c r="B53" s="131"/>
      <c r="C53" s="131"/>
      <c r="D53" s="132"/>
      <c r="E53" s="41"/>
      <c r="F53" s="30">
        <v>500</v>
      </c>
      <c r="G53" s="47">
        <f t="shared" si="1"/>
        <v>0</v>
      </c>
      <c r="H53" s="16"/>
      <c r="I53" s="57" t="s">
        <v>72</v>
      </c>
      <c r="J53" s="40"/>
      <c r="K53" s="26">
        <v>250</v>
      </c>
      <c r="L53" s="43">
        <f>J53*K53</f>
        <v>0</v>
      </c>
    </row>
    <row r="54" spans="1:8" ht="31.5" customHeight="1" thickBot="1">
      <c r="A54" s="123" t="s">
        <v>26</v>
      </c>
      <c r="B54" s="124"/>
      <c r="C54" s="125"/>
      <c r="D54" s="125"/>
      <c r="E54" s="125"/>
      <c r="F54" s="126"/>
      <c r="G54" s="31">
        <f>SUM(G48:G53)</f>
        <v>0</v>
      </c>
      <c r="H54" s="16"/>
    </row>
    <row r="55" spans="5:6" ht="31.5" customHeight="1" thickBot="1">
      <c r="E55" s="107" t="s">
        <v>57</v>
      </c>
      <c r="F55" s="107"/>
    </row>
    <row r="56" spans="1:12" ht="30" customHeight="1" thickBot="1">
      <c r="A56" s="80" t="s">
        <v>79</v>
      </c>
      <c r="B56" s="81"/>
      <c r="C56" s="81"/>
      <c r="D56" s="81"/>
      <c r="E56" s="81"/>
      <c r="F56" s="81"/>
      <c r="G56" s="81"/>
      <c r="H56" s="82"/>
      <c r="I56" s="31">
        <f>G54+L53+G33+L33+G36+L48</f>
        <v>0</v>
      </c>
      <c r="K56" s="107" t="s">
        <v>57</v>
      </c>
      <c r="L56" s="107"/>
    </row>
    <row r="57" spans="1:9" ht="30" customHeight="1" thickBot="1">
      <c r="A57" s="80" t="s">
        <v>43</v>
      </c>
      <c r="B57" s="81"/>
      <c r="C57" s="81"/>
      <c r="D57" s="81"/>
      <c r="E57" s="81"/>
      <c r="F57" s="81"/>
      <c r="G57" s="81"/>
      <c r="H57" s="82"/>
      <c r="I57" s="36">
        <f>(I56*6)</f>
        <v>0</v>
      </c>
    </row>
    <row r="58" ht="15">
      <c r="H58" s="13"/>
    </row>
    <row r="60" spans="1:2" ht="15">
      <c r="A60" s="14"/>
      <c r="B60" s="14"/>
    </row>
  </sheetData>
  <mergeCells count="88">
    <mergeCell ref="A57:H57"/>
    <mergeCell ref="A5:A6"/>
    <mergeCell ref="I5:I6"/>
    <mergeCell ref="J5:J6"/>
    <mergeCell ref="A46:D47"/>
    <mergeCell ref="A7:A8"/>
    <mergeCell ref="A11:A12"/>
    <mergeCell ref="A13:A14"/>
    <mergeCell ref="A15:A17"/>
    <mergeCell ref="A9:A10"/>
    <mergeCell ref="J7:J8"/>
    <mergeCell ref="J11:J12"/>
    <mergeCell ref="J13:J14"/>
    <mergeCell ref="J15:J17"/>
    <mergeCell ref="I7:I8"/>
    <mergeCell ref="K5:K6"/>
    <mergeCell ref="L5:L6"/>
    <mergeCell ref="K56:L56"/>
    <mergeCell ref="A38:D39"/>
    <mergeCell ref="E39:F39"/>
    <mergeCell ref="I51:I52"/>
    <mergeCell ref="J51:J52"/>
    <mergeCell ref="L46:L47"/>
    <mergeCell ref="E55:F55"/>
    <mergeCell ref="A54:F54"/>
    <mergeCell ref="A51:D51"/>
    <mergeCell ref="A53:D53"/>
    <mergeCell ref="A52:D52"/>
    <mergeCell ref="K51:K52"/>
    <mergeCell ref="L51:L52"/>
    <mergeCell ref="F46:F47"/>
    <mergeCell ref="K7:K8"/>
    <mergeCell ref="L7:L8"/>
    <mergeCell ref="K11:K12"/>
    <mergeCell ref="L11:L12"/>
    <mergeCell ref="K13:K14"/>
    <mergeCell ref="L13:L14"/>
    <mergeCell ref="L9:L10"/>
    <mergeCell ref="K9:K10"/>
    <mergeCell ref="I11:I12"/>
    <mergeCell ref="I13:I14"/>
    <mergeCell ref="I15:I17"/>
    <mergeCell ref="J9:J10"/>
    <mergeCell ref="I9:I10"/>
    <mergeCell ref="K46:K47"/>
    <mergeCell ref="K27:K29"/>
    <mergeCell ref="L27:L29"/>
    <mergeCell ref="A36:F36"/>
    <mergeCell ref="J18:J20"/>
    <mergeCell ref="A35:F35"/>
    <mergeCell ref="A18:A20"/>
    <mergeCell ref="A21:A23"/>
    <mergeCell ref="A24:A26"/>
    <mergeCell ref="A27:A29"/>
    <mergeCell ref="I33:K33"/>
    <mergeCell ref="A33:F33"/>
    <mergeCell ref="I18:I20"/>
    <mergeCell ref="I30:I32"/>
    <mergeCell ref="L15:L17"/>
    <mergeCell ref="K15:K17"/>
    <mergeCell ref="J27:J29"/>
    <mergeCell ref="I27:I29"/>
    <mergeCell ref="I24:I26"/>
    <mergeCell ref="I21:I23"/>
    <mergeCell ref="L18:L20"/>
    <mergeCell ref="K18:K20"/>
    <mergeCell ref="L24:L26"/>
    <mergeCell ref="K24:K26"/>
    <mergeCell ref="J24:J26"/>
    <mergeCell ref="L21:L23"/>
    <mergeCell ref="K21:K23"/>
    <mergeCell ref="J21:J23"/>
    <mergeCell ref="A56:H56"/>
    <mergeCell ref="K30:K32"/>
    <mergeCell ref="L30:L32"/>
    <mergeCell ref="J30:J32"/>
    <mergeCell ref="H46:H47"/>
    <mergeCell ref="A48:D48"/>
    <mergeCell ref="A49:D49"/>
    <mergeCell ref="E46:E47"/>
    <mergeCell ref="A30:A32"/>
    <mergeCell ref="A45:D45"/>
    <mergeCell ref="A50:D50"/>
    <mergeCell ref="G46:G47"/>
    <mergeCell ref="A34:F34"/>
    <mergeCell ref="I34:J34"/>
    <mergeCell ref="I46:I47"/>
    <mergeCell ref="J46:J47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zoomScale="120" zoomScaleNormal="120" workbookViewId="0" topLeftCell="A1">
      <selection activeCell="D5" sqref="D5"/>
    </sheetView>
  </sheetViews>
  <sheetFormatPr defaultColWidth="9.140625" defaultRowHeight="15"/>
  <cols>
    <col min="1" max="1" width="7.7109375" style="0" customWidth="1"/>
    <col min="2" max="2" width="5.00390625" style="0" customWidth="1"/>
    <col min="3" max="3" width="61.8515625" style="0" customWidth="1"/>
    <col min="4" max="5" width="22.7109375" style="0" customWidth="1"/>
    <col min="6" max="6" width="28.140625" style="0" customWidth="1"/>
    <col min="7" max="7" width="29.00390625" style="0" customWidth="1"/>
    <col min="8" max="8" width="14.57421875" style="0" customWidth="1"/>
    <col min="9" max="9" width="15.421875" style="0" customWidth="1"/>
  </cols>
  <sheetData>
    <row r="1" ht="15">
      <c r="A1" s="1" t="s">
        <v>48</v>
      </c>
    </row>
    <row r="2" spans="1:7" ht="106.5" customHeight="1">
      <c r="A2" s="145" t="s">
        <v>9</v>
      </c>
      <c r="B2" s="145" t="s">
        <v>5</v>
      </c>
      <c r="C2" s="145" t="s">
        <v>6</v>
      </c>
      <c r="D2" s="5" t="s">
        <v>55</v>
      </c>
      <c r="E2" s="5" t="s">
        <v>74</v>
      </c>
      <c r="F2" s="25" t="s">
        <v>39</v>
      </c>
      <c r="G2" s="25" t="s">
        <v>84</v>
      </c>
    </row>
    <row r="3" spans="1:7" ht="14.25" customHeight="1">
      <c r="A3" s="145"/>
      <c r="B3" s="145"/>
      <c r="C3" s="145"/>
      <c r="D3" s="58" t="s">
        <v>8</v>
      </c>
      <c r="E3" s="58" t="s">
        <v>8</v>
      </c>
      <c r="F3" s="58" t="s">
        <v>40</v>
      </c>
      <c r="G3" s="58" t="s">
        <v>41</v>
      </c>
    </row>
    <row r="4" spans="1:7" ht="15">
      <c r="A4" s="9" t="s">
        <v>13</v>
      </c>
      <c r="B4" s="9" t="s">
        <v>14</v>
      </c>
      <c r="C4" s="9" t="s">
        <v>15</v>
      </c>
      <c r="D4" s="9" t="s">
        <v>17</v>
      </c>
      <c r="E4" s="9" t="s">
        <v>16</v>
      </c>
      <c r="F4" s="9" t="s">
        <v>18</v>
      </c>
      <c r="G4" s="9" t="s">
        <v>65</v>
      </c>
    </row>
    <row r="5" spans="1:7" ht="15" thickBot="1">
      <c r="A5" s="21" t="s">
        <v>80</v>
      </c>
      <c r="B5" s="22" t="s">
        <v>7</v>
      </c>
      <c r="C5" s="23" t="s">
        <v>19</v>
      </c>
      <c r="D5" s="24"/>
      <c r="E5" s="24"/>
      <c r="F5" s="32">
        <v>100</v>
      </c>
      <c r="G5" s="35">
        <f>F5*(E5+D5)</f>
        <v>0</v>
      </c>
    </row>
    <row r="6" spans="1:7" ht="58">
      <c r="A6" s="145"/>
      <c r="B6" s="145"/>
      <c r="C6" s="145" t="s">
        <v>68</v>
      </c>
      <c r="D6" s="5" t="s">
        <v>67</v>
      </c>
      <c r="E6" s="5"/>
      <c r="F6" s="25" t="s">
        <v>39</v>
      </c>
      <c r="G6" s="25" t="s">
        <v>84</v>
      </c>
    </row>
    <row r="7" spans="1:7" ht="15">
      <c r="A7" s="145"/>
      <c r="B7" s="145"/>
      <c r="C7" s="145"/>
      <c r="D7" s="58" t="s">
        <v>66</v>
      </c>
      <c r="E7" s="58"/>
      <c r="F7" s="58" t="s">
        <v>3</v>
      </c>
      <c r="G7" s="58" t="s">
        <v>41</v>
      </c>
    </row>
    <row r="8" spans="1:7" ht="15">
      <c r="A8" s="9" t="s">
        <v>13</v>
      </c>
      <c r="B8" s="9" t="s">
        <v>14</v>
      </c>
      <c r="C8" s="9" t="s">
        <v>15</v>
      </c>
      <c r="D8" s="9" t="s">
        <v>17</v>
      </c>
      <c r="E8" s="9" t="s">
        <v>16</v>
      </c>
      <c r="F8" s="9" t="s">
        <v>18</v>
      </c>
      <c r="G8" s="9" t="s">
        <v>65</v>
      </c>
    </row>
    <row r="9" spans="1:7" ht="30" customHeight="1" thickBot="1">
      <c r="A9" s="21"/>
      <c r="B9" s="22"/>
      <c r="C9" s="23" t="s">
        <v>73</v>
      </c>
      <c r="D9" s="24"/>
      <c r="E9" s="62" t="s">
        <v>64</v>
      </c>
      <c r="F9" s="68">
        <v>100</v>
      </c>
      <c r="G9" s="35">
        <f>F9*D9</f>
        <v>0</v>
      </c>
    </row>
    <row r="10" spans="1:7" ht="30" customHeight="1" thickBot="1">
      <c r="A10" s="146" t="s">
        <v>47</v>
      </c>
      <c r="B10" s="147"/>
      <c r="C10" s="147"/>
      <c r="D10" s="147"/>
      <c r="E10" s="147"/>
      <c r="F10" s="148"/>
      <c r="G10" s="34">
        <f>G9+G5</f>
        <v>0</v>
      </c>
    </row>
    <row r="11" spans="1:7" ht="30" customHeight="1" thickBot="1">
      <c r="A11" s="146" t="s">
        <v>46</v>
      </c>
      <c r="B11" s="147"/>
      <c r="C11" s="147"/>
      <c r="D11" s="147"/>
      <c r="E11" s="147"/>
      <c r="F11" s="148"/>
      <c r="G11" s="34">
        <f>G10*6</f>
        <v>0</v>
      </c>
    </row>
    <row r="13" spans="1:7" ht="15">
      <c r="A13" s="1"/>
      <c r="C13" s="51"/>
      <c r="D13" s="51"/>
      <c r="E13" s="51"/>
      <c r="F13" s="144" t="s">
        <v>57</v>
      </c>
      <c r="G13" s="144"/>
    </row>
  </sheetData>
  <mergeCells count="9">
    <mergeCell ref="F13:G13"/>
    <mergeCell ref="A2:A3"/>
    <mergeCell ref="B2:B3"/>
    <mergeCell ref="C2:C3"/>
    <mergeCell ref="A10:F10"/>
    <mergeCell ref="A11:F11"/>
    <mergeCell ref="A6:A7"/>
    <mergeCell ref="B6:B7"/>
    <mergeCell ref="C6:C7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4085a4f5-5f40-4143-b221-75ee5dde648a" xsi:nil="true"/>
    <Acquired_x0020_on xmlns="8662c659-72ab-411b-b755-fbef5cbbde18" xsi:nil="true"/>
    <Notes1 xmlns="5e6c6c5c-474c-4ef7-b7d6-59a0e77cc256" xsi:nil="true"/>
    <Real_x0020_Author xmlns="5e6c6c5c-474c-4ef7-b7d6-59a0e77cc256" xsi:nil="true"/>
    <In_x0020_fact_x0020_created_x0020_on xmlns="8662c659-72ab-411b-b755-fbef5cbbde18" xsi:nil="true"/>
    <Procedural_x0020_State xmlns="5e6c6c5c-474c-4ef7-b7d6-59a0e77cc256" xsi:nil="true"/>
    <Date_x0020_of_x0020_Delivery xmlns="8662c659-72ab-411b-b755-fbef5cbbde18" xsi:nil="true"/>
    <Related_x0020_Documents xmlns="5e6c6c5c-474c-4ef7-b7d6-59a0e77cc256" xsi:nil="true"/>
    <English_x0020_Title xmlns="5e6c6c5c-474c-4ef7-b7d6-59a0e77cc256" xsi:nil="true"/>
    <Document_x0020_State xmlns="5e6c6c5c-474c-4ef7-b7d6-59a0e77cc256" xsi:nil="true"/>
    <Category1 xmlns="5e6c6c5c-474c-4ef7-b7d6-59a0e77cc25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B2DEDD359B05418EBA44D638AC4033" ma:contentTypeVersion="23" ma:contentTypeDescription="Create a new document." ma:contentTypeScope="" ma:versionID="3442b45de2d1e21b64f3164b9cdc747e">
  <xsd:schema xmlns:xsd="http://www.w3.org/2001/XMLSchema" xmlns:xs="http://www.w3.org/2001/XMLSchema" xmlns:p="http://schemas.microsoft.com/office/2006/metadata/properties" xmlns:ns2="5e6c6c5c-474c-4ef7-b7d6-59a0e77cc256" xmlns:ns3="4085a4f5-5f40-4143-b221-75ee5dde648a" xmlns:ns4="8662c659-72ab-411b-b755-fbef5cbbde18" targetNamespace="http://schemas.microsoft.com/office/2006/metadata/properties" ma:root="true" ma:fieldsID="fc9cfd0106ed1efd52014b57c779d0e0" ns2:_="" ns3:_="" ns4:_="">
    <xsd:import namespace="5e6c6c5c-474c-4ef7-b7d6-59a0e77cc256"/>
    <xsd:import namespace="4085a4f5-5f40-4143-b221-75ee5dde648a"/>
    <xsd:import namespace="8662c659-72ab-411b-b755-fbef5cbbde18"/>
    <xsd:element name="properties">
      <xsd:complexType>
        <xsd:sequence>
          <xsd:element name="documentManagement">
            <xsd:complexType>
              <xsd:all>
                <xsd:element ref="ns2:English_x0020_Title" minOccurs="0"/>
                <xsd:element ref="ns2:Document_x0020_State" minOccurs="0"/>
                <xsd:element ref="ns2:Category1" minOccurs="0"/>
                <xsd:element ref="ns3:_Source" minOccurs="0"/>
                <xsd:element ref="ns2:Procedural_x0020_State" minOccurs="0"/>
                <xsd:element ref="ns2:Real_x0020_Author" minOccurs="0"/>
                <xsd:element ref="ns4:Acquired_x0020_on" minOccurs="0"/>
                <xsd:element ref="ns4:In_x0020_fact_x0020_created_x0020_on" minOccurs="0"/>
                <xsd:element ref="ns4:Date_x0020_of_x0020_Delivery" minOccurs="0"/>
                <xsd:element ref="ns2:Related_x0020_Documents" minOccurs="0"/>
                <xsd:element ref="ns2:Notes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6c6c5c-474c-4ef7-b7d6-59a0e77cc256" elementFormDefault="qualified">
    <xsd:import namespace="http://schemas.microsoft.com/office/2006/documentManagement/types"/>
    <xsd:import namespace="http://schemas.microsoft.com/office/infopath/2007/PartnerControls"/>
    <xsd:element name="English_x0020_Title" ma:index="8" nillable="true" ma:displayName="English Title" ma:internalName="English_x0020_Title" ma:readOnly="false">
      <xsd:simpleType>
        <xsd:restriction base="dms:Text">
          <xsd:maxLength value="255"/>
        </xsd:restriction>
      </xsd:simpleType>
    </xsd:element>
    <xsd:element name="Document_x0020_State" ma:index="9" nillable="true" ma:displayName="Document State" ma:format="Dropdown" ma:internalName="Document_x0020_State" ma:readOnly="false">
      <xsd:simpleType>
        <xsd:restriction base="dms:Choice">
          <xsd:enumeration value="Draft"/>
          <xsd:enumeration value="Proposal"/>
          <xsd:enumeration value="Returned to be Completed"/>
          <xsd:enumeration value="Approved"/>
          <xsd:enumeration value="Sent"/>
          <xsd:enumeration value="Received"/>
          <xsd:enumeration value="Approved by Client"/>
          <xsd:enumeration value="Signed"/>
        </xsd:restriction>
      </xsd:simpleType>
    </xsd:element>
    <xsd:element name="Category1" ma:index="10" nillable="true" ma:displayName="Category" ma:format="Dropdown" ma:internalName="Category1" ma:readOnly="false">
      <xsd:simpleType>
        <xsd:restriction base="dms:Choice">
          <xsd:enumeration value="Decision/Award"/>
          <xsd:enumeration value="Order/Terms/Communication"/>
          <xsd:enumeration value="Administrative Decision"/>
          <xsd:enumeration value="Contract/Agreement"/>
          <xsd:enumeration value="Amendment"/>
          <xsd:enumeration value="Annex"/>
          <xsd:enumeration value="Minutes"/>
          <xsd:enumeration value="Other"/>
          <xsd:enumeration value="Claimant's submission"/>
          <xsd:enumeration value="Respondent's submission"/>
          <xsd:enumeration value="Power of Attorney"/>
          <xsd:enumeration value="Remedy"/>
          <xsd:enumeration value="Extract from the Company Register"/>
          <xsd:enumeration value="Criminal Record Check"/>
          <xsd:enumeration value="Legal Analysis"/>
          <xsd:enumeration value="Letter"/>
          <xsd:enumeration value="Invoice"/>
          <xsd:enumeration value="Notarial Deed"/>
          <xsd:enumeration value="Stocks and Shares (Securities)"/>
          <xsd:enumeration value="Envelope (Acknowledgement of Receipt)"/>
          <xsd:enumeration value="Transcript"/>
          <xsd:enumeration value="Email"/>
          <xsd:enumeration value="Affidavit"/>
          <xsd:enumeration value="Extract from the Land Registry"/>
          <xsd:enumeration value="Certificate of Registration"/>
          <xsd:enumeration value="Rule of Law"/>
          <xsd:enumeration value="Accompanying Document"/>
        </xsd:restriction>
      </xsd:simpleType>
    </xsd:element>
    <xsd:element name="Procedural_x0020_State" ma:index="12" nillable="true" ma:displayName="Procedural State" ma:format="Dropdown" ma:internalName="Procedural_x0020_State" ma:readOnly="false">
      <xsd:simpleType>
        <xsd:restriction base="dms:Choice">
          <xsd:enumeration value="N/A"/>
          <xsd:enumeration value="Submitted by RL"/>
          <xsd:enumeration value="Submitted by Counterparty"/>
          <xsd:enumeration value="To Be Submitted"/>
          <xsd:enumeration value="To Be Assessed"/>
          <xsd:enumeration value="No Submission"/>
          <xsd:enumeration value="Evidence"/>
        </xsd:restriction>
      </xsd:simpleType>
    </xsd:element>
    <xsd:element name="Real_x0020_Author" ma:index="13" nillable="true" ma:displayName="Real Author" ma:internalName="Real_x0020_Author">
      <xsd:simpleType>
        <xsd:restriction base="dms:Text">
          <xsd:maxLength value="255"/>
        </xsd:restriction>
      </xsd:simpleType>
    </xsd:element>
    <xsd:element name="Related_x0020_Documents" ma:index="17" nillable="true" ma:displayName="Related Documents" ma:description="Related documents" ma:internalName="Related_x0020_Documents">
      <xsd:simpleType>
        <xsd:restriction base="dms:Note">
          <xsd:maxLength value="255"/>
        </xsd:restriction>
      </xsd:simpleType>
    </xsd:element>
    <xsd:element name="Notes1" ma:index="18" nillable="true" ma:displayName="Notes" ma:internalName="Notes1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5a4f5-5f40-4143-b221-75ee5dde648a" elementFormDefault="qualified">
    <xsd:import namespace="http://schemas.microsoft.com/office/2006/documentManagement/types"/>
    <xsd:import namespace="http://schemas.microsoft.com/office/infopath/2007/PartnerControls"/>
    <xsd:element name="_Source" ma:index="11" nillable="true" ma:displayName="Source" ma:format="Dropdown" ma:internalName="_Source" ma:readOnly="false">
      <xsd:simpleType>
        <xsd:restriction base="dms:Choice">
          <xsd:enumeration value="ROWAN LEGAL"/>
          <xsd:enumeration value="Client"/>
          <xsd:enumeration value="Counterparty"/>
          <xsd:enumeration value="Counterparty Counsel"/>
          <xsd:enumeration value="Contractor"/>
          <xsd:enumeration value="Court/Tribunal"/>
          <xsd:enumeration value="Authority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2c659-72ab-411b-b755-fbef5cbbde18" elementFormDefault="qualified">
    <xsd:import namespace="http://schemas.microsoft.com/office/2006/documentManagement/types"/>
    <xsd:import namespace="http://schemas.microsoft.com/office/infopath/2007/PartnerControls"/>
    <xsd:element name="Acquired_x0020_on" ma:index="14" nillable="true" ma:displayName="Acquired on" ma:format="DateOnly" ma:internalName="Acquired_x0020_on">
      <xsd:simpleType>
        <xsd:restriction base="dms:DateTime"/>
      </xsd:simpleType>
    </xsd:element>
    <xsd:element name="In_x0020_fact_x0020_created_x0020_on" ma:index="15" nillable="true" ma:displayName="In fact created on" ma:format="DateOnly" ma:internalName="In_x0020_fact_x0020_created_x0020_on">
      <xsd:simpleType>
        <xsd:restriction base="dms:DateTime"/>
      </xsd:simpleType>
    </xsd:element>
    <xsd:element name="Date_x0020_of_x0020_Delivery" ma:index="16" nillable="true" ma:displayName="Date of Delivery" ma:format="DateOnly" ma:internalName="Date_x0020_of_x0020_Delivery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6FC14F-4F47-4F2D-A16F-8BD3DD56016C}">
  <ds:schemaRefs>
    <ds:schemaRef ds:uri="4085a4f5-5f40-4143-b221-75ee5dde648a"/>
    <ds:schemaRef ds:uri="http://purl.org/dc/terms/"/>
    <ds:schemaRef ds:uri="8662c659-72ab-411b-b755-fbef5cbbde18"/>
    <ds:schemaRef ds:uri="http://schemas.microsoft.com/office/2006/documentManagement/types"/>
    <ds:schemaRef ds:uri="http://purl.org/dc/dcmitype/"/>
    <ds:schemaRef ds:uri="http://schemas.microsoft.com/office/infopath/2007/PartnerControls"/>
    <ds:schemaRef ds:uri="5e6c6c5c-474c-4ef7-b7d6-59a0e77cc256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E12EC5F-B743-416B-A602-45C439D2F4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77ED8E-1C01-4F90-8F0D-C1A945B1BE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6c6c5c-474c-4ef7-b7d6-59a0e77cc256"/>
    <ds:schemaRef ds:uri="4085a4f5-5f40-4143-b221-75ee5dde648a"/>
    <ds:schemaRef ds:uri="8662c659-72ab-411b-b755-fbef5cbbde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Piherovi</dc:creator>
  <cp:keywords/>
  <dc:description/>
  <cp:lastModifiedBy>Fišer Martin</cp:lastModifiedBy>
  <cp:lastPrinted>2015-06-05T10:51:28Z</cp:lastPrinted>
  <dcterms:created xsi:type="dcterms:W3CDTF">2014-11-23T20:03:19Z</dcterms:created>
  <dcterms:modified xsi:type="dcterms:W3CDTF">2023-03-09T09:29:55Z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0x010100EAB2DEDD359B05418EBA44D638AC4033</vt:lpwstr>
  </property>
</Properties>
</file>