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Příprava území" sheetId="2" r:id="rId2"/>
    <sheet name="SO 000.1 - Náhradní výsadba" sheetId="3" r:id="rId3"/>
    <sheet name="SO 000.2 - Následná 5ti l..." sheetId="4" r:id="rId4"/>
    <sheet name="SO 201 - Most ev. č. 744c..." sheetId="5" r:id="rId5"/>
    <sheet name="VON - Vedlejší a ostatní ..." sheetId="6" r:id="rId6"/>
    <sheet name="Seznam figur" sheetId="7" r:id="rId7"/>
    <sheet name="Pokyny pro vyplnění" sheetId="8" r:id="rId8"/>
  </sheets>
  <definedNames>
    <definedName name="_xlnm.Print_Area" localSheetId="0">'Rekapitulace stavby'!$D$4:$AO$36,'Rekapitulace stavby'!$C$42:$AQ$60</definedName>
    <definedName name="_xlnm._FilterDatabase" localSheetId="1" hidden="1">'SO 000 - Příprava území'!$C$81:$K$120</definedName>
    <definedName name="_xlnm.Print_Area" localSheetId="1">'SO 000 - Příprava území'!$C$4:$J$39,'SO 000 - Příprava území'!$C$45:$J$63,'SO 000 - Příprava území'!$C$69:$K$120</definedName>
    <definedName name="_xlnm._FilterDatabase" localSheetId="2" hidden="1">'SO 000.1 - Náhradní výsadba'!$C$81:$K$139</definedName>
    <definedName name="_xlnm.Print_Area" localSheetId="2">'SO 000.1 - Náhradní výsadba'!$C$4:$J$39,'SO 000.1 - Náhradní výsadba'!$C$45:$J$63,'SO 000.1 - Náhradní výsadba'!$C$69:$K$139</definedName>
    <definedName name="_xlnm._FilterDatabase" localSheetId="3" hidden="1">'SO 000.2 - Následná 5ti l...'!$C$81:$K$185</definedName>
    <definedName name="_xlnm.Print_Area" localSheetId="3">'SO 000.2 - Následná 5ti l...'!$C$4:$J$39,'SO 000.2 - Následná 5ti l...'!$C$45:$J$63,'SO 000.2 - Následná 5ti l...'!$C$69:$K$185</definedName>
    <definedName name="_xlnm._FilterDatabase" localSheetId="4" hidden="1">'SO 201 - Most ev. č. 744c...'!$C$93:$K$600</definedName>
    <definedName name="_xlnm.Print_Area" localSheetId="4">'SO 201 - Most ev. č. 744c...'!$C$4:$J$39,'SO 201 - Most ev. č. 744c...'!$C$45:$J$75,'SO 201 - Most ev. č. 744c...'!$C$81:$K$600</definedName>
    <definedName name="_xlnm._FilterDatabase" localSheetId="5" hidden="1">'VON - Vedlejší a ostatní ...'!$C$81:$K$103</definedName>
    <definedName name="_xlnm.Print_Area" localSheetId="5">'VON - Vedlejší a ostatní ...'!$C$4:$J$39,'VON - Vedlejší a ostatní ...'!$C$45:$J$63,'VON - Vedlejší a ostatní ...'!$C$69:$K$103</definedName>
    <definedName name="_xlnm.Print_Area" localSheetId="6">'Seznam figur'!$C$4:$G$13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000 - Příprava území'!$81:$81</definedName>
    <definedName name="_xlnm.Print_Titles" localSheetId="2">'SO 000.1 - Náhradní výsadba'!$81:$81</definedName>
    <definedName name="_xlnm.Print_Titles" localSheetId="3">'SO 000.2 - Následná 5ti l...'!$81:$81</definedName>
    <definedName name="_xlnm.Print_Titles" localSheetId="4">'SO 201 - Most ev. č. 744c...'!$93:$93</definedName>
    <definedName name="_xlnm.Print_Titles" localSheetId="5">'VON - Vedlejší a ostatní ...'!$81:$81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<sst xmlns="http://schemas.openxmlformats.org/spreadsheetml/2006/main" count="8107" uniqueCount="1362">
  <si>
    <t>Export Komplet</t>
  </si>
  <si>
    <t>VZ</t>
  </si>
  <si>
    <t>2.0</t>
  </si>
  <si>
    <t>ZAMOK</t>
  </si>
  <si>
    <t>False</t>
  </si>
  <si>
    <t>{3e47af14-4b7d-4b47-ae8d-2d9d6ec4abf0}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</si>
  <si>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</si>
  <si>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</si>
  <si>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</si>
  <si>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</si>
  <si>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</si>
  <si>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</si>
  <si>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</si>
  <si>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</si>
  <si>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20_329-SO201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</si>
  <si>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</si>
  <si>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</si>
  <si>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Ústí nad Labem - mosty se stavebním stavem VII_Brná</t>
  </si>
  <si>
    <t>KSO:</t>
  </si>
  <si>
    <t/>
  </si>
  <si>
    <t>CC-CZ:</t>
  </si>
  <si>
    <t>Místo:</t>
  </si>
  <si>
    <t>Brná</t>
  </si>
  <si>
    <t>Datum:</t>
  </si>
  <si>
    <t>24. 5. 2023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</si>
  <si>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</si>
  <si>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</si>
  <si>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</si>
  <si>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</si>
  <si>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</si>
  <si>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</si>
  <si>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</si>
  <si>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</si>
  <si>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</si>
  <si>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Dagmar Sedláčková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</si>
  <si>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</si>
  <si>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</si>
  <si>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</si>
  <si>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</si>
  <si>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</si>
  <si>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</si>
  <si>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</si>
  <si>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</si>
  <si>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</si>
  <si>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</si>
  <si>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</si>
  <si>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</si>
  <si>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</si>
  <si>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</si>
  <si>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</si>
  <si>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</si>
  <si>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</si>
  <si>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</si>
  <si>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</si>
  <si>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</si>
  <si>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</si>
  <si>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</si>
  <si>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</si>
  <si>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</si>
  <si>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</si>
  <si>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</si>
  <si>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</si>
  <si>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</si>
  <si>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</si>
  <si>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</si>
  <si>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</si>
  <si>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</si>
  <si>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</si>
  <si>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</si>
  <si>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</si>
  <si>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</si>
  <si>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</si>
  <si>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</si>
  <si>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</si>
  <si>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</si>
  <si>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</si>
  <si>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</si>
  <si>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Příprava území</t>
  </si>
  <si>
    <t>STA</t>
  </si>
  <si>
    <t>1</t>
  </si>
  <si>
    <t>{de1aef11-ef4d-4d4b-8d94-813fa9160d35}</t>
  </si>
  <si>
    <t>2</t>
  </si>
  <si>
    <t>SO 000.1</t>
  </si>
  <si>
    <t>Náhradní výsadba</t>
  </si>
  <si>
    <t>{f7af3356-230a-4b46-9897-8b0a6a4172ea}</t>
  </si>
  <si>
    <t>SO 000.2</t>
  </si>
  <si>
    <t>Následná 5ti letá péče</t>
  </si>
  <si>
    <t>{d43bddef-5492-4384-a0b0-2cb9c866bb2f}</t>
  </si>
  <si>
    <t>SO 201</t>
  </si>
  <si>
    <t>Most ev. č. 744c-M1 - Brná</t>
  </si>
  <si>
    <t>{1a207ff3-e484-4a2a-96c4-8d350eee4477}</t>
  </si>
  <si>
    <t>VON</t>
  </si>
  <si>
    <t>Vedlejší a ostatní náklady</t>
  </si>
  <si>
    <t>{9f83f198-8a58-414e-87f6-5e233f7472aa}</t>
  </si>
  <si>
    <t>KRYCÍ LIST SOUPISU PRACÍ</t>
  </si>
  <si>
    <t>Objekt:</t>
  </si>
  <si>
    <t>SO 000 - Příprava území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</si>
  <si>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</si>
  <si>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</si>
  <si>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</si>
  <si>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</si>
  <si>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</si>
  <si>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</si>
  <si>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</si>
  <si>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</si>
  <si>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</si>
  <si>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</si>
  <si>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</si>
  <si>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</si>
  <si>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</si>
  <si>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</si>
  <si>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</si>
  <si>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</si>
  <si>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</si>
  <si>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</si>
  <si>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</si>
  <si>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</si>
  <si>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</si>
  <si>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</si>
  <si>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</si>
  <si>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</si>
  <si>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</si>
  <si>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</si>
  <si>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</si>
  <si>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</si>
  <si>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2023 01</t>
  </si>
  <si>
    <t>4</t>
  </si>
  <si>
    <t>442627164</t>
  </si>
  <si>
    <t>Online PSC</t>
  </si>
  <si>
    <t>https://podminky.urs.cz/item/CS_URS_2023_01/111211101</t>
  </si>
  <si>
    <t>VV</t>
  </si>
  <si>
    <t>3,15 "bez černý viz tabulka kácení pol. 04</t>
  </si>
  <si>
    <t>112151355</t>
  </si>
  <si>
    <t>Pokácení stromu postupné se spouštěním částí kmene a koruny o průměru na řezné ploše pařezu přes 500 do 600 mm</t>
  </si>
  <si>
    <t>kus</t>
  </si>
  <si>
    <t>-2094038690</t>
  </si>
  <si>
    <t>https://podminky.urs.cz/item/CS_URS_2023_01/112151355</t>
  </si>
  <si>
    <t>2 "viz tabulka kácení pol. 01 a 02</t>
  </si>
  <si>
    <t>3</t>
  </si>
  <si>
    <t>112201117</t>
  </si>
  <si>
    <t>Odstranění pařezu v rovině nebo na svahu do 1:5 o průměru pařezu na řezné ploše přes 700 do 800 mm</t>
  </si>
  <si>
    <t>853229055</t>
  </si>
  <si>
    <t>https://podminky.urs.cz/item/CS_URS_2023_01/112201117</t>
  </si>
  <si>
    <t>162201403</t>
  </si>
  <si>
    <t>Vodorovné přemístění větví, kmenů nebo pařezů s naložením, složením a dopravou do 1000 m větví stromů listnatých, průměru kmene přes 500 do 700 mm</t>
  </si>
  <si>
    <t>-232240337</t>
  </si>
  <si>
    <t>https://podminky.urs.cz/item/CS_URS_2023_01/162201403</t>
  </si>
  <si>
    <t>5</t>
  </si>
  <si>
    <t>162201413</t>
  </si>
  <si>
    <t>Vodorovné přemístění větví, kmenů nebo pařezů s naložením, složením a dopravou do 1000 m kmenů stromů listnatých, průměru přes 500 do 700 mm</t>
  </si>
  <si>
    <t>-1937872262</t>
  </si>
  <si>
    <t>https://podminky.urs.cz/item/CS_URS_2023_01/162201413</t>
  </si>
  <si>
    <t>6</t>
  </si>
  <si>
    <t>162201423</t>
  </si>
  <si>
    <t>Vodorovné přemístění větví, kmenů nebo pařezů s naložením, složením a dopravou do 1000 m pařezů kmenů, průměru přes 500 do 700 mm</t>
  </si>
  <si>
    <t>-663791271</t>
  </si>
  <si>
    <t>https://podminky.urs.cz/item/CS_URS_2023_01/162201423</t>
  </si>
  <si>
    <t>7</t>
  </si>
  <si>
    <t>162201424</t>
  </si>
  <si>
    <t>Vodorovné přemístění větví, kmenů nebo pařezů s naložením, složením a dopravou do 1000 m pařezů kmenů, průměru přes 700 do 900 mm</t>
  </si>
  <si>
    <t>945305144</t>
  </si>
  <si>
    <t>https://podminky.urs.cz/item/CS_URS_2023_01/162201424</t>
  </si>
  <si>
    <t>8</t>
  </si>
  <si>
    <t>162301501</t>
  </si>
  <si>
    <t>Vodorovné přemístění smýcených křovin do průměru kmene 100 mm na vzdálenost do 5 000 m</t>
  </si>
  <si>
    <t>1956675761</t>
  </si>
  <si>
    <t>https://podminky.urs.cz/item/CS_URS_2023_01/162301501</t>
  </si>
  <si>
    <t>9</t>
  </si>
  <si>
    <t>162301933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</si>
  <si>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</si>
  <si>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-2025715815</t>
  </si>
  <si>
    <t>https://podminky.urs.cz/item/CS_URS_2023_01/162301933</t>
  </si>
  <si>
    <t>2*14 'Přepočtené koeficientem množství</t>
  </si>
  <si>
    <t>10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</si>
  <si>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</si>
  <si>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</si>
  <si>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-1432370864</t>
  </si>
  <si>
    <t>https://podminky.urs.cz/item/CS_URS_2023_01/162301953</t>
  </si>
  <si>
    <t>11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</si>
  <si>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</si>
  <si>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</si>
  <si>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-1890476902</t>
  </si>
  <si>
    <t>https://podminky.urs.cz/item/CS_URS_2023_01/162301973</t>
  </si>
  <si>
    <t>12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</si>
  <si>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</si>
  <si>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</si>
  <si>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470630618</t>
  </si>
  <si>
    <t>https://podminky.urs.cz/item/CS_URS_2023_01/162301974</t>
  </si>
  <si>
    <t>1*14 'Přepočtené koeficientem množství</t>
  </si>
  <si>
    <t>13</t>
  </si>
  <si>
    <t>162301981</t>
  </si>
  <si>
    <t>Vodorovné přemístění smýcených křovin Příplatek k ceně za každých dalších i započatých 1 000 m</t>
  </si>
  <si>
    <t>-792501918</t>
  </si>
  <si>
    <t>https://podminky.urs.cz/item/CS_URS_2023_01/162301981</t>
  </si>
  <si>
    <t>3,15*10 'Přepočtené koeficientem množství</t>
  </si>
  <si>
    <t>997</t>
  </si>
  <si>
    <t>Přesun sutě</t>
  </si>
  <si>
    <t>14</t>
  </si>
  <si>
    <t>997013811R</t>
  </si>
  <si>
    <t>Poplatek za uložení na skládce (skládkovné) odpadu dřevěného</t>
  </si>
  <si>
    <t>t</t>
  </si>
  <si>
    <t>1927373793</t>
  </si>
  <si>
    <t>5,2</t>
  </si>
  <si>
    <t>SO 000.1 - Náhradní výsadba</t>
  </si>
  <si>
    <t xml:space="preserve">    998 - Přesun hmot</t>
  </si>
  <si>
    <t>183101321</t>
  </si>
  <si>
    <t>Hloubení jamek pro vysazování rostlin v zemině skupiny 1 až 4 s výměnou půdy z 100% v rovině nebo na svahu do 1:5, objemu přes 0,40 do 1,00 m3</t>
  </si>
  <si>
    <t>1900990532</t>
  </si>
  <si>
    <t>https://podminky.urs.cz/item/CS_URS_2023_01/183101321</t>
  </si>
  <si>
    <t>4 "jáma rozměrů min. 0,85x0,85x0,85m</t>
  </si>
  <si>
    <t>M</t>
  </si>
  <si>
    <t>10321100</t>
  </si>
  <si>
    <t>zahradní substrát pro výsadbu VL</t>
  </si>
  <si>
    <t>m3</t>
  </si>
  <si>
    <t>-416917439</t>
  </si>
  <si>
    <t>0,85*0,85*0,85*4</t>
  </si>
  <si>
    <t>Součet</t>
  </si>
  <si>
    <t>184102115</t>
  </si>
  <si>
    <t>Výsadba dřeviny s balem do předem vyhloubené jamky se zalitím v rovině nebo na svahu do 1:5, při průměru balu přes 500 do 600 mm</t>
  </si>
  <si>
    <t>1161181398</t>
  </si>
  <si>
    <t>https://podminky.urs.cz/item/CS_URS_2023_01/184102115</t>
  </si>
  <si>
    <t>02640445R</t>
  </si>
  <si>
    <t>výběr z druhů: javor klen, habr obecný, olše lepkavá, jasan ztepilý, lípa malolistá,třešeň práčnice - původní (domácí) formy dřevin, obvod kmínku 10/12 cm</t>
  </si>
  <si>
    <t>57041947</t>
  </si>
  <si>
    <t>P</t>
  </si>
  <si>
    <t>Poznámka k položce:
viz vyjádření MMUL - Závazné stanovisko - náhradní výsadba a následná péče.</t>
  </si>
  <si>
    <t>184215132</t>
  </si>
  <si>
    <t>Ukotvení dřeviny kůly v rovině nebo na svahu do 1:5 třemi kůly, délky přes 1 do 2 m</t>
  </si>
  <si>
    <t>1628874371</t>
  </si>
  <si>
    <t>https://podminky.urs.cz/item/CS_URS_2023_01/184215132</t>
  </si>
  <si>
    <t>4 "při výsadbě</t>
  </si>
  <si>
    <t>60591253</t>
  </si>
  <si>
    <t>kůl vyvazovací dřevěný impregnovaný D 8cm dl 2m</t>
  </si>
  <si>
    <t>1819611001</t>
  </si>
  <si>
    <t>4*3</t>
  </si>
  <si>
    <t>184501131</t>
  </si>
  <si>
    <t>Zhotovení obalu kmene a spodních částí větví stromu z juty ve dvou vrstvách v rovině nebo na svahu do 1:5</t>
  </si>
  <si>
    <t>-766235652</t>
  </si>
  <si>
    <t>https://podminky.urs.cz/item/CS_URS_2023_01/184501131</t>
  </si>
  <si>
    <t>4*1,3*0,25</t>
  </si>
  <si>
    <t>18481312R</t>
  </si>
  <si>
    <t>Ochranný plášť okolo kůlů v. 1,5m, celková délka pláště 2,0m, pozinkovaný, rozteč drátů 15cm</t>
  </si>
  <si>
    <t>-1903022159</t>
  </si>
  <si>
    <t>184813134</t>
  </si>
  <si>
    <t>Ochrana dřevin před okusem zvěří chemicky nátěrem, v rovině nebo ve svahu do 1:5 listnatých, výšky přes 70 cm</t>
  </si>
  <si>
    <t>100 kus</t>
  </si>
  <si>
    <t>1250718348</t>
  </si>
  <si>
    <t>https://podminky.urs.cz/item/CS_URS_2023_01/184813134</t>
  </si>
  <si>
    <t>4/100</t>
  </si>
  <si>
    <t>OZ001</t>
  </si>
  <si>
    <t>Přípravek proti okusu a ohryzu zvěří</t>
  </si>
  <si>
    <t>kg</t>
  </si>
  <si>
    <t>14964319</t>
  </si>
  <si>
    <t>Poznámka k položce:
Poznámka k položce: Repelentní přípravek k ochraně lesních kultur proti okusu zvěří a poškození hlodavci v době vegetačního klidu</t>
  </si>
  <si>
    <t>185802114</t>
  </si>
  <si>
    <t>Hnojení půdy nebo trávníku v rovině nebo na svahu do 1:5 umělým hnojivem s rozdělením k jednotlivým rostlinám</t>
  </si>
  <si>
    <t>-1132380080</t>
  </si>
  <si>
    <t>https://podminky.urs.cz/item/CS_URS_2023_01/185802114</t>
  </si>
  <si>
    <t>((0,20+0,03)*4)/1000 "půdní kondicionér a tabletové hnojivo</t>
  </si>
  <si>
    <t>PK001</t>
  </si>
  <si>
    <t>Půdní kondicionér - podpůrný prostředek</t>
  </si>
  <si>
    <t>815494309</t>
  </si>
  <si>
    <t>Poznámka k položce:
Poznámka k položce: Přípravek určen ke zlepšení půdní struktury, zvýšení přístupnosti hnojiv, intenzivnější růst kořenů. Půdní kondicionér musí být rovnoměrně promíchán se zeminou nebo substrátem v celé kořenové zóně. Dávkování: 1,5 g na 1 l substrátu</t>
  </si>
  <si>
    <t>0,2*4</t>
  </si>
  <si>
    <t>TH001</t>
  </si>
  <si>
    <t>Tabletové hnojivo</t>
  </si>
  <si>
    <t>564409041</t>
  </si>
  <si>
    <t>Poznámka k položce:
Poznámka k položce: Tablety se aplikují na povrch půdy nebo do úrovně kořenů na okraj výsadbové jamky.</t>
  </si>
  <si>
    <t>0,03*4</t>
  </si>
  <si>
    <t>185804311</t>
  </si>
  <si>
    <t>Zalití rostlin vodou plochy záhonů jednotlivě do 20 m2</t>
  </si>
  <si>
    <t>-1957782857</t>
  </si>
  <si>
    <t>https://podminky.urs.cz/item/CS_URS_2023_01/185804311</t>
  </si>
  <si>
    <t>Poznámka k položce:
Poznámka k položce: 5ti leté pěstební péče - zálivka dřevin bude prováděna podle potřeby tak, aby nedošlo k úhynu vysazených dřevin.</t>
  </si>
  <si>
    <t>"jednorázové zalití stromů</t>
  </si>
  <si>
    <t>(20*4)/1000 "před zasypáním horní části jamky</t>
  </si>
  <si>
    <t>(20*4)/1000 "po úplném zasypání jamky</t>
  </si>
  <si>
    <t>185851121</t>
  </si>
  <si>
    <t>Dovoz vody pro zálivku rostlin na vzdálenost do 1000 m</t>
  </si>
  <si>
    <t>-60481163</t>
  </si>
  <si>
    <t>https://podminky.urs.cz/item/CS_URS_2023_01/185851121</t>
  </si>
  <si>
    <t>16</t>
  </si>
  <si>
    <t>185851129</t>
  </si>
  <si>
    <t>Dovoz vody pro zálivku rostlin Příplatek k ceně za každých dalších i započatých 1000 m</t>
  </si>
  <si>
    <t>-16297314</t>
  </si>
  <si>
    <t>https://podminky.urs.cz/item/CS_URS_2023_01/185851129</t>
  </si>
  <si>
    <t>0,16*4 "Přepočtené koeficientem množství</t>
  </si>
  <si>
    <t>17</t>
  </si>
  <si>
    <t>ZV.01</t>
  </si>
  <si>
    <t>Zavlažovací vak 75l s osazením</t>
  </si>
  <si>
    <t>-371351904</t>
  </si>
  <si>
    <t>998</t>
  </si>
  <si>
    <t>Přesun hmot</t>
  </si>
  <si>
    <t>18</t>
  </si>
  <si>
    <t>998231311</t>
  </si>
  <si>
    <t>Přesun hmot pro sadovnické a krajinářské úpravy - strojně dopravní vzdálenost do 5000 m</t>
  </si>
  <si>
    <t>-291193880</t>
  </si>
  <si>
    <t>https://podminky.urs.cz/item/CS_URS_2023_01/998231311</t>
  </si>
  <si>
    <t>SO 000.2 - Následná 5ti letá péče</t>
  </si>
  <si>
    <t>1933996565</t>
  </si>
  <si>
    <t>"náhrada případného úhynu dřeviny (předpoklad 10%)</t>
  </si>
  <si>
    <t>"jáma rozměrů min. 0,85x0,85x0,85m</t>
  </si>
  <si>
    <t>965447072</t>
  </si>
  <si>
    <t>0,85*0,85*0,85*1</t>
  </si>
  <si>
    <t>-753021028</t>
  </si>
  <si>
    <t>-1860150495</t>
  </si>
  <si>
    <t>184215112</t>
  </si>
  <si>
    <t>Ukotvení dřeviny kůly v rovině nebo na svahu do 1:5 jedním kůlem, délky přes 1 do 2 m</t>
  </si>
  <si>
    <t>904159049</t>
  </si>
  <si>
    <t>https://podminky.urs.cz/item/CS_URS_2023_01/184215112</t>
  </si>
  <si>
    <t>2 "případné doplnění kůlů</t>
  </si>
  <si>
    <t>-1148932973</t>
  </si>
  <si>
    <t>1664521069</t>
  </si>
  <si>
    <t>1*1,3*0,25</t>
  </si>
  <si>
    <t>-1937690787</t>
  </si>
  <si>
    <t>1 "náhrada případného úhynu dřeviny (předpoklad 10%)</t>
  </si>
  <si>
    <t>-1917979801</t>
  </si>
  <si>
    <t>0,01*1</t>
  </si>
  <si>
    <t>"5ti letá pěstební péče - 1x ročně před zimou</t>
  </si>
  <si>
    <t>0,06*1*5</t>
  </si>
  <si>
    <t>953081395</t>
  </si>
  <si>
    <t>0,060*1*5</t>
  </si>
  <si>
    <t>184818111</t>
  </si>
  <si>
    <t>Vyvětvení a tvarový ořez dřevin s úpravou koruny při výšce stromu do 3 m</t>
  </si>
  <si>
    <t>-1895173281</t>
  </si>
  <si>
    <t>https://podminky.urs.cz/item/CS_URS_2023_01/184818111</t>
  </si>
  <si>
    <t xml:space="preserve">"5ti letá pěstební péče </t>
  </si>
  <si>
    <t>6 "v posledním roce</t>
  </si>
  <si>
    <t>184911111</t>
  </si>
  <si>
    <t>Znovuuvázání dřeviny jedním úvazkem ke stávajícímu kůlu</t>
  </si>
  <si>
    <t>580652755</t>
  </si>
  <si>
    <t>https://podminky.urs.cz/item/CS_URS_2023_01/184911111</t>
  </si>
  <si>
    <t xml:space="preserve">6*5 "kontrola kotvení dřevin </t>
  </si>
  <si>
    <t>2078881659</t>
  </si>
  <si>
    <t>0,001 "((0,20+0,03)*1)/1000 půdní kondicionér + tabletové hnojivo</t>
  </si>
  <si>
    <t>"5ti letá pěstební péče -1x ročně v jarním období</t>
  </si>
  <si>
    <t>(0,03*6)/1000*1*5 "tabletové hnojivo</t>
  </si>
  <si>
    <t>1114348998</t>
  </si>
  <si>
    <t>0,1*2</t>
  </si>
  <si>
    <t>424392020</t>
  </si>
  <si>
    <t>0,03*1</t>
  </si>
  <si>
    <t>185804213</t>
  </si>
  <si>
    <t>Vypletí v rovině nebo na svahu do 1:5 dřevin solitérních</t>
  </si>
  <si>
    <t>-328941887</t>
  </si>
  <si>
    <t>https://podminky.urs.cz/item/CS_URS_2023_01/185804213</t>
  </si>
  <si>
    <t>6*1,5*1,5*2*5 "vypletí 2x ročně</t>
  </si>
  <si>
    <t>750292688</t>
  </si>
  <si>
    <t>(20*1)/1000 "před zasypáním horní části jamky</t>
  </si>
  <si>
    <t>(20*1)/1000 "po úplném zasypání jamky</t>
  </si>
  <si>
    <t>"5ti letá pěstební péče - uvažováno 5x ročně</t>
  </si>
  <si>
    <t xml:space="preserve">(20*6*5*5)/1000 </t>
  </si>
  <si>
    <t>672568939</t>
  </si>
  <si>
    <t>19</t>
  </si>
  <si>
    <t>-1108529848</t>
  </si>
  <si>
    <t>3,04*4 "Přepočtené koeficientem množství</t>
  </si>
  <si>
    <t>20</t>
  </si>
  <si>
    <t>1484021164</t>
  </si>
  <si>
    <t>-1560942003</t>
  </si>
  <si>
    <t>SO 201 - Most ev. č. 744c-M1 - Brná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</si>
  <si>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</si>
  <si>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</si>
  <si>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</si>
  <si>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</si>
  <si>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</si>
  <si>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</si>
  <si>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</si>
  <si>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</si>
  <si>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</si>
  <si>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</si>
  <si>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789 - Povrchové úpravy ocelových konstrukcí a technologických zařízení</t>
  </si>
  <si>
    <t>115001105</t>
  </si>
  <si>
    <t>Převedení vody potrubím průměru DN přes 300 do 600</t>
  </si>
  <si>
    <t>m</t>
  </si>
  <si>
    <t>1067533635</t>
  </si>
  <si>
    <t>https://podminky.urs.cz/item/CS_URS_2023_01/115001105</t>
  </si>
  <si>
    <t>115101201</t>
  </si>
  <si>
    <t>Čerpání vody na dopravní výšku do 10 m s uvažovaným průměrným přítokem do 500 l/min</t>
  </si>
  <si>
    <t>hod</t>
  </si>
  <si>
    <t>2090291600</t>
  </si>
  <si>
    <t>https://podminky.urs.cz/item/CS_URS_2023_01/115101201</t>
  </si>
  <si>
    <t>předpoklad max. 5 l/s po dobu hrázkování (cca 6 týdnů)</t>
  </si>
  <si>
    <t>6*7*8,0</t>
  </si>
  <si>
    <t>115101301</t>
  </si>
  <si>
    <t>Pohotovost záložní čerpací soupravy pro dopravní výšku do 10 m s uvažovaným průměrným přítokem do 500 l/min</t>
  </si>
  <si>
    <t>den</t>
  </si>
  <si>
    <t>1731228876</t>
  </si>
  <si>
    <t>https://podminky.urs.cz/item/CS_URS_2023_01/115101301</t>
  </si>
  <si>
    <t>6*7</t>
  </si>
  <si>
    <t>119003227</t>
  </si>
  <si>
    <t>Pomocné konstrukce při zabezpečení výkopu svislé ocelové mobilní oplocení, výšky přes 1,5 do 2,2 m panely vyplněné dráty zřízení</t>
  </si>
  <si>
    <t>-642126914</t>
  </si>
  <si>
    <t>https://podminky.urs.cz/item/CS_URS_2023_01/119003227</t>
  </si>
  <si>
    <t>48,0 "na dobu cca 10 týdnů</t>
  </si>
  <si>
    <t>119003228</t>
  </si>
  <si>
    <t>Pomocné konstrukce při zabezpečení výkopu svislé ocelové mobilní oplocení, výšky přes 1,5 do 2,2 m panely vyplněné dráty odstranění</t>
  </si>
  <si>
    <t>672048431</t>
  </si>
  <si>
    <t>https://podminky.urs.cz/item/CS_URS_2023_01/119003228</t>
  </si>
  <si>
    <t>121151103</t>
  </si>
  <si>
    <t>Sejmutí ornice strojně při souvislé ploše do 100 m2, tl. vrstvy do 200 mm</t>
  </si>
  <si>
    <t>-6276709</t>
  </si>
  <si>
    <t>https://podminky.urs.cz/item/CS_URS_2023_01/121151103</t>
  </si>
  <si>
    <t>v ploše dotčené výkopovými pracemi</t>
  </si>
  <si>
    <t>8,73+17,12</t>
  </si>
  <si>
    <t>122251101</t>
  </si>
  <si>
    <t>Odkopávky a prokopávky nezapažené strojně v hornině třídy těžitelnosti I skupiny 3 do 20 m3</t>
  </si>
  <si>
    <t>746164979</t>
  </si>
  <si>
    <t>https://podminky.urs.cz/item/CS_URS_2023_01/122251101</t>
  </si>
  <si>
    <t>výkop pro novou konstrukci cesty - plocha v řezu x délka</t>
  </si>
  <si>
    <t>((0,031*1,5)+(1,716*4,2))*0,7</t>
  </si>
  <si>
    <t>122351101</t>
  </si>
  <si>
    <t>Odkopávky a prokopávky nezapažené strojně v hornině třídy těžitelnosti II skupiny 4 do 20 m3</t>
  </si>
  <si>
    <t>-234518421</t>
  </si>
  <si>
    <t>https://podminky.urs.cz/item/CS_URS_2023_01/122351101</t>
  </si>
  <si>
    <t>((0,031*1,5)+(1,716*4,2))*0,3</t>
  </si>
  <si>
    <t>124253100</t>
  </si>
  <si>
    <t>Vykopávky pro koryta vodotečí strojně v hornině třídy těžitelnosti I skupiny 3 do 100 m3</t>
  </si>
  <si>
    <t>1419488102</t>
  </si>
  <si>
    <t>https://podminky.urs.cz/item/CS_URS_2023_01/124253100</t>
  </si>
  <si>
    <t>sejmutí nánosů ve dně koryta potoka v tl. 200 mm</t>
  </si>
  <si>
    <t>v rozsahu nového opevnění dna koryta</t>
  </si>
  <si>
    <t>14,35*0,2</t>
  </si>
  <si>
    <t>dočasné zemní hrázky</t>
  </si>
  <si>
    <t>1,5*3,0+1,5*4,0 "plocha v příčném řezu x délka</t>
  </si>
  <si>
    <t>131251102</t>
  </si>
  <si>
    <t>Hloubení nezapažených jam a zářezů strojně s urovnáním dna do předepsaného profilu a spádu v hornině třídy těžitelnosti I skupiny 3 přes 20 do 50 m3</t>
  </si>
  <si>
    <t>1523690724</t>
  </si>
  <si>
    <t>https://podminky.urs.cz/item/CS_URS_2023_01/131251102</t>
  </si>
  <si>
    <t>pro základ. spáru opěr, stabilizační prahy a opevnění  koryta</t>
  </si>
  <si>
    <t>(4,015*0,89*0,5+3,868*2,6*+3,729*0,75*0,5)</t>
  </si>
  <si>
    <t>(5,856*1,25*0,5+4,968*2,6+4,379*0,80*0,5)</t>
  </si>
  <si>
    <t>(1,235*3,5)+(1,196*3,5)+(0,793*2,34)</t>
  </si>
  <si>
    <t>Mezisoučet</t>
  </si>
  <si>
    <t>44,542*0,7</t>
  </si>
  <si>
    <t>131351102</t>
  </si>
  <si>
    <t>Hloubení nezapažených jam a zářezů strojně s urovnáním dna do předepsaného profilu a spádu v hornině třídy těžitelnosti II skupiny 4 přes 20 do 50 m3</t>
  </si>
  <si>
    <t>1560702950</t>
  </si>
  <si>
    <t>https://podminky.urs.cz/item/CS_URS_2023_01/131351102</t>
  </si>
  <si>
    <t>44,542*0,3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</si>
  <si>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</si>
  <si>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</si>
  <si>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1837932117</t>
  </si>
  <si>
    <t>https://podminky.urs.cz/item/CS_URS_2023_01/162351104</t>
  </si>
  <si>
    <t>na meziskládku a zpět</t>
  </si>
  <si>
    <t>zpětný zásyp kolem boků opěr - původní vytěžená zemina</t>
  </si>
  <si>
    <t>(4,126*2,138*0,5+2,577*1,104*0,5)*2 "plocha v řezu x délka</t>
  </si>
  <si>
    <t>(2,662*1,188*0,5+2,662*1,050*0,5)*2 "plocha v řezu x délka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</si>
  <si>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</si>
  <si>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</si>
  <si>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-1939466203</t>
  </si>
  <si>
    <t>https://podminky.urs.cz/item/CS_URS_2023_01/162751117</t>
  </si>
  <si>
    <t>5,078+13,37+31,179+10,5</t>
  </si>
  <si>
    <t>-8,81 "zpětný zásyp zeminou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</si>
  <si>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</si>
  <si>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</si>
  <si>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965538002</t>
  </si>
  <si>
    <t>https://podminky.urs.cz/item/CS_URS_2023_01/162751119</t>
  </si>
  <si>
    <t>51,317*5 'Přepočtené koeficientem množství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</si>
  <si>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</si>
  <si>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</si>
  <si>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300619130</t>
  </si>
  <si>
    <t>https://podminky.urs.cz/item/CS_URS_2023_01/162751137</t>
  </si>
  <si>
    <t>2,176+13,363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</si>
  <si>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</si>
  <si>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</si>
  <si>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1399343940</t>
  </si>
  <si>
    <t>https://podminky.urs.cz/item/CS_URS_2023_01/162751139</t>
  </si>
  <si>
    <t>15,539*5 'Přepočtené koeficientem množství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</si>
  <si>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</si>
  <si>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</si>
  <si>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-586129089</t>
  </si>
  <si>
    <t>https://podminky.urs.cz/item/CS_URS_2023_01/171153101</t>
  </si>
  <si>
    <t>dočasná hrázka před a za úsekem stavby</t>
  </si>
  <si>
    <t>vhodný nepropustný materiál např. F2 - jíl štěrkovitý</t>
  </si>
  <si>
    <t>171201231</t>
  </si>
  <si>
    <t>Poplatek za uložení stavebního odpadu na recyklační skládce (skládkovné) zeminy a kamení zatříděného do Katalogu odpadů pod kódem 17 05 04</t>
  </si>
  <si>
    <t>-1262813643</t>
  </si>
  <si>
    <t>https://podminky.urs.cz/item/CS_URS_2023_01/171201231</t>
  </si>
  <si>
    <t>21,317+15,539</t>
  </si>
  <si>
    <t>36,856*1,8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</si>
  <si>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</si>
  <si>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</si>
  <si>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1253030534</t>
  </si>
  <si>
    <t>https://podminky.urs.cz/item/CS_URS_2023_01/174151101</t>
  </si>
  <si>
    <t>přechodová oblast lávky</t>
  </si>
  <si>
    <t>zásyp základu za opěrou hutněno na Id=0,9</t>
  </si>
  <si>
    <t>0,342*2,0+0,353*2,0 "plocha v řezu x délka</t>
  </si>
  <si>
    <t>zásyp za rubem opěry hutněno na Id=0,9</t>
  </si>
  <si>
    <t>0,167*2,0+0,207*2,0 "plocha v řezu x délka</t>
  </si>
  <si>
    <t>4,126*2,138*0,5+2,577*1,104*0,5 "plocha v řezu x délka</t>
  </si>
  <si>
    <t>2,662*1,188*0,5+2,662*1,050*0,5 "plocha v řezu x délka</t>
  </si>
  <si>
    <t>583312001</t>
  </si>
  <si>
    <t>materiál dle čl. 5.1 ČSN 73 6244 (zemina vhodná do násypu dle ČSN 73 6133), hutnění po vrstvách tl. 300 mm na Id = 0,90, nebo D = 95% PS</t>
  </si>
  <si>
    <t>1731352404</t>
  </si>
  <si>
    <t>0,342*2,0+0,353*2,0</t>
  </si>
  <si>
    <t>1,39*1,8 'Přepočtené koeficientem množství</t>
  </si>
  <si>
    <t>583312002</t>
  </si>
  <si>
    <t>materiál dle čl. 5.4 ČSN 73 6244 (zemina vhodná do násypu dle ČSN 73 6133), hutnění po vrstvách tl. 300 mm na Id = 0,90, nebo D = 95% PS</t>
  </si>
  <si>
    <t>1891147330</t>
  </si>
  <si>
    <t>0,167*2,0+0,207*2,0</t>
  </si>
  <si>
    <t>0,748*1,8 'Přepočtené koeficientem množství</t>
  </si>
  <si>
    <t>22</t>
  </si>
  <si>
    <t>181351003</t>
  </si>
  <si>
    <t>Rozprostření a urovnání ornice v rovině nebo ve svahu sklonu do 1:5 strojně při souvislé ploše do 100 m2, tl. vrstvy do 200 mm</t>
  </si>
  <si>
    <t>561659527</t>
  </si>
  <si>
    <t>https://podminky.urs.cz/item/CS_URS_2023_01/181351003</t>
  </si>
  <si>
    <t>4,5 "pravý břeh po demolici lávky</t>
  </si>
  <si>
    <t>23</t>
  </si>
  <si>
    <t>181411121</t>
  </si>
  <si>
    <t>Založení trávníku na půdě předem připravené plochy do 1000 m2 výsevem včetně utažení lučního v rovině nebo na svahu do 1:5</t>
  </si>
  <si>
    <t>1110448724</t>
  </si>
  <si>
    <t>https://podminky.urs.cz/item/CS_URS_2023_01/181411121</t>
  </si>
  <si>
    <t>24</t>
  </si>
  <si>
    <t>00572472</t>
  </si>
  <si>
    <t>osivo směs travní krajinná-rovinná</t>
  </si>
  <si>
    <t>-2100885088</t>
  </si>
  <si>
    <t>4,5*0,02 'Přepočtené koeficientem množství</t>
  </si>
  <si>
    <t>25</t>
  </si>
  <si>
    <t>181951111</t>
  </si>
  <si>
    <t>Úprava pláně vyrovnáním výškových rozdílů strojně v hornině třídy těžitelnosti I, skupiny 1 až 3 bez zhutnění</t>
  </si>
  <si>
    <t>668847995</t>
  </si>
  <si>
    <t>https://podminky.urs.cz/item/CS_URS_2023_01/181951111</t>
  </si>
  <si>
    <t>zarovnání nerovností po odstranění stávající kce lávky</t>
  </si>
  <si>
    <t>4,5 "pravý břeh (plocha odhad)</t>
  </si>
  <si>
    <t>26</t>
  </si>
  <si>
    <t>182351023</t>
  </si>
  <si>
    <t>Rozprostření a urovnání ornice ve svahu sklonu přes 1:5 strojně při souvislé ploše do 100 m2, tl. vrstvy do 200 mm</t>
  </si>
  <si>
    <t>-128178612</t>
  </si>
  <si>
    <t>https://podminky.urs.cz/item/CS_URS_2023_01/182351023</t>
  </si>
  <si>
    <t>1,44+1,85+2,66+0,81+7,66 "v tl. 100 mm</t>
  </si>
  <si>
    <t>27</t>
  </si>
  <si>
    <t>181411122</t>
  </si>
  <si>
    <t>Založení trávníku na půdě předem připravené plochy do 1000 m2 výsevem včetně utažení lučního na svahu přes 1:5 do 1:2</t>
  </si>
  <si>
    <t>-1123016546</t>
  </si>
  <si>
    <t>https://podminky.urs.cz/item/CS_URS_2023_01/181411122</t>
  </si>
  <si>
    <t>28</t>
  </si>
  <si>
    <t>00572474</t>
  </si>
  <si>
    <t>osivo směs travní krajinná-svahová</t>
  </si>
  <si>
    <t>2132962506</t>
  </si>
  <si>
    <t>14,42*0,02 'Přepočtené koeficientem množství</t>
  </si>
  <si>
    <t>Zakládání</t>
  </si>
  <si>
    <t>29</t>
  </si>
  <si>
    <t>211531111</t>
  </si>
  <si>
    <t>Výplň kamenivem do rýh odvodňovacích žeber nebo trativodů bez zhutnění, s úpravou povrchu výplně kamenivem hrubým drceným frakce 16 až 63 mm</t>
  </si>
  <si>
    <t>-386616592</t>
  </si>
  <si>
    <t>https://podminky.urs.cz/item/CS_URS_2023_01/211531111</t>
  </si>
  <si>
    <t xml:space="preserve">přechodová oblast lávky - ŠD 32/63 </t>
  </si>
  <si>
    <t>0,501*2,0+0,502*2,0 "plocha x délka</t>
  </si>
  <si>
    <t>30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</si>
  <si>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</si>
  <si>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</si>
  <si>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1896757731</t>
  </si>
  <si>
    <t>https://podminky.urs.cz/item/CS_URS_2023_01/211971122</t>
  </si>
  <si>
    <t>zabalení drenážní vrstvy</t>
  </si>
  <si>
    <t>4,014*2+4,019*2+2*0,455+2*0,456</t>
  </si>
  <si>
    <t>31</t>
  </si>
  <si>
    <t>69311081</t>
  </si>
  <si>
    <t>geotextilie netkaná separační, ochranná, filtrační, drenážní PES 300g/m2</t>
  </si>
  <si>
    <t>136583105</t>
  </si>
  <si>
    <t>17,888*1,1845 'Přepočtené koeficientem množství</t>
  </si>
  <si>
    <t>32</t>
  </si>
  <si>
    <t>212755214</t>
  </si>
  <si>
    <t>Trativody bez lože z drenážních trubek plastových flexibilních D 100 mm</t>
  </si>
  <si>
    <t>1767346464</t>
  </si>
  <si>
    <t>https://podminky.urs.cz/item/CS_URS_2023_01/212755214</t>
  </si>
  <si>
    <t>2*1,75 "HDPE flexi trubka DN 100</t>
  </si>
  <si>
    <t>33</t>
  </si>
  <si>
    <t>212792211R</t>
  </si>
  <si>
    <t>Odvodnění mostní opěry - prostup zdí potrubí HDPE DN 100</t>
  </si>
  <si>
    <t>556631727</t>
  </si>
  <si>
    <t>"přechodová oblast lávky - vyústění drenáže</t>
  </si>
  <si>
    <t>1,2+1,5 "vč. 2x seříznutí dle sklonu svahu</t>
  </si>
  <si>
    <t>34</t>
  </si>
  <si>
    <t>28610419</t>
  </si>
  <si>
    <t>koleno PE drenážního systému budov 90° DN 100</t>
  </si>
  <si>
    <t>1595890252</t>
  </si>
  <si>
    <t>35</t>
  </si>
  <si>
    <t>213311113R</t>
  </si>
  <si>
    <t>Polštáře zhutněné pod základy z kameniva hrubého drceného, frakce 0 - 63 mm</t>
  </si>
  <si>
    <t>1703902044</t>
  </si>
  <si>
    <t xml:space="preserve"> doplnění pod lože lemovací pásoviny</t>
  </si>
  <si>
    <t>0,03*5,209+0,015*5,029+0,025*1,5+0,02*1,5</t>
  </si>
  <si>
    <t>36</t>
  </si>
  <si>
    <t>274321411</t>
  </si>
  <si>
    <t>Základy z betonu železového (bez výztuže) pasy z betonu bez zvláštních nároků na prostředí tř. C 20/25</t>
  </si>
  <si>
    <t>-440561016</t>
  </si>
  <si>
    <t>https://podminky.urs.cz/item/CS_URS_2023_01/274321411</t>
  </si>
  <si>
    <t>betonové lože lemovací pásoviny C20/25n XF3</t>
  </si>
  <si>
    <t xml:space="preserve">0,058*15,64 "pro kci cesty </t>
  </si>
  <si>
    <t>37</t>
  </si>
  <si>
    <t>274351121</t>
  </si>
  <si>
    <t>Bednění základů pasů rovné zřízení</t>
  </si>
  <si>
    <t>1438445705</t>
  </si>
  <si>
    <t>https://podminky.urs.cz/item/CS_URS_2023_01/274351121</t>
  </si>
  <si>
    <t>15,64*0,2</t>
  </si>
  <si>
    <t>38</t>
  </si>
  <si>
    <t>274351122</t>
  </si>
  <si>
    <t>Bednění základů pasů rovné odstranění</t>
  </si>
  <si>
    <t>-187846502</t>
  </si>
  <si>
    <t>https://podminky.urs.cz/item/CS_URS_2023_01/274351122</t>
  </si>
  <si>
    <t>39</t>
  </si>
  <si>
    <t>274361821</t>
  </si>
  <si>
    <t>Výztuž základů pasů z betonářské oceli 10 505 (R) nebo BSt 500</t>
  </si>
  <si>
    <t>-370256026</t>
  </si>
  <si>
    <t>https://podminky.urs.cz/item/CS_URS_2023_01/274361821</t>
  </si>
  <si>
    <t>trny lemovací pásoviny</t>
  </si>
  <si>
    <t>(13+13+6+6)*0,2*0,89/1000</t>
  </si>
  <si>
    <t>40</t>
  </si>
  <si>
    <t>275311124</t>
  </si>
  <si>
    <t>Základové konstrukce z betonu prostého patky a bloky ve výkopu nebo na hlavách pilot C 12/15</t>
  </si>
  <si>
    <t>2121506983</t>
  </si>
  <si>
    <t>https://podminky.urs.cz/item/CS_URS_2023_01/275311124</t>
  </si>
  <si>
    <t>viz D.201.3</t>
  </si>
  <si>
    <t>přechodová oblast lávky - výplňový beton</t>
  </si>
  <si>
    <t>2*0,352*1+2*2*0,206*0,922+2*2*0,206*2,344</t>
  </si>
  <si>
    <t>0,074*2,844+0,159*2,844</t>
  </si>
  <si>
    <t>41</t>
  </si>
  <si>
    <t>274321118</t>
  </si>
  <si>
    <t>Základové konstrukce z betonu železového pásy, prahy, věnce a ostruhy ve výkopu nebo na hlavách pilot C 30/37</t>
  </si>
  <si>
    <t>1246567403</t>
  </si>
  <si>
    <t>https://podminky.urs.cz/item/CS_URS_2023_01/274321118</t>
  </si>
  <si>
    <t>beton C30/37 - XF4, XC4, XD3, XA1</t>
  </si>
  <si>
    <t>2*(0,6*2,0+2*0,25*0,3) "zákl. pas</t>
  </si>
  <si>
    <t>42</t>
  </si>
  <si>
    <t>274321191</t>
  </si>
  <si>
    <t>Základové konstrukce z betonu železového Příplatek k cenám za betonáž malého rozsahu do 25 m3</t>
  </si>
  <si>
    <t>-1701486382</t>
  </si>
  <si>
    <t>https://podminky.urs.cz/item/CS_URS_2023_01/274321191</t>
  </si>
  <si>
    <t>4,058+2,7</t>
  </si>
  <si>
    <t>43</t>
  </si>
  <si>
    <t>274354111</t>
  </si>
  <si>
    <t>Bednění základových konstrukcí pasů, prahů, věnců a ostruh zřízení</t>
  </si>
  <si>
    <t>1752015610</t>
  </si>
  <si>
    <t>https://podminky.urs.cz/item/CS_URS_2023_01/274354111</t>
  </si>
  <si>
    <t>2*(2*0,75+1,0+2*0,25+2*0,15+0,5)</t>
  </si>
  <si>
    <t>44</t>
  </si>
  <si>
    <t>274354211</t>
  </si>
  <si>
    <t>Bednění základových konstrukcí pasů, prahů, věnců a ostruh odstranění bednění</t>
  </si>
  <si>
    <t>-1786394482</t>
  </si>
  <si>
    <t>https://podminky.urs.cz/item/CS_URS_2023_01/274354211</t>
  </si>
  <si>
    <t>45</t>
  </si>
  <si>
    <t>274361116</t>
  </si>
  <si>
    <t>Výztuž základových konstrukcí pasů, prahů, věnců a ostruh z betonářské oceli 10 505 (R) nebo BSt 500</t>
  </si>
  <si>
    <t>1409604519</t>
  </si>
  <si>
    <t>https://podminky.urs.cz/item/CS_URS_2023_01/274361116</t>
  </si>
  <si>
    <t>2,7*0,120</t>
  </si>
  <si>
    <t>46</t>
  </si>
  <si>
    <t>27831121R</t>
  </si>
  <si>
    <t>Podlití patních plechů expanzní polymerní maltou</t>
  </si>
  <si>
    <t>-743332657</t>
  </si>
  <si>
    <t>14*0,001176 "pod ložiska</t>
  </si>
  <si>
    <t>Svislé a kompletní konstrukce</t>
  </si>
  <si>
    <t>47</t>
  </si>
  <si>
    <t>334323118</t>
  </si>
  <si>
    <t>Mostní opěry a úložné prahy z betonu železového C 30/37</t>
  </si>
  <si>
    <t>470578539</t>
  </si>
  <si>
    <t>https://podminky.urs.cz/item/CS_URS_2023_01/334323118</t>
  </si>
  <si>
    <t>2*(0,471*2) "dřík opěry</t>
  </si>
  <si>
    <t>48</t>
  </si>
  <si>
    <t>28611117</t>
  </si>
  <si>
    <t>trubka kanalizační PVC DN 125x500mm SN4</t>
  </si>
  <si>
    <t>-738438620</t>
  </si>
  <si>
    <t>2*0,25 "chránička - prostup pro odvodněnní v bednění</t>
  </si>
  <si>
    <t>49</t>
  </si>
  <si>
    <t>334323191</t>
  </si>
  <si>
    <t>Mostní opěry a úložné prahy z betonu Příplatek k cenám za betonáž malého rozsahu do 25 m3</t>
  </si>
  <si>
    <t>-1979655468</t>
  </si>
  <si>
    <t>https://podminky.urs.cz/item/CS_URS_2023_01/334323191</t>
  </si>
  <si>
    <t>50</t>
  </si>
  <si>
    <t>334323218</t>
  </si>
  <si>
    <t>Mostní křídla a závěrné zídky z betonu železového C 30/37</t>
  </si>
  <si>
    <t>-1884474467</t>
  </si>
  <si>
    <t>https://podminky.urs.cz/item/CS_URS_2023_01/334323218</t>
  </si>
  <si>
    <t>2*(2*0,275*0,60) "křídla opěry</t>
  </si>
  <si>
    <t>2*(0,057*2,0) "závěrná zídka</t>
  </si>
  <si>
    <t>51</t>
  </si>
  <si>
    <t>334323291</t>
  </si>
  <si>
    <t>Mostní křídla a závěrné zídky z betonu Příplatek k cenám za práce malého rozsahu do 25 m3</t>
  </si>
  <si>
    <t>1343716495</t>
  </si>
  <si>
    <t>https://podminky.urs.cz/item/CS_URS_2023_01/334323291</t>
  </si>
  <si>
    <t>52</t>
  </si>
  <si>
    <t>334351115</t>
  </si>
  <si>
    <t>Bednění mostních opěr a úložných prahů ze systémového bednění zřízení z palubek, pro železobeton</t>
  </si>
  <si>
    <t>-2082765213</t>
  </si>
  <si>
    <t>https://podminky.urs.cz/item/CS_URS_2023_01/334351115</t>
  </si>
  <si>
    <t>2*(2*0,471+1,57+1,178)</t>
  </si>
  <si>
    <t>53</t>
  </si>
  <si>
    <t>334351214</t>
  </si>
  <si>
    <t>Bednění mostních opěr a úložných prahů ze systémového bednění odstranění z palubek</t>
  </si>
  <si>
    <t>-185699539</t>
  </si>
  <si>
    <t>https://podminky.urs.cz/item/CS_URS_2023_01/334351214</t>
  </si>
  <si>
    <t>54</t>
  </si>
  <si>
    <t>334352112</t>
  </si>
  <si>
    <t>Bednění mostních křídel a závěrných zídek ze systémového bednění zřízení z palubek</t>
  </si>
  <si>
    <t>-802658589</t>
  </si>
  <si>
    <t>https://podminky.urs.cz/item/CS_URS_2023_01/334352112</t>
  </si>
  <si>
    <t>2*(2*0,66+2*0,275+2*0,66) "křídla opěry</t>
  </si>
  <si>
    <t>2*(2*0,057+0,63+0,472) "závěrné zídky</t>
  </si>
  <si>
    <t>55</t>
  </si>
  <si>
    <t>334352212</t>
  </si>
  <si>
    <t>Bednění mostních křídel a závěrných zídek ze systémového bednění odstranění z palubek</t>
  </si>
  <si>
    <t>-1030450994</t>
  </si>
  <si>
    <t>https://podminky.urs.cz/item/CS_URS_2023_01/334352212</t>
  </si>
  <si>
    <t>56</t>
  </si>
  <si>
    <t>334359111</t>
  </si>
  <si>
    <t>Výřez bednění pro prostup trub betonovou konstrukcí DN 150</t>
  </si>
  <si>
    <t>-1145411288</t>
  </si>
  <si>
    <t>https://podminky.urs.cz/item/CS_URS_2023_01/334359111</t>
  </si>
  <si>
    <t>2 "potrubí DN 125</t>
  </si>
  <si>
    <t>57</t>
  </si>
  <si>
    <t>334361216</t>
  </si>
  <si>
    <t>Výztuž betonářská mostních konstrukcí opěr, úložných prahů, křídel, závěrných zídek, bloků ložisek, pilířů a sloupů z oceli 10 505 (R) nebo BSt 500 dříků opěr</t>
  </si>
  <si>
    <t>-236102199</t>
  </si>
  <si>
    <t>https://podminky.urs.cz/item/CS_URS_2023_01/334361216</t>
  </si>
  <si>
    <t>1,884*0,130 "dřík opěr</t>
  </si>
  <si>
    <t>58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</si>
  <si>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</si>
  <si>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</si>
  <si>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-234735620</t>
  </si>
  <si>
    <t>https://podminky.urs.cz/item/CS_URS_2023_01/334361226</t>
  </si>
  <si>
    <t>0,888*0,15 "křídla a závěrné zídky</t>
  </si>
  <si>
    <t>Vodorovné konstrukce</t>
  </si>
  <si>
    <t>59</t>
  </si>
  <si>
    <t>423176511</t>
  </si>
  <si>
    <t>Montáž atypické nebo speciální ocelové konstrukce šířky do 2,4 m, výšky do 3 m mostu o jednom poli, rozpětí pole do 13 m</t>
  </si>
  <si>
    <t>1401250179</t>
  </si>
  <si>
    <t>https://podminky.urs.cz/item/CS_URS_2023_01/423176511</t>
  </si>
  <si>
    <t>výroba viz zámečnické konstrukce</t>
  </si>
  <si>
    <t>0,654 "osazení a montáž ocel. konstrukce lávky</t>
  </si>
  <si>
    <t>60</t>
  </si>
  <si>
    <t>451315114</t>
  </si>
  <si>
    <t>Podkladní a výplňové vrstvy z betonu prostého tloušťky do 100 mm, z betonu C 12/15</t>
  </si>
  <si>
    <t>-1782437679</t>
  </si>
  <si>
    <t>https://podminky.urs.cz/item/CS_URS_2023_01/451315114</t>
  </si>
  <si>
    <t>plocha v řezu x délka</t>
  </si>
  <si>
    <t>0,205*2,6+0,205*2,6 "v tl. 100 mm</t>
  </si>
  <si>
    <t>61</t>
  </si>
  <si>
    <t>451315126</t>
  </si>
  <si>
    <t>Podkladní a výplňové vrstvy z betonu prostého tloušťky do 150 mm, z betonu C 20/25</t>
  </si>
  <si>
    <t>-602487378</t>
  </si>
  <si>
    <t>https://podminky.urs.cz/item/CS_URS_2023_01/451315126</t>
  </si>
  <si>
    <t xml:space="preserve"> beton C20/25n - XF3 tl. 150 mm</t>
  </si>
  <si>
    <t>plocha x tl. + výplň kolem stabilizačních prahů</t>
  </si>
  <si>
    <t>23,29*0,15+0,063*3,5+0,040*3,5</t>
  </si>
  <si>
    <t>62</t>
  </si>
  <si>
    <t>452218142</t>
  </si>
  <si>
    <t>Zajišťovací práh z upraveného lomového kamene na dně a ve svahu melioračních kanálů, s patkami nebo bez patek s dlažbovitou úpravou viditelných ploch na cementovou maltu</t>
  </si>
  <si>
    <t>-192991489</t>
  </si>
  <si>
    <t>https://podminky.urs.cz/item/CS_URS_2023_01/452218142</t>
  </si>
  <si>
    <t>stabilizační prahy na vtoku a výtoku - čedič na MC 25, XF3</t>
  </si>
  <si>
    <t>0,493*3,5+0,467*3,5 "plocha v řezu x délka</t>
  </si>
  <si>
    <t>63</t>
  </si>
  <si>
    <t>457311114</t>
  </si>
  <si>
    <t>Vyrovnávací nebo spádový beton včetně úpravy povrchu C 12/15</t>
  </si>
  <si>
    <t>687361213</t>
  </si>
  <si>
    <t>https://podminky.urs.cz/item/CS_URS_2023_01/457311114</t>
  </si>
  <si>
    <t>těsnící vrstva betonu pod drenáží</t>
  </si>
  <si>
    <t>hubený beton C8/10 - tl. min. 100 mm</t>
  </si>
  <si>
    <t>(0,131*2,0)*2 "plocha v řezu x délka</t>
  </si>
  <si>
    <t>64</t>
  </si>
  <si>
    <t>462511370</t>
  </si>
  <si>
    <t>Zához z lomového kamene neupraveného záhozového bez proštěrkování z terénu, hmotnosti jednotlivých kamenů přes 200 do 500 kg</t>
  </si>
  <si>
    <t>294107635</t>
  </si>
  <si>
    <t>https://podminky.urs.cz/item/CS_URS_2023_01/462511370</t>
  </si>
  <si>
    <t>čedič lomový kámen 200-500 kg</t>
  </si>
  <si>
    <t>0,571*4,2+0,660*3,955</t>
  </si>
  <si>
    <t>65</t>
  </si>
  <si>
    <t>465513127</t>
  </si>
  <si>
    <t>Dlažba z lomového kamene lomařsky upraveného na cementovou maltu, s vyspárováním cementovou maltou, tl. kamene 200 mm</t>
  </si>
  <si>
    <t>2051689477</t>
  </si>
  <si>
    <t>https://podminky.urs.cz/item/CS_URS_2023_01/465513127</t>
  </si>
  <si>
    <t>čedič na maltu MC25 - XF3</t>
  </si>
  <si>
    <t>2,804+0,291+1,172+4,244+5,748+7,129+0,945+0,959</t>
  </si>
  <si>
    <t>Komunikace pozemní</t>
  </si>
  <si>
    <t>66</t>
  </si>
  <si>
    <t>564211111</t>
  </si>
  <si>
    <t>Podklad nebo podsyp ze štěrkopísku ŠP s rozprostřením, vlhčením a zhutněním plochy přes 100 m2, po zhutnění tl. 50 mm</t>
  </si>
  <si>
    <t>2100577401</t>
  </si>
  <si>
    <t>https://podminky.urs.cz/item/CS_URS_2023_01/564211111</t>
  </si>
  <si>
    <t>krycí vrstva konstrukce cesty</t>
  </si>
  <si>
    <t>3,156+8,488 "ŠP 0/4</t>
  </si>
  <si>
    <t>67</t>
  </si>
  <si>
    <t>564752111</t>
  </si>
  <si>
    <t>Podklad nebo kryt z vibrovaného štěrku VŠ s rozprostřením, vlhčením a zhutněním, po zhutnění tl. 150 mm</t>
  </si>
  <si>
    <t>760469918</t>
  </si>
  <si>
    <t>https://podminky.urs.cz/item/CS_URS_2023_01/564752111</t>
  </si>
  <si>
    <t>3,12+8,43</t>
  </si>
  <si>
    <t>68</t>
  </si>
  <si>
    <t>564851111</t>
  </si>
  <si>
    <t>Podklad ze štěrkodrti ŠD s rozprostřením a zhutněním plochy přes 100 m2, po zhutnění tl. 150 mm</t>
  </si>
  <si>
    <t>1455925714</t>
  </si>
  <si>
    <t>https://podminky.urs.cz/item/CS_URS_2023_01/564851111</t>
  </si>
  <si>
    <t>2,49+7,84</t>
  </si>
  <si>
    <t>Úpravy povrchů, podlahy a osazování výplní</t>
  </si>
  <si>
    <t>69</t>
  </si>
  <si>
    <t>628634112</t>
  </si>
  <si>
    <t>Spárování zdiva hradících konstrukcí lesnickotechnických meliorací z lomového kamene aktivovanou maltou hloubky do 40 mm délka spáry na 1 m2 upravované plochy přes 6 do 12 m</t>
  </si>
  <si>
    <t>981902125</t>
  </si>
  <si>
    <t>https://podminky.urs.cz/item/CS_URS_2023_01/628634112</t>
  </si>
  <si>
    <t>stabilizační prahy - MC 25 - XF3</t>
  </si>
  <si>
    <t>1,402*3,5+2*0,493+1,402*3,5+2*0,467</t>
  </si>
  <si>
    <t>Ostatní konstrukce a práce, bourání</t>
  </si>
  <si>
    <t>70</t>
  </si>
  <si>
    <t>953961213R</t>
  </si>
  <si>
    <t>Kotvy chemické s vyvrtáním otvoru do betonu, železobetonu nebo tvrdého kamene chemická patrona, velikost M 12, hloubka 150 mm</t>
  </si>
  <si>
    <t>-597514349</t>
  </si>
  <si>
    <t>16 "ložiska</t>
  </si>
  <si>
    <t>71</t>
  </si>
  <si>
    <t>953965122</t>
  </si>
  <si>
    <t>Kotvy chemické s vyvrtáním otvoru kotevní šrouby pro chemické kotvy, velikost M 12, délka 220 mm</t>
  </si>
  <si>
    <t>-1539292435</t>
  </si>
  <si>
    <t>https://podminky.urs.cz/item/CS_URS_2023_01/953965122</t>
  </si>
  <si>
    <t>72</t>
  </si>
  <si>
    <t>963065421</t>
  </si>
  <si>
    <t>Bourání mostních konstrukcí nosných konstrukcí mostovek ze dřeva tvrdého z kulatiny nebo povalů</t>
  </si>
  <si>
    <t>293704266</t>
  </si>
  <si>
    <t>https://podminky.urs.cz/item/CS_URS_2023_01/963065421</t>
  </si>
  <si>
    <t>dřevěné pražce osazené na ocelové NK</t>
  </si>
  <si>
    <t>29*0,25*0,15*2,5</t>
  </si>
  <si>
    <t>73</t>
  </si>
  <si>
    <t>981332111</t>
  </si>
  <si>
    <t>Demolice ocelových konstrukcí hal, sil, technologických zařízení apod. jakýmkoliv způsobem</t>
  </si>
  <si>
    <t>876675705</t>
  </si>
  <si>
    <t>https://podminky.urs.cz/item/CS_URS_2023_01/981332111</t>
  </si>
  <si>
    <t>nosná kce lávky</t>
  </si>
  <si>
    <t>7,5*54,2/1000 "ocel. nosník I300</t>
  </si>
  <si>
    <t>7,8*35,65/1000 "kolejnice 120</t>
  </si>
  <si>
    <t>74</t>
  </si>
  <si>
    <t>985331213</t>
  </si>
  <si>
    <t>Dodatečné vlepování betonářské výztuže včetně vyvrtání a vyčištění otvoru chemickou maltou průměr výztuže 12 mm</t>
  </si>
  <si>
    <t>-638746145</t>
  </si>
  <si>
    <t>https://podminky.urs.cz/item/CS_URS_2023_01/985331213</t>
  </si>
  <si>
    <t>trnování kamenné dlažby k opěrám a výplňovému betonu</t>
  </si>
  <si>
    <t>(48+48)*0,1</t>
  </si>
  <si>
    <t>75</t>
  </si>
  <si>
    <t>13021013</t>
  </si>
  <si>
    <t>tyč ocelová kruhová žebírková DIN 488 jakost B500B (10 505) výztuž do betonu D 12mm</t>
  </si>
  <si>
    <t>-240243248</t>
  </si>
  <si>
    <t>dl. 300 mm v rastru 300 x 300 mm</t>
  </si>
  <si>
    <t>(48+48)*0,3*0,89/1000</t>
  </si>
  <si>
    <t>76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</si>
  <si>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</si>
  <si>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</si>
  <si>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-615341250</t>
  </si>
  <si>
    <t>https://podminky.urs.cz/item/CS_URS_2023_01/997211521</t>
  </si>
  <si>
    <t>77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</si>
  <si>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</si>
  <si>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</si>
  <si>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1071472140</t>
  </si>
  <si>
    <t>https://podminky.urs.cz/item/CS_URS_2023_01/997211529</t>
  </si>
  <si>
    <t>2,806*14 'Přepočtené koeficientem množství</t>
  </si>
  <si>
    <t>78</t>
  </si>
  <si>
    <t>997013811</t>
  </si>
  <si>
    <t>Poplatek za uložení stavebního odpadu na skládce (skládkovné) dřevěného zatříděného do Katalogu odpadů pod kódem 17 02 01</t>
  </si>
  <si>
    <t>1701012103</t>
  </si>
  <si>
    <t>https://podminky.urs.cz/item/CS_URS_2023_01/997013811</t>
  </si>
  <si>
    <t>2,121 "trámy</t>
  </si>
  <si>
    <t>79</t>
  </si>
  <si>
    <t>99727101R</t>
  </si>
  <si>
    <t>Šrotovné - odpočet ceny za výkup kovového odpadu</t>
  </si>
  <si>
    <t>-423783708</t>
  </si>
  <si>
    <t>-0,685</t>
  </si>
  <si>
    <t>80</t>
  </si>
  <si>
    <t>998212111</t>
  </si>
  <si>
    <t>Přesun hmot pro mosty zděné, betonové monolitické, spřažené ocelobetonové nebo kovové vodorovná dopravní vzdálenost do 100 m výška mostu do 20 m</t>
  </si>
  <si>
    <t>1263006248</t>
  </si>
  <si>
    <t>https://podminky.urs.cz/item/CS_URS_2023_01/998212111</t>
  </si>
  <si>
    <t>PSV</t>
  </si>
  <si>
    <t>Práce a dodávky PSV</t>
  </si>
  <si>
    <t>711</t>
  </si>
  <si>
    <t>Izolace proti vodě, vlhkosti a plynům</t>
  </si>
  <si>
    <t>81</t>
  </si>
  <si>
    <t>711112001</t>
  </si>
  <si>
    <t>Provedení izolace proti zemní vlhkosti natěradly a tmely za studena na ploše svislé S nátěrem penetračním</t>
  </si>
  <si>
    <t>766268921</t>
  </si>
  <si>
    <t>https://podminky.urs.cz/item/CS_URS_2023_01/711112001</t>
  </si>
  <si>
    <t>opěry</t>
  </si>
  <si>
    <t>(2*1,69+1,272*2+1,888*1+2,2*(0,25+0,25)+2*1,6*0,25+2*0,15+2*0,66)</t>
  </si>
  <si>
    <t>(2*1,672+1,189*2+1,888*1+2,2*(0,25+0,25)+2*1,6*0,25+2*0,15+2*0,66)</t>
  </si>
  <si>
    <t>82</t>
  </si>
  <si>
    <t>11163150</t>
  </si>
  <si>
    <t>lak penetrační asfaltový</t>
  </si>
  <si>
    <t>108170781</t>
  </si>
  <si>
    <t>22,462*0,00034 'Přepočtené koeficientem množství</t>
  </si>
  <si>
    <t>83</t>
  </si>
  <si>
    <t>711112002</t>
  </si>
  <si>
    <t>Provedení izolace proti zemní vlhkosti natěradly a tmely za studena na ploše svislé S nátěrem lakem asfaltovým</t>
  </si>
  <si>
    <t>1769947330</t>
  </si>
  <si>
    <t>https://podminky.urs.cz/item/CS_URS_2023_01/711112002</t>
  </si>
  <si>
    <t>22,462*2</t>
  </si>
  <si>
    <t>84</t>
  </si>
  <si>
    <t>11163152</t>
  </si>
  <si>
    <t>lak hydroizolační asfaltový</t>
  </si>
  <si>
    <t>-979674713</t>
  </si>
  <si>
    <t>44,924*0,00041 'Přepočtené koeficientem množství</t>
  </si>
  <si>
    <t>85</t>
  </si>
  <si>
    <t>998711101</t>
  </si>
  <si>
    <t>Přesun hmot pro izolace proti vodě, vlhkosti a plynům stanovený z hmotnosti přesunovaného materiálu vodorovná dopravní vzdálenost do 50 m v objektech výšky do 6 m</t>
  </si>
  <si>
    <t>565396375</t>
  </si>
  <si>
    <t>https://podminky.urs.cz/item/CS_URS_2023_01/998711101</t>
  </si>
  <si>
    <t>741</t>
  </si>
  <si>
    <t>Elektroinstalace - silnoproud</t>
  </si>
  <si>
    <t>86</t>
  </si>
  <si>
    <t>741410021</t>
  </si>
  <si>
    <t>Montáž uzemňovacího vedení s upevněním, propojením a připojením pomocí svorek v zemi s izolací spojů pásku průřezu do 120 mm2 v městské zástavbě</t>
  </si>
  <si>
    <t>1401851793</t>
  </si>
  <si>
    <t>https://podminky.urs.cz/item/CS_URS_2023_01/741410021</t>
  </si>
  <si>
    <t>87</t>
  </si>
  <si>
    <t>35442062</t>
  </si>
  <si>
    <t>pás zemnící 30x4mm FeZn</t>
  </si>
  <si>
    <t>-1868841392</t>
  </si>
  <si>
    <t>10*0,03*0,004*7850</t>
  </si>
  <si>
    <t>88</t>
  </si>
  <si>
    <t>741410041</t>
  </si>
  <si>
    <t>Montáž uzemňovacího vedení s upevněním, propojením a připojením pomocí svorek v zemi s izolací spojů drátu nebo lana Ø do 10 mm v městské zástavbě</t>
  </si>
  <si>
    <t>-1350092407</t>
  </si>
  <si>
    <t>https://podminky.urs.cz/item/CS_URS_2023_01/741410041</t>
  </si>
  <si>
    <t>4 "vodivé propojení výztuže s OK</t>
  </si>
  <si>
    <t>89</t>
  </si>
  <si>
    <t>35441073</t>
  </si>
  <si>
    <t>drát D 10mm FeZn</t>
  </si>
  <si>
    <t>-23424540</t>
  </si>
  <si>
    <t>(PI*0,005*0,005*4)*7850</t>
  </si>
  <si>
    <t>90</t>
  </si>
  <si>
    <t>998741101</t>
  </si>
  <si>
    <t>Přesun hmot pro silnoproud stanovený z hmotnosti přesunovaného materiálu vodorovná dopravní vzdálenost do 50 m v objektech výšky do 6 m</t>
  </si>
  <si>
    <t>1894582306</t>
  </si>
  <si>
    <t>https://podminky.urs.cz/item/CS_URS_2023_01/998741101</t>
  </si>
  <si>
    <t>767</t>
  </si>
  <si>
    <t>Konstrukce zámečnické</t>
  </si>
  <si>
    <t>91</t>
  </si>
  <si>
    <t>767995112</t>
  </si>
  <si>
    <t>Montáž ostatních atypických zámečnických konstrukcí hmotnosti přes 5 do 10 kg</t>
  </si>
  <si>
    <t>-612976300</t>
  </si>
  <si>
    <t>https://podminky.urs.cz/item/CS_URS_2023_01/767995112</t>
  </si>
  <si>
    <t>lemovací pásovina konstrukce cesty</t>
  </si>
  <si>
    <t>(5,629+5,809+2,1+2,1)*0,2*0,005*7850 "plech v.200 tl. 5 mm</t>
  </si>
  <si>
    <t>trny lemov. pásoviny - přivařit do otvorů vyvrtaných v pásovině</t>
  </si>
  <si>
    <t xml:space="preserve">(13+13+6+6)*0,2*0,89 "R12 dl. 200 mm </t>
  </si>
  <si>
    <t>92</t>
  </si>
  <si>
    <t>13515114</t>
  </si>
  <si>
    <t>ocel široká jakost S235JR 200x5mm</t>
  </si>
  <si>
    <t>-2130553621</t>
  </si>
  <si>
    <t>(5,629+5,809+2,1+2,1)*0,2*0,005*7,850</t>
  </si>
  <si>
    <t>93</t>
  </si>
  <si>
    <t>1357097949</t>
  </si>
  <si>
    <t>94</t>
  </si>
  <si>
    <t>767995113</t>
  </si>
  <si>
    <t>Montáž ostatních atypických zámečnických konstrukcí hmotnosti přes 10 do 20 kg</t>
  </si>
  <si>
    <t>924572166</t>
  </si>
  <si>
    <t>https://podminky.urs.cz/item/CS_URS_2023_01/767995113</t>
  </si>
  <si>
    <t>654,69 "výroba ocel. konstrukce lávky</t>
  </si>
  <si>
    <t>160,35 "výroba zábradlí</t>
  </si>
  <si>
    <t>2*19,78 "přechodový plech s protiskluzovou úpravou</t>
  </si>
  <si>
    <t>95</t>
  </si>
  <si>
    <t>13010754</t>
  </si>
  <si>
    <t>ocel profilová jakost S235JR (11 375) průřez IPE 220</t>
  </si>
  <si>
    <t>378616861</t>
  </si>
  <si>
    <t>viz D.201.6</t>
  </si>
  <si>
    <t>5,7*2*26,2*1,15/1000 "podélný nosník</t>
  </si>
  <si>
    <t>1,495*2*26,2*1,15/1000 "příčný nosník nad opěrou</t>
  </si>
  <si>
    <t>96</t>
  </si>
  <si>
    <t>13010740</t>
  </si>
  <si>
    <t>ocel profilová jakost S235JR (11 375) průřez IPE 80</t>
  </si>
  <si>
    <t>1861669381</t>
  </si>
  <si>
    <t>1,495*3*6,0*1,15/1000</t>
  </si>
  <si>
    <t>97</t>
  </si>
  <si>
    <t>13011026R</t>
  </si>
  <si>
    <t>ocel profilová jakost S235JR (11 375) průřez UPE 65</t>
  </si>
  <si>
    <t>-696659665</t>
  </si>
  <si>
    <t>5,7*2*5,84*1,15/1000 "podélné vedení pororoštu</t>
  </si>
  <si>
    <t>98</t>
  </si>
  <si>
    <t>13010416</t>
  </si>
  <si>
    <t>úhelník ocelový rovnostranný jakost S235JR (11 375) 40x40x5mm</t>
  </si>
  <si>
    <t>-1531395058</t>
  </si>
  <si>
    <t>1,53*4*3,0*1,15/1000 "diagonální ztužení</t>
  </si>
  <si>
    <t>1,535*4*3,0*1,15/1000 "diagonální ztužení</t>
  </si>
  <si>
    <t>99</t>
  </si>
  <si>
    <t>13522521R</t>
  </si>
  <si>
    <t>ocel široká jakost S235JR 250x14mm</t>
  </si>
  <si>
    <t>1653917161</t>
  </si>
  <si>
    <t>0,25*8*27,48*1,15/1000 "ložisko</t>
  </si>
  <si>
    <t>100</t>
  </si>
  <si>
    <t>13010190R</t>
  </si>
  <si>
    <t>tyč ocelová plochá jakost S235JR (11 375) 30x14mm</t>
  </si>
  <si>
    <t>1411419872</t>
  </si>
  <si>
    <t>8*0,11*3,3*1,15/1000 "ložisko</t>
  </si>
  <si>
    <t>101</t>
  </si>
  <si>
    <t>13010250</t>
  </si>
  <si>
    <t>tyč ocelová plochá jakost S235JR (11 375) 60x20mm</t>
  </si>
  <si>
    <t>1188515028</t>
  </si>
  <si>
    <t>4*0,11*9,42*1,15/1000 "ložisko</t>
  </si>
  <si>
    <t>102</t>
  </si>
  <si>
    <t>31197006</t>
  </si>
  <si>
    <t>tyč závitová Pz 4.6 M16</t>
  </si>
  <si>
    <t>112936721</t>
  </si>
  <si>
    <t>spojení horní a dolní desky ložiska</t>
  </si>
  <si>
    <t>8*0,08 "viz D.201.6</t>
  </si>
  <si>
    <t>103</t>
  </si>
  <si>
    <t>31111008</t>
  </si>
  <si>
    <t>matice přesná šestihranná Pz DIN 934-8 M16</t>
  </si>
  <si>
    <t>1598261483</t>
  </si>
  <si>
    <t>104</t>
  </si>
  <si>
    <t>KR001</t>
  </si>
  <si>
    <t>plastová krytka z PE nebo HDPE rozměrově odpovídající šroubu, na který bude pevně naražena</t>
  </si>
  <si>
    <t>-654772334</t>
  </si>
  <si>
    <t>8 "ložiska - M16</t>
  </si>
  <si>
    <t>105</t>
  </si>
  <si>
    <t>POR001</t>
  </si>
  <si>
    <t>lisované pororošty, oka 22x11 mm, nosné pásy 40/2 mm, výška 40 mm, protiskluzová úprava S2,žárově pozinkované z výroby, včetně kotevního materiálu (systémové pozinkované spony)</t>
  </si>
  <si>
    <t>-1306968674</t>
  </si>
  <si>
    <t>8,49 "pochozí plocha lávky</t>
  </si>
  <si>
    <t>106</t>
  </si>
  <si>
    <t>14550236</t>
  </si>
  <si>
    <t>profil ocelový svařovaný jakost S235 průřez čtvercový 40x40x3mm</t>
  </si>
  <si>
    <t>499287208</t>
  </si>
  <si>
    <t>viz D.201.6 - zábradlí</t>
  </si>
  <si>
    <t>1,17*12*1,15 "sloupek</t>
  </si>
  <si>
    <t>0,117*12*1,15 "vyložení sloupku</t>
  </si>
  <si>
    <t>17,761*0,00336 'Přepočtené koeficientem množství</t>
  </si>
  <si>
    <t>107</t>
  </si>
  <si>
    <t>14550311</t>
  </si>
  <si>
    <t>profil ocelový svařovaný jakost S235 průřez čtvercový 20x20x3mm</t>
  </si>
  <si>
    <t>-1413005972</t>
  </si>
  <si>
    <t>1,08*20*1,15*1,376/1000 "příčel mezi sloupky</t>
  </si>
  <si>
    <t>108</t>
  </si>
  <si>
    <t>14550246</t>
  </si>
  <si>
    <t>profil ocelový svařovaný jakost S235 průřez čtvercový 50x50x3mm</t>
  </si>
  <si>
    <t>360738771</t>
  </si>
  <si>
    <t>5,64*2*1,15*4,48/1000 "madlo</t>
  </si>
  <si>
    <t>109</t>
  </si>
  <si>
    <t>13611309</t>
  </si>
  <si>
    <t>plech ocelový černý žebrovaný S235JR slza tl 6mm tabule</t>
  </si>
  <si>
    <t>-1289723999</t>
  </si>
  <si>
    <t>protiskluzová úprava pozink viz D.201.6</t>
  </si>
  <si>
    <t>19,78*2/1000 "přechodový plech dl. 1,5m š. 0,28 m</t>
  </si>
  <si>
    <t>110</t>
  </si>
  <si>
    <t>19112012R</t>
  </si>
  <si>
    <t>tahokov z pozinkovaného plechu před zpracováním, válcovaný FR 22/10,7 x 2 formát 1,0 x 1250 x 2500 mm</t>
  </si>
  <si>
    <t>-1880939322</t>
  </si>
  <si>
    <t>8,75*1,2 "výplň zábradlí</t>
  </si>
  <si>
    <t>111</t>
  </si>
  <si>
    <t>998767101</t>
  </si>
  <si>
    <t>Přesun hmot pro zámečnické konstrukce stanovený z hmotnosti přesunovaného materiálu vodorovná dopravní vzdálenost do 50 m v objektech výšky do 6 m</t>
  </si>
  <si>
    <t>-2141936510</t>
  </si>
  <si>
    <t>https://podminky.urs.cz/item/CS_URS_2023_01/998767101</t>
  </si>
  <si>
    <t>789</t>
  </si>
  <si>
    <t>Povrchové úpravy ocelových konstrukcí a technologických zařízení</t>
  </si>
  <si>
    <t>112</t>
  </si>
  <si>
    <t>789222122</t>
  </si>
  <si>
    <t>Provedení otryskání povrchů ocelových konstrukcí suché abrazivní tryskání třídy II stupeň zrezivění B, stupeň přípravy Sa 2½</t>
  </si>
  <si>
    <t>-1096286466</t>
  </si>
  <si>
    <t>https://podminky.urs.cz/item/CS_URS_2023_01/789222122</t>
  </si>
  <si>
    <t>hlavní nosná konstrukce</t>
  </si>
  <si>
    <t>0,328*1,495*3*1,15 "IPE 80</t>
  </si>
  <si>
    <t>0,156*(1,53*4+1,535*4)*1,15 "L 40/40/5</t>
  </si>
  <si>
    <t>0,254*5,7*2*1,15 "UPE 65</t>
  </si>
  <si>
    <t>0,528*0,25*8*1,15 "P 14 - 250 x 250 mm</t>
  </si>
  <si>
    <t>0,160*0,11*4*1,15 "P 20 - 60 x 110 mm</t>
  </si>
  <si>
    <t>0,088*0,11*8*1,15 "P 14 - 30 x 110 mm</t>
  </si>
  <si>
    <t>zbradlí</t>
  </si>
  <si>
    <t>0,149*(1,17*12+0,117*12)*1,15 "TR 4HR 40/3</t>
  </si>
  <si>
    <t>0,0718*1,08*20*1,15 "TR 4HR 20/3</t>
  </si>
  <si>
    <t>0,1918*5,64*2*1,15 "TR 4HR 50/3</t>
  </si>
  <si>
    <t>113</t>
  </si>
  <si>
    <t>789224122</t>
  </si>
  <si>
    <t>Provedení otryskání povrchů ocelových konstrukcí suché abrazivní tryskání třídy IV stupeň zrezivění B, stupeň přípravy Sa 2½</t>
  </si>
  <si>
    <t>-1140047058</t>
  </si>
  <si>
    <t>https://podminky.urs.cz/item/CS_URS_2023_01/789224122</t>
  </si>
  <si>
    <t xml:space="preserve">0,848*(5,7*2+1,495*2)*1,15 "IPE 220 </t>
  </si>
  <si>
    <t>114</t>
  </si>
  <si>
    <t>42118101</t>
  </si>
  <si>
    <t>materiál tryskací (ostrohranný tvrdý písek)</t>
  </si>
  <si>
    <t>2056936424</t>
  </si>
  <si>
    <t>15,523+14,033</t>
  </si>
  <si>
    <t>29,556*0,012 'Přepočtené koeficientem množství</t>
  </si>
  <si>
    <t>115</t>
  </si>
  <si>
    <t>789326211</t>
  </si>
  <si>
    <t>Nátěr ocelových konstrukcí třídy II dvousložkový epoxidový základní, tloušťky do 80 μm</t>
  </si>
  <si>
    <t>-2133703031</t>
  </si>
  <si>
    <t>https://podminky.urs.cz/item/CS_URS_2023_01/789326211</t>
  </si>
  <si>
    <t>viz TZ odst. 7.16 Povrchové úpravy</t>
  </si>
  <si>
    <t>15,523*2 "nátěr 140 (200) µm</t>
  </si>
  <si>
    <t>116</t>
  </si>
  <si>
    <t>789326216</t>
  </si>
  <si>
    <t>Nátěr ocelových konstrukcí třídy II dvousložkový epoxidový mezivrstva, tloušťky do 80 μm</t>
  </si>
  <si>
    <t>917338423</t>
  </si>
  <si>
    <t>https://podminky.urs.cz/item/CS_URS_2023_01/789326216</t>
  </si>
  <si>
    <t>hlavní nosná konstrukce - nátěr 80 (100) µm</t>
  </si>
  <si>
    <t>zbradlí  - nátěr 80 (100) µm</t>
  </si>
  <si>
    <t>117</t>
  </si>
  <si>
    <t>789326321</t>
  </si>
  <si>
    <t>Nátěr ocelových konstrukcí třídy II dvousložkový polyuretanový krycí (vrchní), tloušťky do 80 μm</t>
  </si>
  <si>
    <t>-1567073779</t>
  </si>
  <si>
    <t>https://podminky.urs.cz/item/CS_URS_2023_01/789326321</t>
  </si>
  <si>
    <t>hlavní nosná konstrukce - nátěr 60 (80) µm alifatický</t>
  </si>
  <si>
    <t>zbradlí  - nátěr 60 (80) µm alifatický</t>
  </si>
  <si>
    <t>118</t>
  </si>
  <si>
    <t>789328211</t>
  </si>
  <si>
    <t>Nátěr ocelových konstrukcí třídy IV dvousložkový epoxidový základní, tloušťky do 80 μm</t>
  </si>
  <si>
    <t>-1163148935</t>
  </si>
  <si>
    <t>https://podminky.urs.cz/item/CS_URS_2023_01/789328211</t>
  </si>
  <si>
    <t>10,5*0,3 "tahokov - výplň zábradlí</t>
  </si>
  <si>
    <t>17,183*2 "nátěr 140 (200) µm</t>
  </si>
  <si>
    <t>119</t>
  </si>
  <si>
    <t>789328216</t>
  </si>
  <si>
    <t>Nátěr ocelových konstrukcí třídy IV dvousložkový epoxidový mezivrstva, tloušťky do 80 μm</t>
  </si>
  <si>
    <t>873396856</t>
  </si>
  <si>
    <t>https://podminky.urs.cz/item/CS_URS_2023_01/789328216</t>
  </si>
  <si>
    <t>viz TZ odst. 7.16 Povrchové úpravy  - nátěr 80 (100) µm</t>
  </si>
  <si>
    <t>0,848*(5,7*2+1,495*2)*1,15 "IPE 220</t>
  </si>
  <si>
    <t>120</t>
  </si>
  <si>
    <t>789328321</t>
  </si>
  <si>
    <t>Nátěr ocelových konstrukcí třídy IV dvousložkový polyuretanový krycí (vrchní), tloušťky do 80 μm</t>
  </si>
  <si>
    <t>-1252375573</t>
  </si>
  <si>
    <t>https://podminky.urs.cz/item/CS_URS_2023_01/789328321</t>
  </si>
  <si>
    <t>viz TZ odst. 7.16 Povrchové úpravy - nátěr 60 (80) µm</t>
  </si>
  <si>
    <t>121</t>
  </si>
  <si>
    <t>789421532</t>
  </si>
  <si>
    <t>Žárové stříkání ocelových konstrukcí slitinou zinacor ZnAl, tloušťky 100 μm, třídy II</t>
  </si>
  <si>
    <t>2010306775</t>
  </si>
  <si>
    <t>https://podminky.urs.cz/item/CS_URS_2023_01/789421532</t>
  </si>
  <si>
    <t>hlavní nosná konstrukce - 100 µm</t>
  </si>
  <si>
    <t>zbradlí  - 100 µm</t>
  </si>
  <si>
    <t>122</t>
  </si>
  <si>
    <t>789421534</t>
  </si>
  <si>
    <t>Žárové stříkání ocelových konstrukcí slitinou zinacor ZnAl, tloušťky 100 μm, třídy IV</t>
  </si>
  <si>
    <t>1971237446</t>
  </si>
  <si>
    <t>https://podminky.urs.cz/item/CS_URS_2023_01/789421534</t>
  </si>
  <si>
    <t>0,848*(5,7*2+1,495*2)*1,15 "IPE 220 - 100 µm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</si>
  <si>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</si>
  <si>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</si>
  <si>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</si>
  <si>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</si>
  <si>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</si>
  <si>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</si>
  <si>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</si>
  <si>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</si>
  <si>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011114001</t>
  </si>
  <si>
    <t>Přejímka základové spáry geologem</t>
  </si>
  <si>
    <t>Kč</t>
  </si>
  <si>
    <t>1024</t>
  </si>
  <si>
    <t>964053328</t>
  </si>
  <si>
    <t>013203001</t>
  </si>
  <si>
    <t>Výrobnně technická dokumentace ocelové konstrukce (VTD)</t>
  </si>
  <si>
    <t>1946277132</t>
  </si>
  <si>
    <t>013244001</t>
  </si>
  <si>
    <t>Realizační dokumentace stavby</t>
  </si>
  <si>
    <t>-941241726</t>
  </si>
  <si>
    <t>013254000</t>
  </si>
  <si>
    <t>Dokumentace skutečného provedení stavby</t>
  </si>
  <si>
    <t>-1805376389</t>
  </si>
  <si>
    <t>https://podminky.urs.cz/item/CS_URS_2023_01/013254000</t>
  </si>
  <si>
    <t>013294000</t>
  </si>
  <si>
    <t>Ostatní dokumentace - Povodňový a havarijní plán</t>
  </si>
  <si>
    <t>-162801705</t>
  </si>
  <si>
    <t>https://podminky.urs.cz/item/CS_URS_2023_01/013294000</t>
  </si>
  <si>
    <t>1 "zajistí zhotovitel stavby</t>
  </si>
  <si>
    <t>VRN3</t>
  </si>
  <si>
    <t>Zařízení staveniště</t>
  </si>
  <si>
    <t>030001000</t>
  </si>
  <si>
    <t>-1110688687</t>
  </si>
  <si>
    <t>https://podminky.urs.cz/item/CS_URS_2023_01/030001000</t>
  </si>
  <si>
    <t>buňky, WC, dovoz vody</t>
  </si>
  <si>
    <t>elektrocentrála</t>
  </si>
  <si>
    <t>oplocení ZS, mezideponie</t>
  </si>
  <si>
    <t>039203000</t>
  </si>
  <si>
    <t>Úprava terénu po zrušení zařízení staveniště</t>
  </si>
  <si>
    <t>-26186860</t>
  </si>
  <si>
    <t>https://podminky.urs.cz/item/CS_URS_2023_01/039203000</t>
  </si>
  <si>
    <t>uvedení dotčených ploch do původního stavu</t>
  </si>
  <si>
    <t>SEZNAM FIGUR</t>
  </si>
  <si>
    <t>Výměra</t>
  </si>
  <si>
    <t xml:space="preserve"> SO 201</t>
  </si>
  <si>
    <t>zá</t>
  </si>
  <si>
    <t>zásyp</t>
  </si>
  <si>
    <t xml:space="preserve"> VON</t>
  </si>
  <si>
    <t>dl</t>
  </si>
  <si>
    <t>délka potrubí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</si>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</sst>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11101" TargetMode="External" /><Relationship Id="rId2" Type="http://schemas.openxmlformats.org/officeDocument/2006/relationships/hyperlink" Target="https://podminky.urs.cz/item/CS_URS_2023_01/112151355" TargetMode="External" /><Relationship Id="rId3" Type="http://schemas.openxmlformats.org/officeDocument/2006/relationships/hyperlink" Target="https://podminky.urs.cz/item/CS_URS_2023_01/112201117" TargetMode="External" /><Relationship Id="rId4" Type="http://schemas.openxmlformats.org/officeDocument/2006/relationships/hyperlink" Target="https://podminky.urs.cz/item/CS_URS_2023_01/162201403" TargetMode="External" /><Relationship Id="rId5" Type="http://schemas.openxmlformats.org/officeDocument/2006/relationships/hyperlink" Target="https://podminky.urs.cz/item/CS_URS_2023_01/162201413" TargetMode="External" /><Relationship Id="rId6" Type="http://schemas.openxmlformats.org/officeDocument/2006/relationships/hyperlink" Target="https://podminky.urs.cz/item/CS_URS_2023_01/162201423" TargetMode="External" /><Relationship Id="rId7" Type="http://schemas.openxmlformats.org/officeDocument/2006/relationships/hyperlink" Target="https://podminky.urs.cz/item/CS_URS_2023_01/162201424" TargetMode="External" /><Relationship Id="rId8" Type="http://schemas.openxmlformats.org/officeDocument/2006/relationships/hyperlink" Target="https://podminky.urs.cz/item/CS_URS_2023_01/162301501" TargetMode="External" /><Relationship Id="rId9" Type="http://schemas.openxmlformats.org/officeDocument/2006/relationships/hyperlink" Target="https://podminky.urs.cz/item/CS_URS_2023_01/162301933" TargetMode="External" /><Relationship Id="rId10" Type="http://schemas.openxmlformats.org/officeDocument/2006/relationships/hyperlink" Target="https://podminky.urs.cz/item/CS_URS_2023_01/162301953" TargetMode="External" /><Relationship Id="rId11" Type="http://schemas.openxmlformats.org/officeDocument/2006/relationships/hyperlink" Target="https://podminky.urs.cz/item/CS_URS_2023_01/162301973" TargetMode="External" /><Relationship Id="rId12" Type="http://schemas.openxmlformats.org/officeDocument/2006/relationships/hyperlink" Target="https://podminky.urs.cz/item/CS_URS_2023_01/162301974" TargetMode="External" /><Relationship Id="rId13" Type="http://schemas.openxmlformats.org/officeDocument/2006/relationships/hyperlink" Target="https://podminky.urs.cz/item/CS_URS_2023_01/162301981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321" TargetMode="External" /><Relationship Id="rId2" Type="http://schemas.openxmlformats.org/officeDocument/2006/relationships/hyperlink" Target="https://podminky.urs.cz/item/CS_URS_2023_01/184102115" TargetMode="External" /><Relationship Id="rId3" Type="http://schemas.openxmlformats.org/officeDocument/2006/relationships/hyperlink" Target="https://podminky.urs.cz/item/CS_URS_2023_01/184215132" TargetMode="External" /><Relationship Id="rId4" Type="http://schemas.openxmlformats.org/officeDocument/2006/relationships/hyperlink" Target="https://podminky.urs.cz/item/CS_URS_2023_01/184501131" TargetMode="External" /><Relationship Id="rId5" Type="http://schemas.openxmlformats.org/officeDocument/2006/relationships/hyperlink" Target="https://podminky.urs.cz/item/CS_URS_2023_01/184813134" TargetMode="External" /><Relationship Id="rId6" Type="http://schemas.openxmlformats.org/officeDocument/2006/relationships/hyperlink" Target="https://podminky.urs.cz/item/CS_URS_2023_01/185802114" TargetMode="External" /><Relationship Id="rId7" Type="http://schemas.openxmlformats.org/officeDocument/2006/relationships/hyperlink" Target="https://podminky.urs.cz/item/CS_URS_2023_01/185804311" TargetMode="External" /><Relationship Id="rId8" Type="http://schemas.openxmlformats.org/officeDocument/2006/relationships/hyperlink" Target="https://podminky.urs.cz/item/CS_URS_2023_01/185851121" TargetMode="External" /><Relationship Id="rId9" Type="http://schemas.openxmlformats.org/officeDocument/2006/relationships/hyperlink" Target="https://podminky.urs.cz/item/CS_URS_2023_01/185851129" TargetMode="External" /><Relationship Id="rId10" Type="http://schemas.openxmlformats.org/officeDocument/2006/relationships/hyperlink" Target="https://podminky.urs.cz/item/CS_URS_2023_01/998231311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321" TargetMode="External" /><Relationship Id="rId2" Type="http://schemas.openxmlformats.org/officeDocument/2006/relationships/hyperlink" Target="https://podminky.urs.cz/item/CS_URS_2023_01/184102115" TargetMode="External" /><Relationship Id="rId3" Type="http://schemas.openxmlformats.org/officeDocument/2006/relationships/hyperlink" Target="https://podminky.urs.cz/item/CS_URS_2023_01/184215112" TargetMode="External" /><Relationship Id="rId4" Type="http://schemas.openxmlformats.org/officeDocument/2006/relationships/hyperlink" Target="https://podminky.urs.cz/item/CS_URS_2023_01/184501131" TargetMode="External" /><Relationship Id="rId5" Type="http://schemas.openxmlformats.org/officeDocument/2006/relationships/hyperlink" Target="https://podminky.urs.cz/item/CS_URS_2023_01/184813134" TargetMode="External" /><Relationship Id="rId6" Type="http://schemas.openxmlformats.org/officeDocument/2006/relationships/hyperlink" Target="https://podminky.urs.cz/item/CS_URS_2023_01/184818111" TargetMode="External" /><Relationship Id="rId7" Type="http://schemas.openxmlformats.org/officeDocument/2006/relationships/hyperlink" Target="https://podminky.urs.cz/item/CS_URS_2023_01/184911111" TargetMode="External" /><Relationship Id="rId8" Type="http://schemas.openxmlformats.org/officeDocument/2006/relationships/hyperlink" Target="https://podminky.urs.cz/item/CS_URS_2023_01/185802114" TargetMode="External" /><Relationship Id="rId9" Type="http://schemas.openxmlformats.org/officeDocument/2006/relationships/hyperlink" Target="https://podminky.urs.cz/item/CS_URS_2023_01/185804213" TargetMode="External" /><Relationship Id="rId10" Type="http://schemas.openxmlformats.org/officeDocument/2006/relationships/hyperlink" Target="https://podminky.urs.cz/item/CS_URS_2023_01/185804311" TargetMode="External" /><Relationship Id="rId11" Type="http://schemas.openxmlformats.org/officeDocument/2006/relationships/hyperlink" Target="https://podminky.urs.cz/item/CS_URS_2023_01/185851121" TargetMode="External" /><Relationship Id="rId12" Type="http://schemas.openxmlformats.org/officeDocument/2006/relationships/hyperlink" Target="https://podminky.urs.cz/item/CS_URS_2023_01/185851129" TargetMode="External" /><Relationship Id="rId13" Type="http://schemas.openxmlformats.org/officeDocument/2006/relationships/hyperlink" Target="https://podminky.urs.cz/item/CS_URS_2023_01/998231311" TargetMode="External" /><Relationship Id="rId1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5001105" TargetMode="External" /><Relationship Id="rId2" Type="http://schemas.openxmlformats.org/officeDocument/2006/relationships/hyperlink" Target="https://podminky.urs.cz/item/CS_URS_2023_01/115101201" TargetMode="External" /><Relationship Id="rId3" Type="http://schemas.openxmlformats.org/officeDocument/2006/relationships/hyperlink" Target="https://podminky.urs.cz/item/CS_URS_2023_01/115101301" TargetMode="External" /><Relationship Id="rId4" Type="http://schemas.openxmlformats.org/officeDocument/2006/relationships/hyperlink" Target="https://podminky.urs.cz/item/CS_URS_2023_01/119003227" TargetMode="External" /><Relationship Id="rId5" Type="http://schemas.openxmlformats.org/officeDocument/2006/relationships/hyperlink" Target="https://podminky.urs.cz/item/CS_URS_2023_01/119003228" TargetMode="External" /><Relationship Id="rId6" Type="http://schemas.openxmlformats.org/officeDocument/2006/relationships/hyperlink" Target="https://podminky.urs.cz/item/CS_URS_2023_01/121151103" TargetMode="External" /><Relationship Id="rId7" Type="http://schemas.openxmlformats.org/officeDocument/2006/relationships/hyperlink" Target="https://podminky.urs.cz/item/CS_URS_2023_01/122251101" TargetMode="External" /><Relationship Id="rId8" Type="http://schemas.openxmlformats.org/officeDocument/2006/relationships/hyperlink" Target="https://podminky.urs.cz/item/CS_URS_2023_01/122351101" TargetMode="External" /><Relationship Id="rId9" Type="http://schemas.openxmlformats.org/officeDocument/2006/relationships/hyperlink" Target="https://podminky.urs.cz/item/CS_URS_2023_01/124253100" TargetMode="External" /><Relationship Id="rId10" Type="http://schemas.openxmlformats.org/officeDocument/2006/relationships/hyperlink" Target="https://podminky.urs.cz/item/CS_URS_2023_01/131251102" TargetMode="External" /><Relationship Id="rId11" Type="http://schemas.openxmlformats.org/officeDocument/2006/relationships/hyperlink" Target="https://podminky.urs.cz/item/CS_URS_2023_01/131351102" TargetMode="External" /><Relationship Id="rId12" Type="http://schemas.openxmlformats.org/officeDocument/2006/relationships/hyperlink" Target="https://podminky.urs.cz/item/CS_URS_2023_01/162351104" TargetMode="External" /><Relationship Id="rId13" Type="http://schemas.openxmlformats.org/officeDocument/2006/relationships/hyperlink" Target="https://podminky.urs.cz/item/CS_URS_2023_01/162751117" TargetMode="External" /><Relationship Id="rId14" Type="http://schemas.openxmlformats.org/officeDocument/2006/relationships/hyperlink" Target="https://podminky.urs.cz/item/CS_URS_2023_01/162751119" TargetMode="External" /><Relationship Id="rId15" Type="http://schemas.openxmlformats.org/officeDocument/2006/relationships/hyperlink" Target="https://podminky.urs.cz/item/CS_URS_2023_01/162751137" TargetMode="External" /><Relationship Id="rId16" Type="http://schemas.openxmlformats.org/officeDocument/2006/relationships/hyperlink" Target="https://podminky.urs.cz/item/CS_URS_2023_01/162751139" TargetMode="External" /><Relationship Id="rId17" Type="http://schemas.openxmlformats.org/officeDocument/2006/relationships/hyperlink" Target="https://podminky.urs.cz/item/CS_URS_2023_01/171153101" TargetMode="External" /><Relationship Id="rId18" Type="http://schemas.openxmlformats.org/officeDocument/2006/relationships/hyperlink" Target="https://podminky.urs.cz/item/CS_URS_2023_01/171201231" TargetMode="External" /><Relationship Id="rId19" Type="http://schemas.openxmlformats.org/officeDocument/2006/relationships/hyperlink" Target="https://podminky.urs.cz/item/CS_URS_2023_01/174151101" TargetMode="External" /><Relationship Id="rId20" Type="http://schemas.openxmlformats.org/officeDocument/2006/relationships/hyperlink" Target="https://podminky.urs.cz/item/CS_URS_2023_01/181351003" TargetMode="External" /><Relationship Id="rId21" Type="http://schemas.openxmlformats.org/officeDocument/2006/relationships/hyperlink" Target="https://podminky.urs.cz/item/CS_URS_2023_01/181411121" TargetMode="External" /><Relationship Id="rId22" Type="http://schemas.openxmlformats.org/officeDocument/2006/relationships/hyperlink" Target="https://podminky.urs.cz/item/CS_URS_2023_01/181951111" TargetMode="External" /><Relationship Id="rId23" Type="http://schemas.openxmlformats.org/officeDocument/2006/relationships/hyperlink" Target="https://podminky.urs.cz/item/CS_URS_2023_01/182351023" TargetMode="External" /><Relationship Id="rId24" Type="http://schemas.openxmlformats.org/officeDocument/2006/relationships/hyperlink" Target="https://podminky.urs.cz/item/CS_URS_2023_01/181411122" TargetMode="External" /><Relationship Id="rId25" Type="http://schemas.openxmlformats.org/officeDocument/2006/relationships/hyperlink" Target="https://podminky.urs.cz/item/CS_URS_2023_01/211531111" TargetMode="External" /><Relationship Id="rId26" Type="http://schemas.openxmlformats.org/officeDocument/2006/relationships/hyperlink" Target="https://podminky.urs.cz/item/CS_URS_2023_01/211971122" TargetMode="External" /><Relationship Id="rId27" Type="http://schemas.openxmlformats.org/officeDocument/2006/relationships/hyperlink" Target="https://podminky.urs.cz/item/CS_URS_2023_01/212755214" TargetMode="External" /><Relationship Id="rId28" Type="http://schemas.openxmlformats.org/officeDocument/2006/relationships/hyperlink" Target="https://podminky.urs.cz/item/CS_URS_2023_01/274321411" TargetMode="External" /><Relationship Id="rId29" Type="http://schemas.openxmlformats.org/officeDocument/2006/relationships/hyperlink" Target="https://podminky.urs.cz/item/CS_URS_2023_01/274351121" TargetMode="External" /><Relationship Id="rId30" Type="http://schemas.openxmlformats.org/officeDocument/2006/relationships/hyperlink" Target="https://podminky.urs.cz/item/CS_URS_2023_01/274351122" TargetMode="External" /><Relationship Id="rId31" Type="http://schemas.openxmlformats.org/officeDocument/2006/relationships/hyperlink" Target="https://podminky.urs.cz/item/CS_URS_2023_01/274361821" TargetMode="External" /><Relationship Id="rId32" Type="http://schemas.openxmlformats.org/officeDocument/2006/relationships/hyperlink" Target="https://podminky.urs.cz/item/CS_URS_2023_01/275311124" TargetMode="External" /><Relationship Id="rId33" Type="http://schemas.openxmlformats.org/officeDocument/2006/relationships/hyperlink" Target="https://podminky.urs.cz/item/CS_URS_2023_01/274321118" TargetMode="External" /><Relationship Id="rId34" Type="http://schemas.openxmlformats.org/officeDocument/2006/relationships/hyperlink" Target="https://podminky.urs.cz/item/CS_URS_2023_01/274321191" TargetMode="External" /><Relationship Id="rId35" Type="http://schemas.openxmlformats.org/officeDocument/2006/relationships/hyperlink" Target="https://podminky.urs.cz/item/CS_URS_2023_01/274354111" TargetMode="External" /><Relationship Id="rId36" Type="http://schemas.openxmlformats.org/officeDocument/2006/relationships/hyperlink" Target="https://podminky.urs.cz/item/CS_URS_2023_01/274354211" TargetMode="External" /><Relationship Id="rId37" Type="http://schemas.openxmlformats.org/officeDocument/2006/relationships/hyperlink" Target="https://podminky.urs.cz/item/CS_URS_2023_01/274361116" TargetMode="External" /><Relationship Id="rId38" Type="http://schemas.openxmlformats.org/officeDocument/2006/relationships/hyperlink" Target="https://podminky.urs.cz/item/CS_URS_2023_01/334323118" TargetMode="External" /><Relationship Id="rId39" Type="http://schemas.openxmlformats.org/officeDocument/2006/relationships/hyperlink" Target="https://podminky.urs.cz/item/CS_URS_2023_01/334323191" TargetMode="External" /><Relationship Id="rId40" Type="http://schemas.openxmlformats.org/officeDocument/2006/relationships/hyperlink" Target="https://podminky.urs.cz/item/CS_URS_2023_01/334323218" TargetMode="External" /><Relationship Id="rId41" Type="http://schemas.openxmlformats.org/officeDocument/2006/relationships/hyperlink" Target="https://podminky.urs.cz/item/CS_URS_2023_01/334323291" TargetMode="External" /><Relationship Id="rId42" Type="http://schemas.openxmlformats.org/officeDocument/2006/relationships/hyperlink" Target="https://podminky.urs.cz/item/CS_URS_2023_01/334351115" TargetMode="External" /><Relationship Id="rId43" Type="http://schemas.openxmlformats.org/officeDocument/2006/relationships/hyperlink" Target="https://podminky.urs.cz/item/CS_URS_2023_01/334351214" TargetMode="External" /><Relationship Id="rId44" Type="http://schemas.openxmlformats.org/officeDocument/2006/relationships/hyperlink" Target="https://podminky.urs.cz/item/CS_URS_2023_01/334352112" TargetMode="External" /><Relationship Id="rId45" Type="http://schemas.openxmlformats.org/officeDocument/2006/relationships/hyperlink" Target="https://podminky.urs.cz/item/CS_URS_2023_01/334352212" TargetMode="External" /><Relationship Id="rId46" Type="http://schemas.openxmlformats.org/officeDocument/2006/relationships/hyperlink" Target="https://podminky.urs.cz/item/CS_URS_2023_01/334359111" TargetMode="External" /><Relationship Id="rId47" Type="http://schemas.openxmlformats.org/officeDocument/2006/relationships/hyperlink" Target="https://podminky.urs.cz/item/CS_URS_2023_01/334361216" TargetMode="External" /><Relationship Id="rId48" Type="http://schemas.openxmlformats.org/officeDocument/2006/relationships/hyperlink" Target="https://podminky.urs.cz/item/CS_URS_2023_01/334361226" TargetMode="External" /><Relationship Id="rId49" Type="http://schemas.openxmlformats.org/officeDocument/2006/relationships/hyperlink" Target="https://podminky.urs.cz/item/CS_URS_2023_01/423176511" TargetMode="External" /><Relationship Id="rId50" Type="http://schemas.openxmlformats.org/officeDocument/2006/relationships/hyperlink" Target="https://podminky.urs.cz/item/CS_URS_2023_01/451315114" TargetMode="External" /><Relationship Id="rId51" Type="http://schemas.openxmlformats.org/officeDocument/2006/relationships/hyperlink" Target="https://podminky.urs.cz/item/CS_URS_2023_01/451315126" TargetMode="External" /><Relationship Id="rId52" Type="http://schemas.openxmlformats.org/officeDocument/2006/relationships/hyperlink" Target="https://podminky.urs.cz/item/CS_URS_2023_01/452218142" TargetMode="External" /><Relationship Id="rId53" Type="http://schemas.openxmlformats.org/officeDocument/2006/relationships/hyperlink" Target="https://podminky.urs.cz/item/CS_URS_2023_01/457311114" TargetMode="External" /><Relationship Id="rId54" Type="http://schemas.openxmlformats.org/officeDocument/2006/relationships/hyperlink" Target="https://podminky.urs.cz/item/CS_URS_2023_01/462511370" TargetMode="External" /><Relationship Id="rId55" Type="http://schemas.openxmlformats.org/officeDocument/2006/relationships/hyperlink" Target="https://podminky.urs.cz/item/CS_URS_2023_01/465513127" TargetMode="External" /><Relationship Id="rId56" Type="http://schemas.openxmlformats.org/officeDocument/2006/relationships/hyperlink" Target="https://podminky.urs.cz/item/CS_URS_2023_01/564211111" TargetMode="External" /><Relationship Id="rId57" Type="http://schemas.openxmlformats.org/officeDocument/2006/relationships/hyperlink" Target="https://podminky.urs.cz/item/CS_URS_2023_01/564752111" TargetMode="External" /><Relationship Id="rId58" Type="http://schemas.openxmlformats.org/officeDocument/2006/relationships/hyperlink" Target="https://podminky.urs.cz/item/CS_URS_2023_01/564851111" TargetMode="External" /><Relationship Id="rId59" Type="http://schemas.openxmlformats.org/officeDocument/2006/relationships/hyperlink" Target="https://podminky.urs.cz/item/CS_URS_2023_01/628634112" TargetMode="External" /><Relationship Id="rId60" Type="http://schemas.openxmlformats.org/officeDocument/2006/relationships/hyperlink" Target="https://podminky.urs.cz/item/CS_URS_2023_01/953965122" TargetMode="External" /><Relationship Id="rId61" Type="http://schemas.openxmlformats.org/officeDocument/2006/relationships/hyperlink" Target="https://podminky.urs.cz/item/CS_URS_2023_01/963065421" TargetMode="External" /><Relationship Id="rId62" Type="http://schemas.openxmlformats.org/officeDocument/2006/relationships/hyperlink" Target="https://podminky.urs.cz/item/CS_URS_2023_01/981332111" TargetMode="External" /><Relationship Id="rId63" Type="http://schemas.openxmlformats.org/officeDocument/2006/relationships/hyperlink" Target="https://podminky.urs.cz/item/CS_URS_2023_01/985331213" TargetMode="External" /><Relationship Id="rId64" Type="http://schemas.openxmlformats.org/officeDocument/2006/relationships/hyperlink" Target="https://podminky.urs.cz/item/CS_URS_2023_01/997211521" TargetMode="External" /><Relationship Id="rId65" Type="http://schemas.openxmlformats.org/officeDocument/2006/relationships/hyperlink" Target="https://podminky.urs.cz/item/CS_URS_2023_01/997211529" TargetMode="External" /><Relationship Id="rId66" Type="http://schemas.openxmlformats.org/officeDocument/2006/relationships/hyperlink" Target="https://podminky.urs.cz/item/CS_URS_2023_01/997013811" TargetMode="External" /><Relationship Id="rId67" Type="http://schemas.openxmlformats.org/officeDocument/2006/relationships/hyperlink" Target="https://podminky.urs.cz/item/CS_URS_2023_01/998212111" TargetMode="External" /><Relationship Id="rId68" Type="http://schemas.openxmlformats.org/officeDocument/2006/relationships/hyperlink" Target="https://podminky.urs.cz/item/CS_URS_2023_01/711112001" TargetMode="External" /><Relationship Id="rId69" Type="http://schemas.openxmlformats.org/officeDocument/2006/relationships/hyperlink" Target="https://podminky.urs.cz/item/CS_URS_2023_01/711112002" TargetMode="External" /><Relationship Id="rId70" Type="http://schemas.openxmlformats.org/officeDocument/2006/relationships/hyperlink" Target="https://podminky.urs.cz/item/CS_URS_2023_01/998711101" TargetMode="External" /><Relationship Id="rId71" Type="http://schemas.openxmlformats.org/officeDocument/2006/relationships/hyperlink" Target="https://podminky.urs.cz/item/CS_URS_2023_01/741410021" TargetMode="External" /><Relationship Id="rId72" Type="http://schemas.openxmlformats.org/officeDocument/2006/relationships/hyperlink" Target="https://podminky.urs.cz/item/CS_URS_2023_01/741410041" TargetMode="External" /><Relationship Id="rId73" Type="http://schemas.openxmlformats.org/officeDocument/2006/relationships/hyperlink" Target="https://podminky.urs.cz/item/CS_URS_2023_01/998741101" TargetMode="External" /><Relationship Id="rId74" Type="http://schemas.openxmlformats.org/officeDocument/2006/relationships/hyperlink" Target="https://podminky.urs.cz/item/CS_URS_2023_01/767995112" TargetMode="External" /><Relationship Id="rId75" Type="http://schemas.openxmlformats.org/officeDocument/2006/relationships/hyperlink" Target="https://podminky.urs.cz/item/CS_URS_2023_01/767995113" TargetMode="External" /><Relationship Id="rId76" Type="http://schemas.openxmlformats.org/officeDocument/2006/relationships/hyperlink" Target="https://podminky.urs.cz/item/CS_URS_2023_01/998767101" TargetMode="External" /><Relationship Id="rId77" Type="http://schemas.openxmlformats.org/officeDocument/2006/relationships/hyperlink" Target="https://podminky.urs.cz/item/CS_URS_2023_01/789222122" TargetMode="External" /><Relationship Id="rId78" Type="http://schemas.openxmlformats.org/officeDocument/2006/relationships/hyperlink" Target="https://podminky.urs.cz/item/CS_URS_2023_01/789224122" TargetMode="External" /><Relationship Id="rId79" Type="http://schemas.openxmlformats.org/officeDocument/2006/relationships/hyperlink" Target="https://podminky.urs.cz/item/CS_URS_2023_01/789326211" TargetMode="External" /><Relationship Id="rId80" Type="http://schemas.openxmlformats.org/officeDocument/2006/relationships/hyperlink" Target="https://podminky.urs.cz/item/CS_URS_2023_01/789326216" TargetMode="External" /><Relationship Id="rId81" Type="http://schemas.openxmlformats.org/officeDocument/2006/relationships/hyperlink" Target="https://podminky.urs.cz/item/CS_URS_2023_01/789326321" TargetMode="External" /><Relationship Id="rId82" Type="http://schemas.openxmlformats.org/officeDocument/2006/relationships/hyperlink" Target="https://podminky.urs.cz/item/CS_URS_2023_01/789328211" TargetMode="External" /><Relationship Id="rId83" Type="http://schemas.openxmlformats.org/officeDocument/2006/relationships/hyperlink" Target="https://podminky.urs.cz/item/CS_URS_2023_01/789328216" TargetMode="External" /><Relationship Id="rId84" Type="http://schemas.openxmlformats.org/officeDocument/2006/relationships/hyperlink" Target="https://podminky.urs.cz/item/CS_URS_2023_01/789328321" TargetMode="External" /><Relationship Id="rId85" Type="http://schemas.openxmlformats.org/officeDocument/2006/relationships/hyperlink" Target="https://podminky.urs.cz/item/CS_URS_2023_01/789421532" TargetMode="External" /><Relationship Id="rId86" Type="http://schemas.openxmlformats.org/officeDocument/2006/relationships/hyperlink" Target="https://podminky.urs.cz/item/CS_URS_2023_01/789421534" TargetMode="External" /><Relationship Id="rId8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1329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39203000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20_329-SO201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Ústí nad Labem - mosty se stavebním stavem VII_Brná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Brná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24. 5. 2023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>Dagmar Sedláčková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16.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000 - Příprava území'!J30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'SO 000 - Příprava území'!P82</f>
        <v>0</v>
      </c>
      <c r="AV55" s="122">
        <f>'SO 000 - Příprava území'!J33</f>
        <v>0</v>
      </c>
      <c r="AW55" s="122">
        <f>'SO 000 - Příprava území'!J34</f>
        <v>0</v>
      </c>
      <c r="AX55" s="122">
        <f>'SO 000 - Příprava území'!J35</f>
        <v>0</v>
      </c>
      <c r="AY55" s="122">
        <f>'SO 000 - Příprava území'!J36</f>
        <v>0</v>
      </c>
      <c r="AZ55" s="122">
        <f>'SO 000 - Příprava území'!F33</f>
        <v>0</v>
      </c>
      <c r="BA55" s="122">
        <f>'SO 000 - Příprava území'!F34</f>
        <v>0</v>
      </c>
      <c r="BB55" s="122">
        <f>'SO 000 - Příprava území'!F35</f>
        <v>0</v>
      </c>
      <c r="BC55" s="122">
        <f>'SO 000 - Příprava území'!F36</f>
        <v>0</v>
      </c>
      <c r="BD55" s="124">
        <f>'SO 000 - Příprava území'!F37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24.7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000.1 - Náhradní výsadba'!J30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'SO 000.1 - Náhradní výsadba'!P82</f>
        <v>0</v>
      </c>
      <c r="AV56" s="122">
        <f>'SO 000.1 - Náhradní výsadba'!J33</f>
        <v>0</v>
      </c>
      <c r="AW56" s="122">
        <f>'SO 000.1 - Náhradní výsadba'!J34</f>
        <v>0</v>
      </c>
      <c r="AX56" s="122">
        <f>'SO 000.1 - Náhradní výsadba'!J35</f>
        <v>0</v>
      </c>
      <c r="AY56" s="122">
        <f>'SO 000.1 - Náhradní výsadba'!J36</f>
        <v>0</v>
      </c>
      <c r="AZ56" s="122">
        <f>'SO 000.1 - Náhradní výsadba'!F33</f>
        <v>0</v>
      </c>
      <c r="BA56" s="122">
        <f>'SO 000.1 - Náhradní výsadba'!F34</f>
        <v>0</v>
      </c>
      <c r="BB56" s="122">
        <f>'SO 000.1 - Náhradní výsadba'!F35</f>
        <v>0</v>
      </c>
      <c r="BC56" s="122">
        <f>'SO 000.1 - Náhradní výsadba'!F36</f>
        <v>0</v>
      </c>
      <c r="BD56" s="124">
        <f>'SO 000.1 - Náhradní výsadba'!F37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91" s="7" customFormat="1" ht="24.75" customHeight="1">
      <c r="A57" s="113" t="s">
        <v>75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000.2 - Následná 5ti l...'!J30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'SO 000.2 - Následná 5ti l...'!P82</f>
        <v>0</v>
      </c>
      <c r="AV57" s="122">
        <f>'SO 000.2 - Následná 5ti l...'!J33</f>
        <v>0</v>
      </c>
      <c r="AW57" s="122">
        <f>'SO 000.2 - Následná 5ti l...'!J34</f>
        <v>0</v>
      </c>
      <c r="AX57" s="122">
        <f>'SO 000.2 - Následná 5ti l...'!J35</f>
        <v>0</v>
      </c>
      <c r="AY57" s="122">
        <f>'SO 000.2 - Následná 5ti l...'!J36</f>
        <v>0</v>
      </c>
      <c r="AZ57" s="122">
        <f>'SO 000.2 - Následná 5ti l...'!F33</f>
        <v>0</v>
      </c>
      <c r="BA57" s="122">
        <f>'SO 000.2 - Následná 5ti l...'!F34</f>
        <v>0</v>
      </c>
      <c r="BB57" s="122">
        <f>'SO 000.2 - Následná 5ti l...'!F35</f>
        <v>0</v>
      </c>
      <c r="BC57" s="122">
        <f>'SO 000.2 - Následná 5ti l...'!F36</f>
        <v>0</v>
      </c>
      <c r="BD57" s="124">
        <f>'SO 000.2 - Následná 5ti l...'!F37</f>
        <v>0</v>
      </c>
      <c r="BE57" s="7"/>
      <c r="BT57" s="125" t="s">
        <v>79</v>
      </c>
      <c r="BV57" s="125" t="s">
        <v>73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pans="1:91" s="7" customFormat="1" ht="16.5" customHeight="1">
      <c r="A58" s="113" t="s">
        <v>75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201 - Most ev. č. 744c...'!J30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1">
        <v>0</v>
      </c>
      <c r="AT58" s="122">
        <f>ROUND(SUM(AV58:AW58),2)</f>
        <v>0</v>
      </c>
      <c r="AU58" s="123">
        <f>'SO 201 - Most ev. č. 744c...'!P94</f>
        <v>0</v>
      </c>
      <c r="AV58" s="122">
        <f>'SO 201 - Most ev. č. 744c...'!J33</f>
        <v>0</v>
      </c>
      <c r="AW58" s="122">
        <f>'SO 201 - Most ev. č. 744c...'!J34</f>
        <v>0</v>
      </c>
      <c r="AX58" s="122">
        <f>'SO 201 - Most ev. č. 744c...'!J35</f>
        <v>0</v>
      </c>
      <c r="AY58" s="122">
        <f>'SO 201 - Most ev. č. 744c...'!J36</f>
        <v>0</v>
      </c>
      <c r="AZ58" s="122">
        <f>'SO 201 - Most ev. č. 744c...'!F33</f>
        <v>0</v>
      </c>
      <c r="BA58" s="122">
        <f>'SO 201 - Most ev. č. 744c...'!F34</f>
        <v>0</v>
      </c>
      <c r="BB58" s="122">
        <f>'SO 201 - Most ev. č. 744c...'!F35</f>
        <v>0</v>
      </c>
      <c r="BC58" s="122">
        <f>'SO 201 - Most ev. č. 744c...'!F36</f>
        <v>0</v>
      </c>
      <c r="BD58" s="124">
        <f>'SO 201 - Most ev. č. 744c...'!F37</f>
        <v>0</v>
      </c>
      <c r="BE58" s="7"/>
      <c r="BT58" s="125" t="s">
        <v>79</v>
      </c>
      <c r="BV58" s="125" t="s">
        <v>73</v>
      </c>
      <c r="BW58" s="125" t="s">
        <v>90</v>
      </c>
      <c r="BX58" s="125" t="s">
        <v>5</v>
      </c>
      <c r="CL58" s="125" t="s">
        <v>19</v>
      </c>
      <c r="CM58" s="125" t="s">
        <v>81</v>
      </c>
    </row>
    <row r="59" spans="1:91" s="7" customFormat="1" ht="16.5" customHeight="1">
      <c r="A59" s="113" t="s">
        <v>75</v>
      </c>
      <c r="B59" s="114"/>
      <c r="C59" s="115"/>
      <c r="D59" s="116" t="s">
        <v>91</v>
      </c>
      <c r="E59" s="116"/>
      <c r="F59" s="116"/>
      <c r="G59" s="116"/>
      <c r="H59" s="116"/>
      <c r="I59" s="117"/>
      <c r="J59" s="116" t="s">
        <v>92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'VON - Vedlejší a ostatní 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91</v>
      </c>
      <c r="AR59" s="120"/>
      <c r="AS59" s="126">
        <v>0</v>
      </c>
      <c r="AT59" s="127">
        <f>ROUND(SUM(AV59:AW59),2)</f>
        <v>0</v>
      </c>
      <c r="AU59" s="128">
        <f>'VON - Vedlejší a ostatní ...'!P82</f>
        <v>0</v>
      </c>
      <c r="AV59" s="127">
        <f>'VON - Vedlejší a ostatní ...'!J33</f>
        <v>0</v>
      </c>
      <c r="AW59" s="127">
        <f>'VON - Vedlejší a ostatní ...'!J34</f>
        <v>0</v>
      </c>
      <c r="AX59" s="127">
        <f>'VON - Vedlejší a ostatní ...'!J35</f>
        <v>0</v>
      </c>
      <c r="AY59" s="127">
        <f>'VON - Vedlejší a ostatní ...'!J36</f>
        <v>0</v>
      </c>
      <c r="AZ59" s="127">
        <f>'VON - Vedlejší a ostatní ...'!F33</f>
        <v>0</v>
      </c>
      <c r="BA59" s="127">
        <f>'VON - Vedlejší a ostatní ...'!F34</f>
        <v>0</v>
      </c>
      <c r="BB59" s="127">
        <f>'VON - Vedlejší a ostatní ...'!F35</f>
        <v>0</v>
      </c>
      <c r="BC59" s="127">
        <f>'VON - Vedlejší a ostatní ...'!F36</f>
        <v>0</v>
      </c>
      <c r="BD59" s="129">
        <f>'VON - Vedlejší a ostatní ...'!F37</f>
        <v>0</v>
      </c>
      <c r="BE59" s="7"/>
      <c r="BT59" s="125" t="s">
        <v>79</v>
      </c>
      <c r="BV59" s="125" t="s">
        <v>73</v>
      </c>
      <c r="BW59" s="125" t="s">
        <v>93</v>
      </c>
      <c r="BX59" s="125" t="s">
        <v>5</v>
      </c>
      <c r="CL59" s="125" t="s">
        <v>19</v>
      </c>
      <c r="CM59" s="125" t="s">
        <v>81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0 - Příprava území'!C2" display="/"/>
    <hyperlink ref="A56" location="'SO 000.1 - Náhradní výsadba'!C2" display="/"/>
    <hyperlink ref="A57" location="'SO 000.2 - Následná 5ti l...'!C2" display="/"/>
    <hyperlink ref="A58" location="'SO 201 - Most ev. č. 744c...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Ústí nad Labem - mosty se stavebním stavem VII_Brná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ROUND((SUM(BE82:BE120)),2)</f>
        <v>0</v>
      </c>
      <c r="G33" s="40"/>
      <c r="H33" s="40"/>
      <c r="I33" s="150">
        <v>0.21</v>
      </c>
      <c r="J33" s="149">
        <f>ROUND(((SUM(BE82:BE120))*I33),2)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ROUND((SUM(BF82:BF120)),2)</f>
        <v>0</v>
      </c>
      <c r="G34" s="40"/>
      <c r="H34" s="40"/>
      <c r="I34" s="150">
        <v>0.15</v>
      </c>
      <c r="J34" s="149">
        <f>ROUND(((SUM(BF82:BF120))*I34),2)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ROUND((SUM(BG82:BG120)),2)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ROUND((SUM(BH82:BH120)),2)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ROUND((SUM(BI82:BI120)),2)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Ústí nad Labem - mosty se stavebním stavem VII_Brná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000 - Příprava území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Brná</v>
      </c>
      <c r="G52" s="42"/>
      <c r="H52" s="42"/>
      <c r="I52" s="34" t="s">
        <v>23</v>
      </c>
      <c r="J52" s="74" t="str">
        <f>IF(J12="","",J12)</f>
        <v>24. 5. 2023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Dagmar Sedláčková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103</v>
      </c>
      <c r="E62" s="176"/>
      <c r="F62" s="176"/>
      <c r="G62" s="176"/>
      <c r="H62" s="176"/>
      <c r="I62" s="176"/>
      <c r="J62" s="177">
        <f>J118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104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Ústí nad Labem - mosty se stavebním stavem VII_Brná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 000 - Příprava území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Brná</v>
      </c>
      <c r="G76" s="42"/>
      <c r="H76" s="42"/>
      <c r="I76" s="34" t="s">
        <v>23</v>
      </c>
      <c r="J76" s="74" t="str">
        <f>IF(J12="","",J12)</f>
        <v>24. 5. 2023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 xml:space="preserve"> </v>
      </c>
      <c r="G78" s="42"/>
      <c r="H78" s="42"/>
      <c r="I78" s="34" t="s">
        <v>31</v>
      </c>
      <c r="J78" s="38" t="str">
        <f>E21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33</v>
      </c>
      <c r="J79" s="38" t="str">
        <f>E24</f>
        <v>Dagmar Sedláčková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105</v>
      </c>
      <c r="D81" s="182" t="s">
        <v>56</v>
      </c>
      <c r="E81" s="182" t="s">
        <v>52</v>
      </c>
      <c r="F81" s="182" t="s">
        <v>53</v>
      </c>
      <c r="G81" s="182" t="s">
        <v>106</v>
      </c>
      <c r="H81" s="182" t="s">
        <v>107</v>
      </c>
      <c r="I81" s="182" t="s">
        <v>108</v>
      </c>
      <c r="J81" s="182" t="s">
        <v>99</v>
      </c>
      <c r="K81" s="183" t="s">
        <v>109</v>
      </c>
      <c r="L81" s="184"/>
      <c r="M81" s="94" t="s">
        <v>19</v>
      </c>
      <c r="N81" s="95" t="s">
        <v>41</v>
      </c>
      <c r="O81" s="95" t="s">
        <v>110</v>
      </c>
      <c r="P81" s="95" t="s">
        <v>111</v>
      </c>
      <c r="Q81" s="95" t="s">
        <v>112</v>
      </c>
      <c r="R81" s="95" t="s">
        <v>113</v>
      </c>
      <c r="S81" s="95" t="s">
        <v>114</v>
      </c>
      <c r="T81" s="96" t="s">
        <v>115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116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100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70</v>
      </c>
      <c r="E83" s="193" t="s">
        <v>117</v>
      </c>
      <c r="F83" s="193" t="s">
        <v>118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P84+P118</f>
        <v>0</v>
      </c>
      <c r="Q83" s="198"/>
      <c r="R83" s="199">
        <f>R84+R118</f>
        <v>0</v>
      </c>
      <c r="S83" s="198"/>
      <c r="T83" s="200">
        <f>T84+T118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79</v>
      </c>
      <c r="AT83" s="202" t="s">
        <v>70</v>
      </c>
      <c r="AU83" s="202" t="s">
        <v>71</v>
      </c>
      <c r="AY83" s="201" t="s">
        <v>119</v>
      </c>
      <c r="BK83" s="203">
        <f>BK84+BK118</f>
        <v>0</v>
      </c>
    </row>
    <row r="84" spans="1:63" s="12" customFormat="1" ht="22.8" customHeight="1">
      <c r="A84" s="12"/>
      <c r="B84" s="190"/>
      <c r="C84" s="191"/>
      <c r="D84" s="192" t="s">
        <v>70</v>
      </c>
      <c r="E84" s="204" t="s">
        <v>79</v>
      </c>
      <c r="F84" s="204" t="s">
        <v>120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SUM(P85:P117)</f>
        <v>0</v>
      </c>
      <c r="Q84" s="198"/>
      <c r="R84" s="199">
        <f>SUM(R85:R117)</f>
        <v>0</v>
      </c>
      <c r="S84" s="198"/>
      <c r="T84" s="200">
        <f>SUM(T85:T117)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79</v>
      </c>
      <c r="AT84" s="202" t="s">
        <v>70</v>
      </c>
      <c r="AU84" s="202" t="s">
        <v>79</v>
      </c>
      <c r="AY84" s="201" t="s">
        <v>119</v>
      </c>
      <c r="BK84" s="203">
        <f>SUM(BK85:BK117)</f>
        <v>0</v>
      </c>
    </row>
    <row r="85" spans="1:65" s="2" customFormat="1" ht="24.15" customHeight="1">
      <c r="A85" s="40"/>
      <c r="B85" s="41"/>
      <c r="C85" s="206" t="s">
        <v>79</v>
      </c>
      <c r="D85" s="206" t="s">
        <v>121</v>
      </c>
      <c r="E85" s="207" t="s">
        <v>122</v>
      </c>
      <c r="F85" s="208" t="s">
        <v>123</v>
      </c>
      <c r="G85" s="209" t="s">
        <v>124</v>
      </c>
      <c r="H85" s="210">
        <v>3.15</v>
      </c>
      <c r="I85" s="211"/>
      <c r="J85" s="212">
        <f>ROUND(I85*H85,2)</f>
        <v>0</v>
      </c>
      <c r="K85" s="208" t="s">
        <v>125</v>
      </c>
      <c r="L85" s="46"/>
      <c r="M85" s="213" t="s">
        <v>19</v>
      </c>
      <c r="N85" s="214" t="s">
        <v>42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126</v>
      </c>
      <c r="AT85" s="217" t="s">
        <v>121</v>
      </c>
      <c r="AU85" s="217" t="s">
        <v>81</v>
      </c>
      <c r="AY85" s="19" t="s">
        <v>119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79</v>
      </c>
      <c r="BK85" s="218">
        <f>ROUND(I85*H85,2)</f>
        <v>0</v>
      </c>
      <c r="BL85" s="19" t="s">
        <v>126</v>
      </c>
      <c r="BM85" s="217" t="s">
        <v>127</v>
      </c>
    </row>
    <row r="86" spans="1:47" s="2" customFormat="1" ht="12">
      <c r="A86" s="40"/>
      <c r="B86" s="41"/>
      <c r="C86" s="42"/>
      <c r="D86" s="219" t="s">
        <v>128</v>
      </c>
      <c r="E86" s="42"/>
      <c r="F86" s="220" t="s">
        <v>129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128</v>
      </c>
      <c r="AU86" s="19" t="s">
        <v>81</v>
      </c>
    </row>
    <row r="87" spans="1:51" s="13" customFormat="1" ht="12">
      <c r="A87" s="13"/>
      <c r="B87" s="224"/>
      <c r="C87" s="225"/>
      <c r="D87" s="226" t="s">
        <v>130</v>
      </c>
      <c r="E87" s="227" t="s">
        <v>19</v>
      </c>
      <c r="F87" s="228" t="s">
        <v>131</v>
      </c>
      <c r="G87" s="225"/>
      <c r="H87" s="229">
        <v>3.15</v>
      </c>
      <c r="I87" s="230"/>
      <c r="J87" s="225"/>
      <c r="K87" s="225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130</v>
      </c>
      <c r="AU87" s="235" t="s">
        <v>81</v>
      </c>
      <c r="AV87" s="13" t="s">
        <v>81</v>
      </c>
      <c r="AW87" s="13" t="s">
        <v>32</v>
      </c>
      <c r="AX87" s="13" t="s">
        <v>79</v>
      </c>
      <c r="AY87" s="235" t="s">
        <v>119</v>
      </c>
    </row>
    <row r="88" spans="1:65" s="2" customFormat="1" ht="24.15" customHeight="1">
      <c r="A88" s="40"/>
      <c r="B88" s="41"/>
      <c r="C88" s="206" t="s">
        <v>81</v>
      </c>
      <c r="D88" s="206" t="s">
        <v>121</v>
      </c>
      <c r="E88" s="207" t="s">
        <v>132</v>
      </c>
      <c r="F88" s="208" t="s">
        <v>133</v>
      </c>
      <c r="G88" s="209" t="s">
        <v>134</v>
      </c>
      <c r="H88" s="210">
        <v>2</v>
      </c>
      <c r="I88" s="211"/>
      <c r="J88" s="212">
        <f>ROUND(I88*H88,2)</f>
        <v>0</v>
      </c>
      <c r="K88" s="208" t="s">
        <v>125</v>
      </c>
      <c r="L88" s="46"/>
      <c r="M88" s="213" t="s">
        <v>19</v>
      </c>
      <c r="N88" s="214" t="s">
        <v>42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126</v>
      </c>
      <c r="AT88" s="217" t="s">
        <v>121</v>
      </c>
      <c r="AU88" s="217" t="s">
        <v>81</v>
      </c>
      <c r="AY88" s="19" t="s">
        <v>119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126</v>
      </c>
      <c r="BM88" s="217" t="s">
        <v>135</v>
      </c>
    </row>
    <row r="89" spans="1:47" s="2" customFormat="1" ht="12">
      <c r="A89" s="40"/>
      <c r="B89" s="41"/>
      <c r="C89" s="42"/>
      <c r="D89" s="219" t="s">
        <v>128</v>
      </c>
      <c r="E89" s="42"/>
      <c r="F89" s="220" t="s">
        <v>136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128</v>
      </c>
      <c r="AU89" s="19" t="s">
        <v>81</v>
      </c>
    </row>
    <row r="90" spans="1:51" s="13" customFormat="1" ht="12">
      <c r="A90" s="13"/>
      <c r="B90" s="224"/>
      <c r="C90" s="225"/>
      <c r="D90" s="226" t="s">
        <v>130</v>
      </c>
      <c r="E90" s="227" t="s">
        <v>19</v>
      </c>
      <c r="F90" s="228" t="s">
        <v>137</v>
      </c>
      <c r="G90" s="225"/>
      <c r="H90" s="229">
        <v>2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130</v>
      </c>
      <c r="AU90" s="235" t="s">
        <v>81</v>
      </c>
      <c r="AV90" s="13" t="s">
        <v>81</v>
      </c>
      <c r="AW90" s="13" t="s">
        <v>32</v>
      </c>
      <c r="AX90" s="13" t="s">
        <v>79</v>
      </c>
      <c r="AY90" s="235" t="s">
        <v>119</v>
      </c>
    </row>
    <row r="91" spans="1:65" s="2" customFormat="1" ht="21.75" customHeight="1">
      <c r="A91" s="40"/>
      <c r="B91" s="41"/>
      <c r="C91" s="206" t="s">
        <v>138</v>
      </c>
      <c r="D91" s="206" t="s">
        <v>121</v>
      </c>
      <c r="E91" s="207" t="s">
        <v>139</v>
      </c>
      <c r="F91" s="208" t="s">
        <v>140</v>
      </c>
      <c r="G91" s="209" t="s">
        <v>134</v>
      </c>
      <c r="H91" s="210">
        <v>1</v>
      </c>
      <c r="I91" s="211"/>
      <c r="J91" s="212">
        <f>ROUND(I91*H91,2)</f>
        <v>0</v>
      </c>
      <c r="K91" s="208" t="s">
        <v>125</v>
      </c>
      <c r="L91" s="46"/>
      <c r="M91" s="213" t="s">
        <v>19</v>
      </c>
      <c r="N91" s="214" t="s">
        <v>42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126</v>
      </c>
      <c r="AT91" s="217" t="s">
        <v>121</v>
      </c>
      <c r="AU91" s="217" t="s">
        <v>81</v>
      </c>
      <c r="AY91" s="19" t="s">
        <v>119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79</v>
      </c>
      <c r="BK91" s="218">
        <f>ROUND(I91*H91,2)</f>
        <v>0</v>
      </c>
      <c r="BL91" s="19" t="s">
        <v>126</v>
      </c>
      <c r="BM91" s="217" t="s">
        <v>141</v>
      </c>
    </row>
    <row r="92" spans="1:47" s="2" customFormat="1" ht="12">
      <c r="A92" s="40"/>
      <c r="B92" s="41"/>
      <c r="C92" s="42"/>
      <c r="D92" s="219" t="s">
        <v>128</v>
      </c>
      <c r="E92" s="42"/>
      <c r="F92" s="220" t="s">
        <v>142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128</v>
      </c>
      <c r="AU92" s="19" t="s">
        <v>81</v>
      </c>
    </row>
    <row r="93" spans="1:65" s="2" customFormat="1" ht="24.15" customHeight="1">
      <c r="A93" s="40"/>
      <c r="B93" s="41"/>
      <c r="C93" s="206" t="s">
        <v>126</v>
      </c>
      <c r="D93" s="206" t="s">
        <v>121</v>
      </c>
      <c r="E93" s="207" t="s">
        <v>143</v>
      </c>
      <c r="F93" s="208" t="s">
        <v>144</v>
      </c>
      <c r="G93" s="209" t="s">
        <v>134</v>
      </c>
      <c r="H93" s="210">
        <v>2</v>
      </c>
      <c r="I93" s="211"/>
      <c r="J93" s="212">
        <f>ROUND(I93*H93,2)</f>
        <v>0</v>
      </c>
      <c r="K93" s="208" t="s">
        <v>125</v>
      </c>
      <c r="L93" s="46"/>
      <c r="M93" s="213" t="s">
        <v>19</v>
      </c>
      <c r="N93" s="214" t="s">
        <v>42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126</v>
      </c>
      <c r="AT93" s="217" t="s">
        <v>121</v>
      </c>
      <c r="AU93" s="217" t="s">
        <v>81</v>
      </c>
      <c r="AY93" s="19" t="s">
        <v>119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79</v>
      </c>
      <c r="BK93" s="218">
        <f>ROUND(I93*H93,2)</f>
        <v>0</v>
      </c>
      <c r="BL93" s="19" t="s">
        <v>126</v>
      </c>
      <c r="BM93" s="217" t="s">
        <v>145</v>
      </c>
    </row>
    <row r="94" spans="1:47" s="2" customFormat="1" ht="12">
      <c r="A94" s="40"/>
      <c r="B94" s="41"/>
      <c r="C94" s="42"/>
      <c r="D94" s="219" t="s">
        <v>128</v>
      </c>
      <c r="E94" s="42"/>
      <c r="F94" s="220" t="s">
        <v>146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128</v>
      </c>
      <c r="AU94" s="19" t="s">
        <v>81</v>
      </c>
    </row>
    <row r="95" spans="1:65" s="2" customFormat="1" ht="24.15" customHeight="1">
      <c r="A95" s="40"/>
      <c r="B95" s="41"/>
      <c r="C95" s="206" t="s">
        <v>147</v>
      </c>
      <c r="D95" s="206" t="s">
        <v>121</v>
      </c>
      <c r="E95" s="207" t="s">
        <v>148</v>
      </c>
      <c r="F95" s="208" t="s">
        <v>149</v>
      </c>
      <c r="G95" s="209" t="s">
        <v>134</v>
      </c>
      <c r="H95" s="210">
        <v>2</v>
      </c>
      <c r="I95" s="211"/>
      <c r="J95" s="212">
        <f>ROUND(I95*H95,2)</f>
        <v>0</v>
      </c>
      <c r="K95" s="208" t="s">
        <v>125</v>
      </c>
      <c r="L95" s="46"/>
      <c r="M95" s="213" t="s">
        <v>19</v>
      </c>
      <c r="N95" s="214" t="s">
        <v>42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126</v>
      </c>
      <c r="AT95" s="217" t="s">
        <v>121</v>
      </c>
      <c r="AU95" s="217" t="s">
        <v>81</v>
      </c>
      <c r="AY95" s="19" t="s">
        <v>119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79</v>
      </c>
      <c r="BK95" s="218">
        <f>ROUND(I95*H95,2)</f>
        <v>0</v>
      </c>
      <c r="BL95" s="19" t="s">
        <v>126</v>
      </c>
      <c r="BM95" s="217" t="s">
        <v>150</v>
      </c>
    </row>
    <row r="96" spans="1:47" s="2" customFormat="1" ht="12">
      <c r="A96" s="40"/>
      <c r="B96" s="41"/>
      <c r="C96" s="42"/>
      <c r="D96" s="219" t="s">
        <v>128</v>
      </c>
      <c r="E96" s="42"/>
      <c r="F96" s="220" t="s">
        <v>151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81</v>
      </c>
    </row>
    <row r="97" spans="1:65" s="2" customFormat="1" ht="24.15" customHeight="1">
      <c r="A97" s="40"/>
      <c r="B97" s="41"/>
      <c r="C97" s="206" t="s">
        <v>152</v>
      </c>
      <c r="D97" s="206" t="s">
        <v>121</v>
      </c>
      <c r="E97" s="207" t="s">
        <v>153</v>
      </c>
      <c r="F97" s="208" t="s">
        <v>154</v>
      </c>
      <c r="G97" s="209" t="s">
        <v>134</v>
      </c>
      <c r="H97" s="210">
        <v>2</v>
      </c>
      <c r="I97" s="211"/>
      <c r="J97" s="212">
        <f>ROUND(I97*H97,2)</f>
        <v>0</v>
      </c>
      <c r="K97" s="208" t="s">
        <v>125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126</v>
      </c>
      <c r="AT97" s="217" t="s">
        <v>121</v>
      </c>
      <c r="AU97" s="217" t="s">
        <v>81</v>
      </c>
      <c r="AY97" s="19" t="s">
        <v>119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126</v>
      </c>
      <c r="BM97" s="217" t="s">
        <v>155</v>
      </c>
    </row>
    <row r="98" spans="1:47" s="2" customFormat="1" ht="12">
      <c r="A98" s="40"/>
      <c r="B98" s="41"/>
      <c r="C98" s="42"/>
      <c r="D98" s="219" t="s">
        <v>128</v>
      </c>
      <c r="E98" s="42"/>
      <c r="F98" s="220" t="s">
        <v>156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128</v>
      </c>
      <c r="AU98" s="19" t="s">
        <v>81</v>
      </c>
    </row>
    <row r="99" spans="1:65" s="2" customFormat="1" ht="24.15" customHeight="1">
      <c r="A99" s="40"/>
      <c r="B99" s="41"/>
      <c r="C99" s="206" t="s">
        <v>157</v>
      </c>
      <c r="D99" s="206" t="s">
        <v>121</v>
      </c>
      <c r="E99" s="207" t="s">
        <v>158</v>
      </c>
      <c r="F99" s="208" t="s">
        <v>159</v>
      </c>
      <c r="G99" s="209" t="s">
        <v>134</v>
      </c>
      <c r="H99" s="210">
        <v>1</v>
      </c>
      <c r="I99" s="211"/>
      <c r="J99" s="212">
        <f>ROUND(I99*H99,2)</f>
        <v>0</v>
      </c>
      <c r="K99" s="208" t="s">
        <v>125</v>
      </c>
      <c r="L99" s="46"/>
      <c r="M99" s="213" t="s">
        <v>19</v>
      </c>
      <c r="N99" s="214" t="s">
        <v>42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126</v>
      </c>
      <c r="AT99" s="217" t="s">
        <v>121</v>
      </c>
      <c r="AU99" s="217" t="s">
        <v>81</v>
      </c>
      <c r="AY99" s="19" t="s">
        <v>119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126</v>
      </c>
      <c r="BM99" s="217" t="s">
        <v>160</v>
      </c>
    </row>
    <row r="100" spans="1:47" s="2" customFormat="1" ht="12">
      <c r="A100" s="40"/>
      <c r="B100" s="41"/>
      <c r="C100" s="42"/>
      <c r="D100" s="219" t="s">
        <v>128</v>
      </c>
      <c r="E100" s="42"/>
      <c r="F100" s="220" t="s">
        <v>161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128</v>
      </c>
      <c r="AU100" s="19" t="s">
        <v>81</v>
      </c>
    </row>
    <row r="101" spans="1:65" s="2" customFormat="1" ht="21.75" customHeight="1">
      <c r="A101" s="40"/>
      <c r="B101" s="41"/>
      <c r="C101" s="206" t="s">
        <v>162</v>
      </c>
      <c r="D101" s="206" t="s">
        <v>121</v>
      </c>
      <c r="E101" s="207" t="s">
        <v>163</v>
      </c>
      <c r="F101" s="208" t="s">
        <v>164</v>
      </c>
      <c r="G101" s="209" t="s">
        <v>124</v>
      </c>
      <c r="H101" s="210">
        <v>3.15</v>
      </c>
      <c r="I101" s="211"/>
      <c r="J101" s="212">
        <f>ROUND(I101*H101,2)</f>
        <v>0</v>
      </c>
      <c r="K101" s="208" t="s">
        <v>125</v>
      </c>
      <c r="L101" s="46"/>
      <c r="M101" s="213" t="s">
        <v>19</v>
      </c>
      <c r="N101" s="214" t="s">
        <v>42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126</v>
      </c>
      <c r="AT101" s="217" t="s">
        <v>121</v>
      </c>
      <c r="AU101" s="217" t="s">
        <v>81</v>
      </c>
      <c r="AY101" s="19" t="s">
        <v>119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79</v>
      </c>
      <c r="BK101" s="218">
        <f>ROUND(I101*H101,2)</f>
        <v>0</v>
      </c>
      <c r="BL101" s="19" t="s">
        <v>126</v>
      </c>
      <c r="BM101" s="217" t="s">
        <v>165</v>
      </c>
    </row>
    <row r="102" spans="1:47" s="2" customFormat="1" ht="12">
      <c r="A102" s="40"/>
      <c r="B102" s="41"/>
      <c r="C102" s="42"/>
      <c r="D102" s="219" t="s">
        <v>128</v>
      </c>
      <c r="E102" s="42"/>
      <c r="F102" s="220" t="s">
        <v>166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128</v>
      </c>
      <c r="AU102" s="19" t="s">
        <v>81</v>
      </c>
    </row>
    <row r="103" spans="1:65" s="2" customFormat="1" ht="37.8" customHeight="1">
      <c r="A103" s="40"/>
      <c r="B103" s="41"/>
      <c r="C103" s="206" t="s">
        <v>167</v>
      </c>
      <c r="D103" s="206" t="s">
        <v>121</v>
      </c>
      <c r="E103" s="207" t="s">
        <v>168</v>
      </c>
      <c r="F103" s="208" t="s">
        <v>169</v>
      </c>
      <c r="G103" s="209" t="s">
        <v>134</v>
      </c>
      <c r="H103" s="210">
        <v>28</v>
      </c>
      <c r="I103" s="211"/>
      <c r="J103" s="212">
        <f>ROUND(I103*H103,2)</f>
        <v>0</v>
      </c>
      <c r="K103" s="208" t="s">
        <v>125</v>
      </c>
      <c r="L103" s="46"/>
      <c r="M103" s="213" t="s">
        <v>19</v>
      </c>
      <c r="N103" s="214" t="s">
        <v>42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126</v>
      </c>
      <c r="AT103" s="217" t="s">
        <v>121</v>
      </c>
      <c r="AU103" s="217" t="s">
        <v>81</v>
      </c>
      <c r="AY103" s="19" t="s">
        <v>119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126</v>
      </c>
      <c r="BM103" s="217" t="s">
        <v>170</v>
      </c>
    </row>
    <row r="104" spans="1:47" s="2" customFormat="1" ht="12">
      <c r="A104" s="40"/>
      <c r="B104" s="41"/>
      <c r="C104" s="42"/>
      <c r="D104" s="219" t="s">
        <v>128</v>
      </c>
      <c r="E104" s="42"/>
      <c r="F104" s="220" t="s">
        <v>171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128</v>
      </c>
      <c r="AU104" s="19" t="s">
        <v>81</v>
      </c>
    </row>
    <row r="105" spans="1:51" s="13" customFormat="1" ht="12">
      <c r="A105" s="13"/>
      <c r="B105" s="224"/>
      <c r="C105" s="225"/>
      <c r="D105" s="226" t="s">
        <v>130</v>
      </c>
      <c r="E105" s="225"/>
      <c r="F105" s="228" t="s">
        <v>172</v>
      </c>
      <c r="G105" s="225"/>
      <c r="H105" s="229">
        <v>28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130</v>
      </c>
      <c r="AU105" s="235" t="s">
        <v>81</v>
      </c>
      <c r="AV105" s="13" t="s">
        <v>81</v>
      </c>
      <c r="AW105" s="13" t="s">
        <v>4</v>
      </c>
      <c r="AX105" s="13" t="s">
        <v>79</v>
      </c>
      <c r="AY105" s="235" t="s">
        <v>119</v>
      </c>
    </row>
    <row r="106" spans="1:65" s="2" customFormat="1" ht="33" customHeight="1">
      <c r="A106" s="40"/>
      <c r="B106" s="41"/>
      <c r="C106" s="206" t="s">
        <v>173</v>
      </c>
      <c r="D106" s="206" t="s">
        <v>121</v>
      </c>
      <c r="E106" s="207" t="s">
        <v>174</v>
      </c>
      <c r="F106" s="208" t="s">
        <v>175</v>
      </c>
      <c r="G106" s="209" t="s">
        <v>134</v>
      </c>
      <c r="H106" s="210">
        <v>28</v>
      </c>
      <c r="I106" s="211"/>
      <c r="J106" s="212">
        <f>ROUND(I106*H106,2)</f>
        <v>0</v>
      </c>
      <c r="K106" s="208" t="s">
        <v>125</v>
      </c>
      <c r="L106" s="46"/>
      <c r="M106" s="213" t="s">
        <v>19</v>
      </c>
      <c r="N106" s="214" t="s">
        <v>42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126</v>
      </c>
      <c r="AT106" s="217" t="s">
        <v>121</v>
      </c>
      <c r="AU106" s="217" t="s">
        <v>81</v>
      </c>
      <c r="AY106" s="19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126</v>
      </c>
      <c r="BM106" s="217" t="s">
        <v>176</v>
      </c>
    </row>
    <row r="107" spans="1:47" s="2" customFormat="1" ht="12">
      <c r="A107" s="40"/>
      <c r="B107" s="41"/>
      <c r="C107" s="42"/>
      <c r="D107" s="219" t="s">
        <v>128</v>
      </c>
      <c r="E107" s="42"/>
      <c r="F107" s="220" t="s">
        <v>177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128</v>
      </c>
      <c r="AU107" s="19" t="s">
        <v>81</v>
      </c>
    </row>
    <row r="108" spans="1:51" s="13" customFormat="1" ht="12">
      <c r="A108" s="13"/>
      <c r="B108" s="224"/>
      <c r="C108" s="225"/>
      <c r="D108" s="226" t="s">
        <v>130</v>
      </c>
      <c r="E108" s="225"/>
      <c r="F108" s="228" t="s">
        <v>172</v>
      </c>
      <c r="G108" s="225"/>
      <c r="H108" s="229">
        <v>28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130</v>
      </c>
      <c r="AU108" s="235" t="s">
        <v>81</v>
      </c>
      <c r="AV108" s="13" t="s">
        <v>81</v>
      </c>
      <c r="AW108" s="13" t="s">
        <v>4</v>
      </c>
      <c r="AX108" s="13" t="s">
        <v>79</v>
      </c>
      <c r="AY108" s="235" t="s">
        <v>119</v>
      </c>
    </row>
    <row r="109" spans="1:65" s="2" customFormat="1" ht="33" customHeight="1">
      <c r="A109" s="40"/>
      <c r="B109" s="41"/>
      <c r="C109" s="206" t="s">
        <v>178</v>
      </c>
      <c r="D109" s="206" t="s">
        <v>121</v>
      </c>
      <c r="E109" s="207" t="s">
        <v>179</v>
      </c>
      <c r="F109" s="208" t="s">
        <v>180</v>
      </c>
      <c r="G109" s="209" t="s">
        <v>134</v>
      </c>
      <c r="H109" s="210">
        <v>28</v>
      </c>
      <c r="I109" s="211"/>
      <c r="J109" s="212">
        <f>ROUND(I109*H109,2)</f>
        <v>0</v>
      </c>
      <c r="K109" s="208" t="s">
        <v>125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126</v>
      </c>
      <c r="AT109" s="217" t="s">
        <v>121</v>
      </c>
      <c r="AU109" s="217" t="s">
        <v>81</v>
      </c>
      <c r="AY109" s="19" t="s">
        <v>119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126</v>
      </c>
      <c r="BM109" s="217" t="s">
        <v>181</v>
      </c>
    </row>
    <row r="110" spans="1:47" s="2" customFormat="1" ht="12">
      <c r="A110" s="40"/>
      <c r="B110" s="41"/>
      <c r="C110" s="42"/>
      <c r="D110" s="219" t="s">
        <v>128</v>
      </c>
      <c r="E110" s="42"/>
      <c r="F110" s="220" t="s">
        <v>182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128</v>
      </c>
      <c r="AU110" s="19" t="s">
        <v>81</v>
      </c>
    </row>
    <row r="111" spans="1:51" s="13" customFormat="1" ht="12">
      <c r="A111" s="13"/>
      <c r="B111" s="224"/>
      <c r="C111" s="225"/>
      <c r="D111" s="226" t="s">
        <v>130</v>
      </c>
      <c r="E111" s="225"/>
      <c r="F111" s="228" t="s">
        <v>172</v>
      </c>
      <c r="G111" s="225"/>
      <c r="H111" s="229">
        <v>28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130</v>
      </c>
      <c r="AU111" s="235" t="s">
        <v>81</v>
      </c>
      <c r="AV111" s="13" t="s">
        <v>81</v>
      </c>
      <c r="AW111" s="13" t="s">
        <v>4</v>
      </c>
      <c r="AX111" s="13" t="s">
        <v>79</v>
      </c>
      <c r="AY111" s="235" t="s">
        <v>119</v>
      </c>
    </row>
    <row r="112" spans="1:65" s="2" customFormat="1" ht="33" customHeight="1">
      <c r="A112" s="40"/>
      <c r="B112" s="41"/>
      <c r="C112" s="206" t="s">
        <v>183</v>
      </c>
      <c r="D112" s="206" t="s">
        <v>121</v>
      </c>
      <c r="E112" s="207" t="s">
        <v>184</v>
      </c>
      <c r="F112" s="208" t="s">
        <v>185</v>
      </c>
      <c r="G112" s="209" t="s">
        <v>134</v>
      </c>
      <c r="H112" s="210">
        <v>14</v>
      </c>
      <c r="I112" s="211"/>
      <c r="J112" s="212">
        <f>ROUND(I112*H112,2)</f>
        <v>0</v>
      </c>
      <c r="K112" s="208" t="s">
        <v>125</v>
      </c>
      <c r="L112" s="46"/>
      <c r="M112" s="213" t="s">
        <v>19</v>
      </c>
      <c r="N112" s="214" t="s">
        <v>42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126</v>
      </c>
      <c r="AT112" s="217" t="s">
        <v>121</v>
      </c>
      <c r="AU112" s="217" t="s">
        <v>81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126</v>
      </c>
      <c r="BM112" s="217" t="s">
        <v>186</v>
      </c>
    </row>
    <row r="113" spans="1:47" s="2" customFormat="1" ht="12">
      <c r="A113" s="40"/>
      <c r="B113" s="41"/>
      <c r="C113" s="42"/>
      <c r="D113" s="219" t="s">
        <v>128</v>
      </c>
      <c r="E113" s="42"/>
      <c r="F113" s="220" t="s">
        <v>187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128</v>
      </c>
      <c r="AU113" s="19" t="s">
        <v>81</v>
      </c>
    </row>
    <row r="114" spans="1:51" s="13" customFormat="1" ht="12">
      <c r="A114" s="13"/>
      <c r="B114" s="224"/>
      <c r="C114" s="225"/>
      <c r="D114" s="226" t="s">
        <v>130</v>
      </c>
      <c r="E114" s="225"/>
      <c r="F114" s="228" t="s">
        <v>188</v>
      </c>
      <c r="G114" s="225"/>
      <c r="H114" s="229">
        <v>14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130</v>
      </c>
      <c r="AU114" s="235" t="s">
        <v>81</v>
      </c>
      <c r="AV114" s="13" t="s">
        <v>81</v>
      </c>
      <c r="AW114" s="13" t="s">
        <v>4</v>
      </c>
      <c r="AX114" s="13" t="s">
        <v>79</v>
      </c>
      <c r="AY114" s="235" t="s">
        <v>119</v>
      </c>
    </row>
    <row r="115" spans="1:65" s="2" customFormat="1" ht="21.75" customHeight="1">
      <c r="A115" s="40"/>
      <c r="B115" s="41"/>
      <c r="C115" s="206" t="s">
        <v>189</v>
      </c>
      <c r="D115" s="206" t="s">
        <v>121</v>
      </c>
      <c r="E115" s="207" t="s">
        <v>190</v>
      </c>
      <c r="F115" s="208" t="s">
        <v>191</v>
      </c>
      <c r="G115" s="209" t="s">
        <v>124</v>
      </c>
      <c r="H115" s="210">
        <v>31.5</v>
      </c>
      <c r="I115" s="211"/>
      <c r="J115" s="212">
        <f>ROUND(I115*H115,2)</f>
        <v>0</v>
      </c>
      <c r="K115" s="208" t="s">
        <v>125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126</v>
      </c>
      <c r="AT115" s="217" t="s">
        <v>121</v>
      </c>
      <c r="AU115" s="217" t="s">
        <v>81</v>
      </c>
      <c r="AY115" s="19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126</v>
      </c>
      <c r="BM115" s="217" t="s">
        <v>192</v>
      </c>
    </row>
    <row r="116" spans="1:47" s="2" customFormat="1" ht="12">
      <c r="A116" s="40"/>
      <c r="B116" s="41"/>
      <c r="C116" s="42"/>
      <c r="D116" s="219" t="s">
        <v>128</v>
      </c>
      <c r="E116" s="42"/>
      <c r="F116" s="220" t="s">
        <v>193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128</v>
      </c>
      <c r="AU116" s="19" t="s">
        <v>81</v>
      </c>
    </row>
    <row r="117" spans="1:51" s="13" customFormat="1" ht="12">
      <c r="A117" s="13"/>
      <c r="B117" s="224"/>
      <c r="C117" s="225"/>
      <c r="D117" s="226" t="s">
        <v>130</v>
      </c>
      <c r="E117" s="225"/>
      <c r="F117" s="228" t="s">
        <v>194</v>
      </c>
      <c r="G117" s="225"/>
      <c r="H117" s="229">
        <v>31.5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130</v>
      </c>
      <c r="AU117" s="235" t="s">
        <v>81</v>
      </c>
      <c r="AV117" s="13" t="s">
        <v>81</v>
      </c>
      <c r="AW117" s="13" t="s">
        <v>4</v>
      </c>
      <c r="AX117" s="13" t="s">
        <v>79</v>
      </c>
      <c r="AY117" s="235" t="s">
        <v>119</v>
      </c>
    </row>
    <row r="118" spans="1:63" s="12" customFormat="1" ht="22.8" customHeight="1">
      <c r="A118" s="12"/>
      <c r="B118" s="190"/>
      <c r="C118" s="191"/>
      <c r="D118" s="192" t="s">
        <v>70</v>
      </c>
      <c r="E118" s="204" t="s">
        <v>195</v>
      </c>
      <c r="F118" s="204" t="s">
        <v>196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SUM(P119:P120)</f>
        <v>0</v>
      </c>
      <c r="Q118" s="198"/>
      <c r="R118" s="199">
        <f>SUM(R119:R120)</f>
        <v>0</v>
      </c>
      <c r="S118" s="198"/>
      <c r="T118" s="200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79</v>
      </c>
      <c r="AT118" s="202" t="s">
        <v>70</v>
      </c>
      <c r="AU118" s="202" t="s">
        <v>79</v>
      </c>
      <c r="AY118" s="201" t="s">
        <v>119</v>
      </c>
      <c r="BK118" s="203">
        <f>SUM(BK119:BK120)</f>
        <v>0</v>
      </c>
    </row>
    <row r="119" spans="1:65" s="2" customFormat="1" ht="16.5" customHeight="1">
      <c r="A119" s="40"/>
      <c r="B119" s="41"/>
      <c r="C119" s="206" t="s">
        <v>197</v>
      </c>
      <c r="D119" s="206" t="s">
        <v>121</v>
      </c>
      <c r="E119" s="207" t="s">
        <v>198</v>
      </c>
      <c r="F119" s="208" t="s">
        <v>199</v>
      </c>
      <c r="G119" s="209" t="s">
        <v>200</v>
      </c>
      <c r="H119" s="210">
        <v>5.2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42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126</v>
      </c>
      <c r="AT119" s="217" t="s">
        <v>121</v>
      </c>
      <c r="AU119" s="217" t="s">
        <v>81</v>
      </c>
      <c r="AY119" s="19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79</v>
      </c>
      <c r="BK119" s="218">
        <f>ROUND(I119*H119,2)</f>
        <v>0</v>
      </c>
      <c r="BL119" s="19" t="s">
        <v>126</v>
      </c>
      <c r="BM119" s="217" t="s">
        <v>201</v>
      </c>
    </row>
    <row r="120" spans="1:51" s="13" customFormat="1" ht="12">
      <c r="A120" s="13"/>
      <c r="B120" s="224"/>
      <c r="C120" s="225"/>
      <c r="D120" s="226" t="s">
        <v>130</v>
      </c>
      <c r="E120" s="227" t="s">
        <v>19</v>
      </c>
      <c r="F120" s="228" t="s">
        <v>202</v>
      </c>
      <c r="G120" s="225"/>
      <c r="H120" s="229">
        <v>5.2</v>
      </c>
      <c r="I120" s="230"/>
      <c r="J120" s="225"/>
      <c r="K120" s="225"/>
      <c r="L120" s="231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130</v>
      </c>
      <c r="AU120" s="235" t="s">
        <v>81</v>
      </c>
      <c r="AV120" s="13" t="s">
        <v>81</v>
      </c>
      <c r="AW120" s="13" t="s">
        <v>32</v>
      </c>
      <c r="AX120" s="13" t="s">
        <v>79</v>
      </c>
      <c r="AY120" s="235" t="s">
        <v>119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C35" sheet="1" objects="1" scenarios="1" formatColumns="0" formatRows="0" autoFilter="0"/>
  <autoFilter ref="C81:K12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1/111211101"/>
    <hyperlink ref="F89" r:id="rId2" display="https://podminky.urs.cz/item/CS_URS_2023_01/112151355"/>
    <hyperlink ref="F92" r:id="rId3" display="https://podminky.urs.cz/item/CS_URS_2023_01/112201117"/>
    <hyperlink ref="F94" r:id="rId4" display="https://podminky.urs.cz/item/CS_URS_2023_01/162201403"/>
    <hyperlink ref="F96" r:id="rId5" display="https://podminky.urs.cz/item/CS_URS_2023_01/162201413"/>
    <hyperlink ref="F98" r:id="rId6" display="https://podminky.urs.cz/item/CS_URS_2023_01/162201423"/>
    <hyperlink ref="F100" r:id="rId7" display="https://podminky.urs.cz/item/CS_URS_2023_01/162201424"/>
    <hyperlink ref="F102" r:id="rId8" display="https://podminky.urs.cz/item/CS_URS_2023_01/162301501"/>
    <hyperlink ref="F104" r:id="rId9" display="https://podminky.urs.cz/item/CS_URS_2023_01/162301933"/>
    <hyperlink ref="F107" r:id="rId10" display="https://podminky.urs.cz/item/CS_URS_2023_01/162301953"/>
    <hyperlink ref="F110" r:id="rId11" display="https://podminky.urs.cz/item/CS_URS_2023_01/162301973"/>
    <hyperlink ref="F113" r:id="rId12" display="https://podminky.urs.cz/item/CS_URS_2023_01/162301974"/>
    <hyperlink ref="F116" r:id="rId13" display="https://podminky.urs.cz/item/CS_URS_2023_01/1623019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Ústí nad Labem - mosty se stavebním stavem VII_Brná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203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ROUND((SUM(BE82:BE139)),2)</f>
        <v>0</v>
      </c>
      <c r="G33" s="40"/>
      <c r="H33" s="40"/>
      <c r="I33" s="150">
        <v>0.21</v>
      </c>
      <c r="J33" s="149">
        <f>ROUND(((SUM(BE82:BE139))*I33),2)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ROUND((SUM(BF82:BF139)),2)</f>
        <v>0</v>
      </c>
      <c r="G34" s="40"/>
      <c r="H34" s="40"/>
      <c r="I34" s="150">
        <v>0.15</v>
      </c>
      <c r="J34" s="149">
        <f>ROUND(((SUM(BF82:BF139))*I34),2)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ROUND((SUM(BG82:BG139)),2)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ROUND((SUM(BH82:BH139)),2)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ROUND((SUM(BI82:BI139)),2)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Ústí nad Labem - mosty se stavebním stavem VII_Brná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000.1 - Náhradní výsadba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Brná</v>
      </c>
      <c r="G52" s="42"/>
      <c r="H52" s="42"/>
      <c r="I52" s="34" t="s">
        <v>23</v>
      </c>
      <c r="J52" s="74" t="str">
        <f>IF(J12="","",J12)</f>
        <v>24. 5. 2023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Dagmar Sedláčková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204</v>
      </c>
      <c r="E62" s="176"/>
      <c r="F62" s="176"/>
      <c r="G62" s="176"/>
      <c r="H62" s="176"/>
      <c r="I62" s="176"/>
      <c r="J62" s="177">
        <f>J137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104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Ústí nad Labem - mosty se stavebním stavem VII_Brná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 000.1 - Náhradní výsadba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Brná</v>
      </c>
      <c r="G76" s="42"/>
      <c r="H76" s="42"/>
      <c r="I76" s="34" t="s">
        <v>23</v>
      </c>
      <c r="J76" s="74" t="str">
        <f>IF(J12="","",J12)</f>
        <v>24. 5. 2023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 xml:space="preserve"> </v>
      </c>
      <c r="G78" s="42"/>
      <c r="H78" s="42"/>
      <c r="I78" s="34" t="s">
        <v>31</v>
      </c>
      <c r="J78" s="38" t="str">
        <f>E21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33</v>
      </c>
      <c r="J79" s="38" t="str">
        <f>E24</f>
        <v>Dagmar Sedláčková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105</v>
      </c>
      <c r="D81" s="182" t="s">
        <v>56</v>
      </c>
      <c r="E81" s="182" t="s">
        <v>52</v>
      </c>
      <c r="F81" s="182" t="s">
        <v>53</v>
      </c>
      <c r="G81" s="182" t="s">
        <v>106</v>
      </c>
      <c r="H81" s="182" t="s">
        <v>107</v>
      </c>
      <c r="I81" s="182" t="s">
        <v>108</v>
      </c>
      <c r="J81" s="182" t="s">
        <v>99</v>
      </c>
      <c r="K81" s="183" t="s">
        <v>109</v>
      </c>
      <c r="L81" s="184"/>
      <c r="M81" s="94" t="s">
        <v>19</v>
      </c>
      <c r="N81" s="95" t="s">
        <v>41</v>
      </c>
      <c r="O81" s="95" t="s">
        <v>110</v>
      </c>
      <c r="P81" s="95" t="s">
        <v>111</v>
      </c>
      <c r="Q81" s="95" t="s">
        <v>112</v>
      </c>
      <c r="R81" s="95" t="s">
        <v>113</v>
      </c>
      <c r="S81" s="95" t="s">
        <v>114</v>
      </c>
      <c r="T81" s="96" t="s">
        <v>115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116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0.7582770000000001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100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70</v>
      </c>
      <c r="E83" s="193" t="s">
        <v>117</v>
      </c>
      <c r="F83" s="193" t="s">
        <v>118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P84+P137</f>
        <v>0</v>
      </c>
      <c r="Q83" s="198"/>
      <c r="R83" s="199">
        <f>R84+R137</f>
        <v>0.7582770000000001</v>
      </c>
      <c r="S83" s="198"/>
      <c r="T83" s="200">
        <f>T84+T137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79</v>
      </c>
      <c r="AT83" s="202" t="s">
        <v>70</v>
      </c>
      <c r="AU83" s="202" t="s">
        <v>71</v>
      </c>
      <c r="AY83" s="201" t="s">
        <v>119</v>
      </c>
      <c r="BK83" s="203">
        <f>BK84+BK137</f>
        <v>0</v>
      </c>
    </row>
    <row r="84" spans="1:63" s="12" customFormat="1" ht="22.8" customHeight="1">
      <c r="A84" s="12"/>
      <c r="B84" s="190"/>
      <c r="C84" s="191"/>
      <c r="D84" s="192" t="s">
        <v>70</v>
      </c>
      <c r="E84" s="204" t="s">
        <v>79</v>
      </c>
      <c r="F84" s="204" t="s">
        <v>120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SUM(P85:P136)</f>
        <v>0</v>
      </c>
      <c r="Q84" s="198"/>
      <c r="R84" s="199">
        <f>SUM(R85:R136)</f>
        <v>0.7582770000000001</v>
      </c>
      <c r="S84" s="198"/>
      <c r="T84" s="200">
        <f>SUM(T85:T136)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79</v>
      </c>
      <c r="AT84" s="202" t="s">
        <v>70</v>
      </c>
      <c r="AU84" s="202" t="s">
        <v>79</v>
      </c>
      <c r="AY84" s="201" t="s">
        <v>119</v>
      </c>
      <c r="BK84" s="203">
        <f>SUM(BK85:BK136)</f>
        <v>0</v>
      </c>
    </row>
    <row r="85" spans="1:65" s="2" customFormat="1" ht="24.15" customHeight="1">
      <c r="A85" s="40"/>
      <c r="B85" s="41"/>
      <c r="C85" s="206" t="s">
        <v>79</v>
      </c>
      <c r="D85" s="206" t="s">
        <v>121</v>
      </c>
      <c r="E85" s="207" t="s">
        <v>205</v>
      </c>
      <c r="F85" s="208" t="s">
        <v>206</v>
      </c>
      <c r="G85" s="209" t="s">
        <v>134</v>
      </c>
      <c r="H85" s="210">
        <v>4</v>
      </c>
      <c r="I85" s="211"/>
      <c r="J85" s="212">
        <f>ROUND(I85*H85,2)</f>
        <v>0</v>
      </c>
      <c r="K85" s="208" t="s">
        <v>125</v>
      </c>
      <c r="L85" s="46"/>
      <c r="M85" s="213" t="s">
        <v>19</v>
      </c>
      <c r="N85" s="214" t="s">
        <v>42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126</v>
      </c>
      <c r="AT85" s="217" t="s">
        <v>121</v>
      </c>
      <c r="AU85" s="217" t="s">
        <v>81</v>
      </c>
      <c r="AY85" s="19" t="s">
        <v>119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79</v>
      </c>
      <c r="BK85" s="218">
        <f>ROUND(I85*H85,2)</f>
        <v>0</v>
      </c>
      <c r="BL85" s="19" t="s">
        <v>126</v>
      </c>
      <c r="BM85" s="217" t="s">
        <v>207</v>
      </c>
    </row>
    <row r="86" spans="1:47" s="2" customFormat="1" ht="12">
      <c r="A86" s="40"/>
      <c r="B86" s="41"/>
      <c r="C86" s="42"/>
      <c r="D86" s="219" t="s">
        <v>128</v>
      </c>
      <c r="E86" s="42"/>
      <c r="F86" s="220" t="s">
        <v>208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128</v>
      </c>
      <c r="AU86" s="19" t="s">
        <v>81</v>
      </c>
    </row>
    <row r="87" spans="1:51" s="13" customFormat="1" ht="12">
      <c r="A87" s="13"/>
      <c r="B87" s="224"/>
      <c r="C87" s="225"/>
      <c r="D87" s="226" t="s">
        <v>130</v>
      </c>
      <c r="E87" s="227" t="s">
        <v>19</v>
      </c>
      <c r="F87" s="228" t="s">
        <v>209</v>
      </c>
      <c r="G87" s="225"/>
      <c r="H87" s="229">
        <v>4</v>
      </c>
      <c r="I87" s="230"/>
      <c r="J87" s="225"/>
      <c r="K87" s="225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130</v>
      </c>
      <c r="AU87" s="235" t="s">
        <v>81</v>
      </c>
      <c r="AV87" s="13" t="s">
        <v>81</v>
      </c>
      <c r="AW87" s="13" t="s">
        <v>32</v>
      </c>
      <c r="AX87" s="13" t="s">
        <v>79</v>
      </c>
      <c r="AY87" s="235" t="s">
        <v>119</v>
      </c>
    </row>
    <row r="88" spans="1:65" s="2" customFormat="1" ht="16.5" customHeight="1">
      <c r="A88" s="40"/>
      <c r="B88" s="41"/>
      <c r="C88" s="239" t="s">
        <v>81</v>
      </c>
      <c r="D88" s="239" t="s">
        <v>210</v>
      </c>
      <c r="E88" s="240" t="s">
        <v>211</v>
      </c>
      <c r="F88" s="241" t="s">
        <v>212</v>
      </c>
      <c r="G88" s="242" t="s">
        <v>213</v>
      </c>
      <c r="H88" s="243">
        <v>2.457</v>
      </c>
      <c r="I88" s="244"/>
      <c r="J88" s="245">
        <f>ROUND(I88*H88,2)</f>
        <v>0</v>
      </c>
      <c r="K88" s="241" t="s">
        <v>125</v>
      </c>
      <c r="L88" s="246"/>
      <c r="M88" s="247" t="s">
        <v>19</v>
      </c>
      <c r="N88" s="248" t="s">
        <v>42</v>
      </c>
      <c r="O88" s="86"/>
      <c r="P88" s="215">
        <f>O88*H88</f>
        <v>0</v>
      </c>
      <c r="Q88" s="215">
        <v>0.22</v>
      </c>
      <c r="R88" s="215">
        <f>Q88*H88</f>
        <v>0.54054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162</v>
      </c>
      <c r="AT88" s="217" t="s">
        <v>210</v>
      </c>
      <c r="AU88" s="217" t="s">
        <v>81</v>
      </c>
      <c r="AY88" s="19" t="s">
        <v>119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126</v>
      </c>
      <c r="BM88" s="217" t="s">
        <v>214</v>
      </c>
    </row>
    <row r="89" spans="1:51" s="13" customFormat="1" ht="12">
      <c r="A89" s="13"/>
      <c r="B89" s="224"/>
      <c r="C89" s="225"/>
      <c r="D89" s="226" t="s">
        <v>130</v>
      </c>
      <c r="E89" s="227" t="s">
        <v>19</v>
      </c>
      <c r="F89" s="228" t="s">
        <v>215</v>
      </c>
      <c r="G89" s="225"/>
      <c r="H89" s="229">
        <v>2.457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130</v>
      </c>
      <c r="AU89" s="235" t="s">
        <v>81</v>
      </c>
      <c r="AV89" s="13" t="s">
        <v>81</v>
      </c>
      <c r="AW89" s="13" t="s">
        <v>32</v>
      </c>
      <c r="AX89" s="13" t="s">
        <v>71</v>
      </c>
      <c r="AY89" s="235" t="s">
        <v>119</v>
      </c>
    </row>
    <row r="90" spans="1:51" s="14" customFormat="1" ht="12">
      <c r="A90" s="14"/>
      <c r="B90" s="249"/>
      <c r="C90" s="250"/>
      <c r="D90" s="226" t="s">
        <v>130</v>
      </c>
      <c r="E90" s="251" t="s">
        <v>19</v>
      </c>
      <c r="F90" s="252" t="s">
        <v>216</v>
      </c>
      <c r="G90" s="250"/>
      <c r="H90" s="253">
        <v>2.457</v>
      </c>
      <c r="I90" s="254"/>
      <c r="J90" s="250"/>
      <c r="K90" s="250"/>
      <c r="L90" s="255"/>
      <c r="M90" s="256"/>
      <c r="N90" s="257"/>
      <c r="O90" s="257"/>
      <c r="P90" s="257"/>
      <c r="Q90" s="257"/>
      <c r="R90" s="257"/>
      <c r="S90" s="257"/>
      <c r="T90" s="25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9" t="s">
        <v>130</v>
      </c>
      <c r="AU90" s="259" t="s">
        <v>81</v>
      </c>
      <c r="AV90" s="14" t="s">
        <v>126</v>
      </c>
      <c r="AW90" s="14" t="s">
        <v>32</v>
      </c>
      <c r="AX90" s="14" t="s">
        <v>79</v>
      </c>
      <c r="AY90" s="259" t="s">
        <v>119</v>
      </c>
    </row>
    <row r="91" spans="1:65" s="2" customFormat="1" ht="24.15" customHeight="1">
      <c r="A91" s="40"/>
      <c r="B91" s="41"/>
      <c r="C91" s="206" t="s">
        <v>138</v>
      </c>
      <c r="D91" s="206" t="s">
        <v>121</v>
      </c>
      <c r="E91" s="207" t="s">
        <v>217</v>
      </c>
      <c r="F91" s="208" t="s">
        <v>218</v>
      </c>
      <c r="G91" s="209" t="s">
        <v>134</v>
      </c>
      <c r="H91" s="210">
        <v>4</v>
      </c>
      <c r="I91" s="211"/>
      <c r="J91" s="212">
        <f>ROUND(I91*H91,2)</f>
        <v>0</v>
      </c>
      <c r="K91" s="208" t="s">
        <v>125</v>
      </c>
      <c r="L91" s="46"/>
      <c r="M91" s="213" t="s">
        <v>19</v>
      </c>
      <c r="N91" s="214" t="s">
        <v>42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126</v>
      </c>
      <c r="AT91" s="217" t="s">
        <v>121</v>
      </c>
      <c r="AU91" s="217" t="s">
        <v>81</v>
      </c>
      <c r="AY91" s="19" t="s">
        <v>119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79</v>
      </c>
      <c r="BK91" s="218">
        <f>ROUND(I91*H91,2)</f>
        <v>0</v>
      </c>
      <c r="BL91" s="19" t="s">
        <v>126</v>
      </c>
      <c r="BM91" s="217" t="s">
        <v>219</v>
      </c>
    </row>
    <row r="92" spans="1:47" s="2" customFormat="1" ht="12">
      <c r="A92" s="40"/>
      <c r="B92" s="41"/>
      <c r="C92" s="42"/>
      <c r="D92" s="219" t="s">
        <v>128</v>
      </c>
      <c r="E92" s="42"/>
      <c r="F92" s="220" t="s">
        <v>220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128</v>
      </c>
      <c r="AU92" s="19" t="s">
        <v>81</v>
      </c>
    </row>
    <row r="93" spans="1:65" s="2" customFormat="1" ht="24.15" customHeight="1">
      <c r="A93" s="40"/>
      <c r="B93" s="41"/>
      <c r="C93" s="239" t="s">
        <v>126</v>
      </c>
      <c r="D93" s="239" t="s">
        <v>210</v>
      </c>
      <c r="E93" s="240" t="s">
        <v>221</v>
      </c>
      <c r="F93" s="241" t="s">
        <v>222</v>
      </c>
      <c r="G93" s="242" t="s">
        <v>134</v>
      </c>
      <c r="H93" s="243">
        <v>4</v>
      </c>
      <c r="I93" s="244"/>
      <c r="J93" s="245">
        <f>ROUND(I93*H93,2)</f>
        <v>0</v>
      </c>
      <c r="K93" s="241" t="s">
        <v>19</v>
      </c>
      <c r="L93" s="246"/>
      <c r="M93" s="247" t="s">
        <v>19</v>
      </c>
      <c r="N93" s="248" t="s">
        <v>42</v>
      </c>
      <c r="O93" s="86"/>
      <c r="P93" s="215">
        <f>O93*H93</f>
        <v>0</v>
      </c>
      <c r="Q93" s="215">
        <v>0.04</v>
      </c>
      <c r="R93" s="215">
        <f>Q93*H93</f>
        <v>0.16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162</v>
      </c>
      <c r="AT93" s="217" t="s">
        <v>210</v>
      </c>
      <c r="AU93" s="217" t="s">
        <v>81</v>
      </c>
      <c r="AY93" s="19" t="s">
        <v>119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79</v>
      </c>
      <c r="BK93" s="218">
        <f>ROUND(I93*H93,2)</f>
        <v>0</v>
      </c>
      <c r="BL93" s="19" t="s">
        <v>126</v>
      </c>
      <c r="BM93" s="217" t="s">
        <v>223</v>
      </c>
    </row>
    <row r="94" spans="1:47" s="2" customFormat="1" ht="12">
      <c r="A94" s="40"/>
      <c r="B94" s="41"/>
      <c r="C94" s="42"/>
      <c r="D94" s="226" t="s">
        <v>224</v>
      </c>
      <c r="E94" s="42"/>
      <c r="F94" s="260" t="s">
        <v>225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224</v>
      </c>
      <c r="AU94" s="19" t="s">
        <v>81</v>
      </c>
    </row>
    <row r="95" spans="1:65" s="2" customFormat="1" ht="16.5" customHeight="1">
      <c r="A95" s="40"/>
      <c r="B95" s="41"/>
      <c r="C95" s="206" t="s">
        <v>147</v>
      </c>
      <c r="D95" s="206" t="s">
        <v>121</v>
      </c>
      <c r="E95" s="207" t="s">
        <v>226</v>
      </c>
      <c r="F95" s="208" t="s">
        <v>227</v>
      </c>
      <c r="G95" s="209" t="s">
        <v>134</v>
      </c>
      <c r="H95" s="210">
        <v>4</v>
      </c>
      <c r="I95" s="211"/>
      <c r="J95" s="212">
        <f>ROUND(I95*H95,2)</f>
        <v>0</v>
      </c>
      <c r="K95" s="208" t="s">
        <v>125</v>
      </c>
      <c r="L95" s="46"/>
      <c r="M95" s="213" t="s">
        <v>19</v>
      </c>
      <c r="N95" s="214" t="s">
        <v>42</v>
      </c>
      <c r="O95" s="86"/>
      <c r="P95" s="215">
        <f>O95*H95</f>
        <v>0</v>
      </c>
      <c r="Q95" s="215">
        <v>5E-05</v>
      </c>
      <c r="R95" s="215">
        <f>Q95*H95</f>
        <v>0.0002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126</v>
      </c>
      <c r="AT95" s="217" t="s">
        <v>121</v>
      </c>
      <c r="AU95" s="217" t="s">
        <v>81</v>
      </c>
      <c r="AY95" s="19" t="s">
        <v>119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79</v>
      </c>
      <c r="BK95" s="218">
        <f>ROUND(I95*H95,2)</f>
        <v>0</v>
      </c>
      <c r="BL95" s="19" t="s">
        <v>126</v>
      </c>
      <c r="BM95" s="217" t="s">
        <v>228</v>
      </c>
    </row>
    <row r="96" spans="1:47" s="2" customFormat="1" ht="12">
      <c r="A96" s="40"/>
      <c r="B96" s="41"/>
      <c r="C96" s="42"/>
      <c r="D96" s="219" t="s">
        <v>128</v>
      </c>
      <c r="E96" s="42"/>
      <c r="F96" s="220" t="s">
        <v>229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81</v>
      </c>
    </row>
    <row r="97" spans="1:51" s="13" customFormat="1" ht="12">
      <c r="A97" s="13"/>
      <c r="B97" s="224"/>
      <c r="C97" s="225"/>
      <c r="D97" s="226" t="s">
        <v>130</v>
      </c>
      <c r="E97" s="227" t="s">
        <v>19</v>
      </c>
      <c r="F97" s="228" t="s">
        <v>230</v>
      </c>
      <c r="G97" s="225"/>
      <c r="H97" s="229">
        <v>4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130</v>
      </c>
      <c r="AU97" s="235" t="s">
        <v>81</v>
      </c>
      <c r="AV97" s="13" t="s">
        <v>81</v>
      </c>
      <c r="AW97" s="13" t="s">
        <v>32</v>
      </c>
      <c r="AX97" s="13" t="s">
        <v>79</v>
      </c>
      <c r="AY97" s="235" t="s">
        <v>119</v>
      </c>
    </row>
    <row r="98" spans="1:65" s="2" customFormat="1" ht="16.5" customHeight="1">
      <c r="A98" s="40"/>
      <c r="B98" s="41"/>
      <c r="C98" s="239" t="s">
        <v>152</v>
      </c>
      <c r="D98" s="239" t="s">
        <v>210</v>
      </c>
      <c r="E98" s="240" t="s">
        <v>231</v>
      </c>
      <c r="F98" s="241" t="s">
        <v>232</v>
      </c>
      <c r="G98" s="242" t="s">
        <v>134</v>
      </c>
      <c r="H98" s="243">
        <v>12</v>
      </c>
      <c r="I98" s="244"/>
      <c r="J98" s="245">
        <f>ROUND(I98*H98,2)</f>
        <v>0</v>
      </c>
      <c r="K98" s="241" t="s">
        <v>125</v>
      </c>
      <c r="L98" s="246"/>
      <c r="M98" s="247" t="s">
        <v>19</v>
      </c>
      <c r="N98" s="248" t="s">
        <v>42</v>
      </c>
      <c r="O98" s="86"/>
      <c r="P98" s="215">
        <f>O98*H98</f>
        <v>0</v>
      </c>
      <c r="Q98" s="215">
        <v>0.00472</v>
      </c>
      <c r="R98" s="215">
        <f>Q98*H98</f>
        <v>0.05664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162</v>
      </c>
      <c r="AT98" s="217" t="s">
        <v>210</v>
      </c>
      <c r="AU98" s="217" t="s">
        <v>81</v>
      </c>
      <c r="AY98" s="19" t="s">
        <v>119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79</v>
      </c>
      <c r="BK98" s="218">
        <f>ROUND(I98*H98,2)</f>
        <v>0</v>
      </c>
      <c r="BL98" s="19" t="s">
        <v>126</v>
      </c>
      <c r="BM98" s="217" t="s">
        <v>233</v>
      </c>
    </row>
    <row r="99" spans="1:51" s="13" customFormat="1" ht="12">
      <c r="A99" s="13"/>
      <c r="B99" s="224"/>
      <c r="C99" s="225"/>
      <c r="D99" s="226" t="s">
        <v>130</v>
      </c>
      <c r="E99" s="227" t="s">
        <v>19</v>
      </c>
      <c r="F99" s="228" t="s">
        <v>234</v>
      </c>
      <c r="G99" s="225"/>
      <c r="H99" s="229">
        <v>12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130</v>
      </c>
      <c r="AU99" s="235" t="s">
        <v>81</v>
      </c>
      <c r="AV99" s="13" t="s">
        <v>81</v>
      </c>
      <c r="AW99" s="13" t="s">
        <v>32</v>
      </c>
      <c r="AX99" s="13" t="s">
        <v>79</v>
      </c>
      <c r="AY99" s="235" t="s">
        <v>119</v>
      </c>
    </row>
    <row r="100" spans="1:65" s="2" customFormat="1" ht="21.75" customHeight="1">
      <c r="A100" s="40"/>
      <c r="B100" s="41"/>
      <c r="C100" s="206" t="s">
        <v>157</v>
      </c>
      <c r="D100" s="206" t="s">
        <v>121</v>
      </c>
      <c r="E100" s="207" t="s">
        <v>235</v>
      </c>
      <c r="F100" s="208" t="s">
        <v>236</v>
      </c>
      <c r="G100" s="209" t="s">
        <v>124</v>
      </c>
      <c r="H100" s="210">
        <v>1.3</v>
      </c>
      <c r="I100" s="211"/>
      <c r="J100" s="212">
        <f>ROUND(I100*H100,2)</f>
        <v>0</v>
      </c>
      <c r="K100" s="208" t="s">
        <v>125</v>
      </c>
      <c r="L100" s="46"/>
      <c r="M100" s="213" t="s">
        <v>19</v>
      </c>
      <c r="N100" s="214" t="s">
        <v>42</v>
      </c>
      <c r="O100" s="86"/>
      <c r="P100" s="215">
        <f>O100*H100</f>
        <v>0</v>
      </c>
      <c r="Q100" s="215">
        <v>0.00069</v>
      </c>
      <c r="R100" s="215">
        <f>Q100*H100</f>
        <v>0.000897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126</v>
      </c>
      <c r="AT100" s="217" t="s">
        <v>121</v>
      </c>
      <c r="AU100" s="217" t="s">
        <v>81</v>
      </c>
      <c r="AY100" s="19" t="s">
        <v>119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126</v>
      </c>
      <c r="BM100" s="217" t="s">
        <v>237</v>
      </c>
    </row>
    <row r="101" spans="1:47" s="2" customFormat="1" ht="12">
      <c r="A101" s="40"/>
      <c r="B101" s="41"/>
      <c r="C101" s="42"/>
      <c r="D101" s="219" t="s">
        <v>128</v>
      </c>
      <c r="E101" s="42"/>
      <c r="F101" s="220" t="s">
        <v>238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128</v>
      </c>
      <c r="AU101" s="19" t="s">
        <v>81</v>
      </c>
    </row>
    <row r="102" spans="1:51" s="13" customFormat="1" ht="12">
      <c r="A102" s="13"/>
      <c r="B102" s="224"/>
      <c r="C102" s="225"/>
      <c r="D102" s="226" t="s">
        <v>130</v>
      </c>
      <c r="E102" s="227" t="s">
        <v>19</v>
      </c>
      <c r="F102" s="228" t="s">
        <v>239</v>
      </c>
      <c r="G102" s="225"/>
      <c r="H102" s="229">
        <v>1.3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130</v>
      </c>
      <c r="AU102" s="235" t="s">
        <v>81</v>
      </c>
      <c r="AV102" s="13" t="s">
        <v>81</v>
      </c>
      <c r="AW102" s="13" t="s">
        <v>32</v>
      </c>
      <c r="AX102" s="13" t="s">
        <v>71</v>
      </c>
      <c r="AY102" s="235" t="s">
        <v>119</v>
      </c>
    </row>
    <row r="103" spans="1:51" s="14" customFormat="1" ht="12">
      <c r="A103" s="14"/>
      <c r="B103" s="249"/>
      <c r="C103" s="250"/>
      <c r="D103" s="226" t="s">
        <v>130</v>
      </c>
      <c r="E103" s="251" t="s">
        <v>19</v>
      </c>
      <c r="F103" s="252" t="s">
        <v>216</v>
      </c>
      <c r="G103" s="250"/>
      <c r="H103" s="253">
        <v>1.3</v>
      </c>
      <c r="I103" s="254"/>
      <c r="J103" s="250"/>
      <c r="K103" s="250"/>
      <c r="L103" s="255"/>
      <c r="M103" s="256"/>
      <c r="N103" s="257"/>
      <c r="O103" s="257"/>
      <c r="P103" s="257"/>
      <c r="Q103" s="257"/>
      <c r="R103" s="257"/>
      <c r="S103" s="257"/>
      <c r="T103" s="25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9" t="s">
        <v>130</v>
      </c>
      <c r="AU103" s="259" t="s">
        <v>81</v>
      </c>
      <c r="AV103" s="14" t="s">
        <v>126</v>
      </c>
      <c r="AW103" s="14" t="s">
        <v>32</v>
      </c>
      <c r="AX103" s="14" t="s">
        <v>79</v>
      </c>
      <c r="AY103" s="259" t="s">
        <v>119</v>
      </c>
    </row>
    <row r="104" spans="1:65" s="2" customFormat="1" ht="16.5" customHeight="1">
      <c r="A104" s="40"/>
      <c r="B104" s="41"/>
      <c r="C104" s="206" t="s">
        <v>162</v>
      </c>
      <c r="D104" s="206" t="s">
        <v>121</v>
      </c>
      <c r="E104" s="207" t="s">
        <v>240</v>
      </c>
      <c r="F104" s="208" t="s">
        <v>241</v>
      </c>
      <c r="G104" s="209" t="s">
        <v>134</v>
      </c>
      <c r="H104" s="210">
        <v>4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42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126</v>
      </c>
      <c r="AT104" s="217" t="s">
        <v>121</v>
      </c>
      <c r="AU104" s="217" t="s">
        <v>81</v>
      </c>
      <c r="AY104" s="19" t="s">
        <v>119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79</v>
      </c>
      <c r="BK104" s="218">
        <f>ROUND(I104*H104,2)</f>
        <v>0</v>
      </c>
      <c r="BL104" s="19" t="s">
        <v>126</v>
      </c>
      <c r="BM104" s="217" t="s">
        <v>242</v>
      </c>
    </row>
    <row r="105" spans="1:65" s="2" customFormat="1" ht="24.15" customHeight="1">
      <c r="A105" s="40"/>
      <c r="B105" s="41"/>
      <c r="C105" s="206" t="s">
        <v>167</v>
      </c>
      <c r="D105" s="206" t="s">
        <v>121</v>
      </c>
      <c r="E105" s="207" t="s">
        <v>243</v>
      </c>
      <c r="F105" s="208" t="s">
        <v>244</v>
      </c>
      <c r="G105" s="209" t="s">
        <v>245</v>
      </c>
      <c r="H105" s="210">
        <v>0.04</v>
      </c>
      <c r="I105" s="211"/>
      <c r="J105" s="212">
        <f>ROUND(I105*H105,2)</f>
        <v>0</v>
      </c>
      <c r="K105" s="208" t="s">
        <v>125</v>
      </c>
      <c r="L105" s="46"/>
      <c r="M105" s="213" t="s">
        <v>19</v>
      </c>
      <c r="N105" s="214" t="s">
        <v>42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126</v>
      </c>
      <c r="AT105" s="217" t="s">
        <v>121</v>
      </c>
      <c r="AU105" s="217" t="s">
        <v>81</v>
      </c>
      <c r="AY105" s="19" t="s">
        <v>119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79</v>
      </c>
      <c r="BK105" s="218">
        <f>ROUND(I105*H105,2)</f>
        <v>0</v>
      </c>
      <c r="BL105" s="19" t="s">
        <v>126</v>
      </c>
      <c r="BM105" s="217" t="s">
        <v>246</v>
      </c>
    </row>
    <row r="106" spans="1:47" s="2" customFormat="1" ht="12">
      <c r="A106" s="40"/>
      <c r="B106" s="41"/>
      <c r="C106" s="42"/>
      <c r="D106" s="219" t="s">
        <v>128</v>
      </c>
      <c r="E106" s="42"/>
      <c r="F106" s="220" t="s">
        <v>247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128</v>
      </c>
      <c r="AU106" s="19" t="s">
        <v>81</v>
      </c>
    </row>
    <row r="107" spans="1:51" s="13" customFormat="1" ht="12">
      <c r="A107" s="13"/>
      <c r="B107" s="224"/>
      <c r="C107" s="225"/>
      <c r="D107" s="226" t="s">
        <v>130</v>
      </c>
      <c r="E107" s="227" t="s">
        <v>19</v>
      </c>
      <c r="F107" s="228" t="s">
        <v>248</v>
      </c>
      <c r="G107" s="225"/>
      <c r="H107" s="229">
        <v>0.04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130</v>
      </c>
      <c r="AU107" s="235" t="s">
        <v>81</v>
      </c>
      <c r="AV107" s="13" t="s">
        <v>81</v>
      </c>
      <c r="AW107" s="13" t="s">
        <v>32</v>
      </c>
      <c r="AX107" s="13" t="s">
        <v>79</v>
      </c>
      <c r="AY107" s="235" t="s">
        <v>119</v>
      </c>
    </row>
    <row r="108" spans="1:65" s="2" customFormat="1" ht="16.5" customHeight="1">
      <c r="A108" s="40"/>
      <c r="B108" s="41"/>
      <c r="C108" s="239" t="s">
        <v>173</v>
      </c>
      <c r="D108" s="239" t="s">
        <v>210</v>
      </c>
      <c r="E108" s="240" t="s">
        <v>249</v>
      </c>
      <c r="F108" s="241" t="s">
        <v>250</v>
      </c>
      <c r="G108" s="242" t="s">
        <v>251</v>
      </c>
      <c r="H108" s="243">
        <v>0.04</v>
      </c>
      <c r="I108" s="244"/>
      <c r="J108" s="245">
        <f>ROUND(I108*H108,2)</f>
        <v>0</v>
      </c>
      <c r="K108" s="241" t="s">
        <v>19</v>
      </c>
      <c r="L108" s="246"/>
      <c r="M108" s="247" t="s">
        <v>19</v>
      </c>
      <c r="N108" s="248" t="s">
        <v>42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162</v>
      </c>
      <c r="AT108" s="217" t="s">
        <v>210</v>
      </c>
      <c r="AU108" s="217" t="s">
        <v>81</v>
      </c>
      <c r="AY108" s="19" t="s">
        <v>119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79</v>
      </c>
      <c r="BK108" s="218">
        <f>ROUND(I108*H108,2)</f>
        <v>0</v>
      </c>
      <c r="BL108" s="19" t="s">
        <v>126</v>
      </c>
      <c r="BM108" s="217" t="s">
        <v>252</v>
      </c>
    </row>
    <row r="109" spans="1:47" s="2" customFormat="1" ht="12">
      <c r="A109" s="40"/>
      <c r="B109" s="41"/>
      <c r="C109" s="42"/>
      <c r="D109" s="226" t="s">
        <v>224</v>
      </c>
      <c r="E109" s="42"/>
      <c r="F109" s="260" t="s">
        <v>253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224</v>
      </c>
      <c r="AU109" s="19" t="s">
        <v>81</v>
      </c>
    </row>
    <row r="110" spans="1:51" s="13" customFormat="1" ht="12">
      <c r="A110" s="13"/>
      <c r="B110" s="224"/>
      <c r="C110" s="225"/>
      <c r="D110" s="226" t="s">
        <v>130</v>
      </c>
      <c r="E110" s="227" t="s">
        <v>19</v>
      </c>
      <c r="F110" s="228" t="s">
        <v>248</v>
      </c>
      <c r="G110" s="225"/>
      <c r="H110" s="229">
        <v>0.04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130</v>
      </c>
      <c r="AU110" s="235" t="s">
        <v>81</v>
      </c>
      <c r="AV110" s="13" t="s">
        <v>81</v>
      </c>
      <c r="AW110" s="13" t="s">
        <v>32</v>
      </c>
      <c r="AX110" s="13" t="s">
        <v>79</v>
      </c>
      <c r="AY110" s="235" t="s">
        <v>119</v>
      </c>
    </row>
    <row r="111" spans="1:65" s="2" customFormat="1" ht="24.15" customHeight="1">
      <c r="A111" s="40"/>
      <c r="B111" s="41"/>
      <c r="C111" s="206" t="s">
        <v>178</v>
      </c>
      <c r="D111" s="206" t="s">
        <v>121</v>
      </c>
      <c r="E111" s="207" t="s">
        <v>254</v>
      </c>
      <c r="F111" s="208" t="s">
        <v>255</v>
      </c>
      <c r="G111" s="209" t="s">
        <v>200</v>
      </c>
      <c r="H111" s="210">
        <v>0.001</v>
      </c>
      <c r="I111" s="211"/>
      <c r="J111" s="212">
        <f>ROUND(I111*H111,2)</f>
        <v>0</v>
      </c>
      <c r="K111" s="208" t="s">
        <v>125</v>
      </c>
      <c r="L111" s="46"/>
      <c r="M111" s="213" t="s">
        <v>19</v>
      </c>
      <c r="N111" s="214" t="s">
        <v>42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126</v>
      </c>
      <c r="AT111" s="217" t="s">
        <v>121</v>
      </c>
      <c r="AU111" s="217" t="s">
        <v>81</v>
      </c>
      <c r="AY111" s="19" t="s">
        <v>119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79</v>
      </c>
      <c r="BK111" s="218">
        <f>ROUND(I111*H111,2)</f>
        <v>0</v>
      </c>
      <c r="BL111" s="19" t="s">
        <v>126</v>
      </c>
      <c r="BM111" s="217" t="s">
        <v>256</v>
      </c>
    </row>
    <row r="112" spans="1:47" s="2" customFormat="1" ht="12">
      <c r="A112" s="40"/>
      <c r="B112" s="41"/>
      <c r="C112" s="42"/>
      <c r="D112" s="219" t="s">
        <v>128</v>
      </c>
      <c r="E112" s="42"/>
      <c r="F112" s="220" t="s">
        <v>257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128</v>
      </c>
      <c r="AU112" s="19" t="s">
        <v>81</v>
      </c>
    </row>
    <row r="113" spans="1:51" s="13" customFormat="1" ht="12">
      <c r="A113" s="13"/>
      <c r="B113" s="224"/>
      <c r="C113" s="225"/>
      <c r="D113" s="226" t="s">
        <v>130</v>
      </c>
      <c r="E113" s="227" t="s">
        <v>19</v>
      </c>
      <c r="F113" s="228" t="s">
        <v>258</v>
      </c>
      <c r="G113" s="225"/>
      <c r="H113" s="229">
        <v>0.001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130</v>
      </c>
      <c r="AU113" s="235" t="s">
        <v>81</v>
      </c>
      <c r="AV113" s="13" t="s">
        <v>81</v>
      </c>
      <c r="AW113" s="13" t="s">
        <v>32</v>
      </c>
      <c r="AX113" s="13" t="s">
        <v>71</v>
      </c>
      <c r="AY113" s="235" t="s">
        <v>119</v>
      </c>
    </row>
    <row r="114" spans="1:51" s="14" customFormat="1" ht="12">
      <c r="A114" s="14"/>
      <c r="B114" s="249"/>
      <c r="C114" s="250"/>
      <c r="D114" s="226" t="s">
        <v>130</v>
      </c>
      <c r="E114" s="251" t="s">
        <v>19</v>
      </c>
      <c r="F114" s="252" t="s">
        <v>216</v>
      </c>
      <c r="G114" s="250"/>
      <c r="H114" s="253">
        <v>0.001</v>
      </c>
      <c r="I114" s="254"/>
      <c r="J114" s="250"/>
      <c r="K114" s="250"/>
      <c r="L114" s="255"/>
      <c r="M114" s="256"/>
      <c r="N114" s="257"/>
      <c r="O114" s="257"/>
      <c r="P114" s="257"/>
      <c r="Q114" s="257"/>
      <c r="R114" s="257"/>
      <c r="S114" s="257"/>
      <c r="T114" s="25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9" t="s">
        <v>130</v>
      </c>
      <c r="AU114" s="259" t="s">
        <v>81</v>
      </c>
      <c r="AV114" s="14" t="s">
        <v>126</v>
      </c>
      <c r="AW114" s="14" t="s">
        <v>32</v>
      </c>
      <c r="AX114" s="14" t="s">
        <v>79</v>
      </c>
      <c r="AY114" s="259" t="s">
        <v>119</v>
      </c>
    </row>
    <row r="115" spans="1:65" s="2" customFormat="1" ht="16.5" customHeight="1">
      <c r="A115" s="40"/>
      <c r="B115" s="41"/>
      <c r="C115" s="239" t="s">
        <v>183</v>
      </c>
      <c r="D115" s="239" t="s">
        <v>210</v>
      </c>
      <c r="E115" s="240" t="s">
        <v>259</v>
      </c>
      <c r="F115" s="241" t="s">
        <v>260</v>
      </c>
      <c r="G115" s="242" t="s">
        <v>251</v>
      </c>
      <c r="H115" s="243">
        <v>0.8</v>
      </c>
      <c r="I115" s="244"/>
      <c r="J115" s="245">
        <f>ROUND(I115*H115,2)</f>
        <v>0</v>
      </c>
      <c r="K115" s="241" t="s">
        <v>19</v>
      </c>
      <c r="L115" s="246"/>
      <c r="M115" s="247" t="s">
        <v>19</v>
      </c>
      <c r="N115" s="248" t="s">
        <v>42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162</v>
      </c>
      <c r="AT115" s="217" t="s">
        <v>210</v>
      </c>
      <c r="AU115" s="217" t="s">
        <v>81</v>
      </c>
      <c r="AY115" s="19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126</v>
      </c>
      <c r="BM115" s="217" t="s">
        <v>261</v>
      </c>
    </row>
    <row r="116" spans="1:47" s="2" customFormat="1" ht="12">
      <c r="A116" s="40"/>
      <c r="B116" s="41"/>
      <c r="C116" s="42"/>
      <c r="D116" s="226" t="s">
        <v>224</v>
      </c>
      <c r="E116" s="42"/>
      <c r="F116" s="260" t="s">
        <v>262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224</v>
      </c>
      <c r="AU116" s="19" t="s">
        <v>81</v>
      </c>
    </row>
    <row r="117" spans="1:51" s="13" customFormat="1" ht="12">
      <c r="A117" s="13"/>
      <c r="B117" s="224"/>
      <c r="C117" s="225"/>
      <c r="D117" s="226" t="s">
        <v>130</v>
      </c>
      <c r="E117" s="227" t="s">
        <v>19</v>
      </c>
      <c r="F117" s="228" t="s">
        <v>263</v>
      </c>
      <c r="G117" s="225"/>
      <c r="H117" s="229">
        <v>0.8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130</v>
      </c>
      <c r="AU117" s="235" t="s">
        <v>81</v>
      </c>
      <c r="AV117" s="13" t="s">
        <v>81</v>
      </c>
      <c r="AW117" s="13" t="s">
        <v>32</v>
      </c>
      <c r="AX117" s="13" t="s">
        <v>71</v>
      </c>
      <c r="AY117" s="235" t="s">
        <v>119</v>
      </c>
    </row>
    <row r="118" spans="1:51" s="14" customFormat="1" ht="12">
      <c r="A118" s="14"/>
      <c r="B118" s="249"/>
      <c r="C118" s="250"/>
      <c r="D118" s="226" t="s">
        <v>130</v>
      </c>
      <c r="E118" s="251" t="s">
        <v>19</v>
      </c>
      <c r="F118" s="252" t="s">
        <v>216</v>
      </c>
      <c r="G118" s="250"/>
      <c r="H118" s="253">
        <v>0.8</v>
      </c>
      <c r="I118" s="254"/>
      <c r="J118" s="250"/>
      <c r="K118" s="250"/>
      <c r="L118" s="255"/>
      <c r="M118" s="256"/>
      <c r="N118" s="257"/>
      <c r="O118" s="257"/>
      <c r="P118" s="257"/>
      <c r="Q118" s="257"/>
      <c r="R118" s="257"/>
      <c r="S118" s="257"/>
      <c r="T118" s="25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9" t="s">
        <v>130</v>
      </c>
      <c r="AU118" s="259" t="s">
        <v>81</v>
      </c>
      <c r="AV118" s="14" t="s">
        <v>126</v>
      </c>
      <c r="AW118" s="14" t="s">
        <v>32</v>
      </c>
      <c r="AX118" s="14" t="s">
        <v>79</v>
      </c>
      <c r="AY118" s="259" t="s">
        <v>119</v>
      </c>
    </row>
    <row r="119" spans="1:65" s="2" customFormat="1" ht="16.5" customHeight="1">
      <c r="A119" s="40"/>
      <c r="B119" s="41"/>
      <c r="C119" s="239" t="s">
        <v>189</v>
      </c>
      <c r="D119" s="239" t="s">
        <v>210</v>
      </c>
      <c r="E119" s="240" t="s">
        <v>264</v>
      </c>
      <c r="F119" s="241" t="s">
        <v>265</v>
      </c>
      <c r="G119" s="242" t="s">
        <v>251</v>
      </c>
      <c r="H119" s="243">
        <v>0.12</v>
      </c>
      <c r="I119" s="244"/>
      <c r="J119" s="245">
        <f>ROUND(I119*H119,2)</f>
        <v>0</v>
      </c>
      <c r="K119" s="241" t="s">
        <v>19</v>
      </c>
      <c r="L119" s="246"/>
      <c r="M119" s="247" t="s">
        <v>19</v>
      </c>
      <c r="N119" s="248" t="s">
        <v>42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162</v>
      </c>
      <c r="AT119" s="217" t="s">
        <v>210</v>
      </c>
      <c r="AU119" s="217" t="s">
        <v>81</v>
      </c>
      <c r="AY119" s="19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79</v>
      </c>
      <c r="BK119" s="218">
        <f>ROUND(I119*H119,2)</f>
        <v>0</v>
      </c>
      <c r="BL119" s="19" t="s">
        <v>126</v>
      </c>
      <c r="BM119" s="217" t="s">
        <v>266</v>
      </c>
    </row>
    <row r="120" spans="1:47" s="2" customFormat="1" ht="12">
      <c r="A120" s="40"/>
      <c r="B120" s="41"/>
      <c r="C120" s="42"/>
      <c r="D120" s="226" t="s">
        <v>224</v>
      </c>
      <c r="E120" s="42"/>
      <c r="F120" s="260" t="s">
        <v>267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224</v>
      </c>
      <c r="AU120" s="19" t="s">
        <v>81</v>
      </c>
    </row>
    <row r="121" spans="1:51" s="13" customFormat="1" ht="12">
      <c r="A121" s="13"/>
      <c r="B121" s="224"/>
      <c r="C121" s="225"/>
      <c r="D121" s="226" t="s">
        <v>130</v>
      </c>
      <c r="E121" s="227" t="s">
        <v>19</v>
      </c>
      <c r="F121" s="228" t="s">
        <v>268</v>
      </c>
      <c r="G121" s="225"/>
      <c r="H121" s="229">
        <v>0.12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130</v>
      </c>
      <c r="AU121" s="235" t="s">
        <v>81</v>
      </c>
      <c r="AV121" s="13" t="s">
        <v>81</v>
      </c>
      <c r="AW121" s="13" t="s">
        <v>32</v>
      </c>
      <c r="AX121" s="13" t="s">
        <v>71</v>
      </c>
      <c r="AY121" s="235" t="s">
        <v>119</v>
      </c>
    </row>
    <row r="122" spans="1:51" s="14" customFormat="1" ht="12">
      <c r="A122" s="14"/>
      <c r="B122" s="249"/>
      <c r="C122" s="250"/>
      <c r="D122" s="226" t="s">
        <v>130</v>
      </c>
      <c r="E122" s="251" t="s">
        <v>19</v>
      </c>
      <c r="F122" s="252" t="s">
        <v>216</v>
      </c>
      <c r="G122" s="250"/>
      <c r="H122" s="253">
        <v>0.12</v>
      </c>
      <c r="I122" s="254"/>
      <c r="J122" s="250"/>
      <c r="K122" s="250"/>
      <c r="L122" s="255"/>
      <c r="M122" s="256"/>
      <c r="N122" s="257"/>
      <c r="O122" s="257"/>
      <c r="P122" s="257"/>
      <c r="Q122" s="257"/>
      <c r="R122" s="257"/>
      <c r="S122" s="257"/>
      <c r="T122" s="25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9" t="s">
        <v>130</v>
      </c>
      <c r="AU122" s="259" t="s">
        <v>81</v>
      </c>
      <c r="AV122" s="14" t="s">
        <v>126</v>
      </c>
      <c r="AW122" s="14" t="s">
        <v>32</v>
      </c>
      <c r="AX122" s="14" t="s">
        <v>79</v>
      </c>
      <c r="AY122" s="259" t="s">
        <v>119</v>
      </c>
    </row>
    <row r="123" spans="1:65" s="2" customFormat="1" ht="16.5" customHeight="1">
      <c r="A123" s="40"/>
      <c r="B123" s="41"/>
      <c r="C123" s="206" t="s">
        <v>197</v>
      </c>
      <c r="D123" s="206" t="s">
        <v>121</v>
      </c>
      <c r="E123" s="207" t="s">
        <v>269</v>
      </c>
      <c r="F123" s="208" t="s">
        <v>270</v>
      </c>
      <c r="G123" s="209" t="s">
        <v>213</v>
      </c>
      <c r="H123" s="210">
        <v>0.16</v>
      </c>
      <c r="I123" s="211"/>
      <c r="J123" s="212">
        <f>ROUND(I123*H123,2)</f>
        <v>0</v>
      </c>
      <c r="K123" s="208" t="s">
        <v>125</v>
      </c>
      <c r="L123" s="46"/>
      <c r="M123" s="213" t="s">
        <v>19</v>
      </c>
      <c r="N123" s="214" t="s">
        <v>42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126</v>
      </c>
      <c r="AT123" s="217" t="s">
        <v>121</v>
      </c>
      <c r="AU123" s="217" t="s">
        <v>81</v>
      </c>
      <c r="AY123" s="19" t="s">
        <v>119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126</v>
      </c>
      <c r="BM123" s="217" t="s">
        <v>271</v>
      </c>
    </row>
    <row r="124" spans="1:47" s="2" customFormat="1" ht="12">
      <c r="A124" s="40"/>
      <c r="B124" s="41"/>
      <c r="C124" s="42"/>
      <c r="D124" s="219" t="s">
        <v>128</v>
      </c>
      <c r="E124" s="42"/>
      <c r="F124" s="220" t="s">
        <v>272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128</v>
      </c>
      <c r="AU124" s="19" t="s">
        <v>81</v>
      </c>
    </row>
    <row r="125" spans="1:47" s="2" customFormat="1" ht="12">
      <c r="A125" s="40"/>
      <c r="B125" s="41"/>
      <c r="C125" s="42"/>
      <c r="D125" s="226" t="s">
        <v>224</v>
      </c>
      <c r="E125" s="42"/>
      <c r="F125" s="260" t="s">
        <v>273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224</v>
      </c>
      <c r="AU125" s="19" t="s">
        <v>81</v>
      </c>
    </row>
    <row r="126" spans="1:51" s="15" customFormat="1" ht="12">
      <c r="A126" s="15"/>
      <c r="B126" s="261"/>
      <c r="C126" s="262"/>
      <c r="D126" s="226" t="s">
        <v>130</v>
      </c>
      <c r="E126" s="263" t="s">
        <v>19</v>
      </c>
      <c r="F126" s="264" t="s">
        <v>274</v>
      </c>
      <c r="G126" s="262"/>
      <c r="H126" s="263" t="s">
        <v>19</v>
      </c>
      <c r="I126" s="265"/>
      <c r="J126" s="262"/>
      <c r="K126" s="262"/>
      <c r="L126" s="266"/>
      <c r="M126" s="267"/>
      <c r="N126" s="268"/>
      <c r="O126" s="268"/>
      <c r="P126" s="268"/>
      <c r="Q126" s="268"/>
      <c r="R126" s="268"/>
      <c r="S126" s="268"/>
      <c r="T126" s="26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0" t="s">
        <v>130</v>
      </c>
      <c r="AU126" s="270" t="s">
        <v>81</v>
      </c>
      <c r="AV126" s="15" t="s">
        <v>79</v>
      </c>
      <c r="AW126" s="15" t="s">
        <v>32</v>
      </c>
      <c r="AX126" s="15" t="s">
        <v>71</v>
      </c>
      <c r="AY126" s="270" t="s">
        <v>119</v>
      </c>
    </row>
    <row r="127" spans="1:51" s="13" customFormat="1" ht="12">
      <c r="A127" s="13"/>
      <c r="B127" s="224"/>
      <c r="C127" s="225"/>
      <c r="D127" s="226" t="s">
        <v>130</v>
      </c>
      <c r="E127" s="227" t="s">
        <v>19</v>
      </c>
      <c r="F127" s="228" t="s">
        <v>275</v>
      </c>
      <c r="G127" s="225"/>
      <c r="H127" s="229">
        <v>0.08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130</v>
      </c>
      <c r="AU127" s="235" t="s">
        <v>81</v>
      </c>
      <c r="AV127" s="13" t="s">
        <v>81</v>
      </c>
      <c r="AW127" s="13" t="s">
        <v>32</v>
      </c>
      <c r="AX127" s="13" t="s">
        <v>71</v>
      </c>
      <c r="AY127" s="235" t="s">
        <v>119</v>
      </c>
    </row>
    <row r="128" spans="1:51" s="13" customFormat="1" ht="12">
      <c r="A128" s="13"/>
      <c r="B128" s="224"/>
      <c r="C128" s="225"/>
      <c r="D128" s="226" t="s">
        <v>130</v>
      </c>
      <c r="E128" s="227" t="s">
        <v>19</v>
      </c>
      <c r="F128" s="228" t="s">
        <v>276</v>
      </c>
      <c r="G128" s="225"/>
      <c r="H128" s="229">
        <v>0.08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130</v>
      </c>
      <c r="AU128" s="235" t="s">
        <v>81</v>
      </c>
      <c r="AV128" s="13" t="s">
        <v>81</v>
      </c>
      <c r="AW128" s="13" t="s">
        <v>32</v>
      </c>
      <c r="AX128" s="13" t="s">
        <v>71</v>
      </c>
      <c r="AY128" s="235" t="s">
        <v>119</v>
      </c>
    </row>
    <row r="129" spans="1:51" s="14" customFormat="1" ht="12">
      <c r="A129" s="14"/>
      <c r="B129" s="249"/>
      <c r="C129" s="250"/>
      <c r="D129" s="226" t="s">
        <v>130</v>
      </c>
      <c r="E129" s="251" t="s">
        <v>19</v>
      </c>
      <c r="F129" s="252" t="s">
        <v>216</v>
      </c>
      <c r="G129" s="250"/>
      <c r="H129" s="253">
        <v>0.16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9" t="s">
        <v>130</v>
      </c>
      <c r="AU129" s="259" t="s">
        <v>81</v>
      </c>
      <c r="AV129" s="14" t="s">
        <v>126</v>
      </c>
      <c r="AW129" s="14" t="s">
        <v>32</v>
      </c>
      <c r="AX129" s="14" t="s">
        <v>79</v>
      </c>
      <c r="AY129" s="259" t="s">
        <v>119</v>
      </c>
    </row>
    <row r="130" spans="1:65" s="2" customFormat="1" ht="16.5" customHeight="1">
      <c r="A130" s="40"/>
      <c r="B130" s="41"/>
      <c r="C130" s="206" t="s">
        <v>8</v>
      </c>
      <c r="D130" s="206" t="s">
        <v>121</v>
      </c>
      <c r="E130" s="207" t="s">
        <v>277</v>
      </c>
      <c r="F130" s="208" t="s">
        <v>278</v>
      </c>
      <c r="G130" s="209" t="s">
        <v>213</v>
      </c>
      <c r="H130" s="210">
        <v>0.16</v>
      </c>
      <c r="I130" s="211"/>
      <c r="J130" s="212">
        <f>ROUND(I130*H130,2)</f>
        <v>0</v>
      </c>
      <c r="K130" s="208" t="s">
        <v>125</v>
      </c>
      <c r="L130" s="46"/>
      <c r="M130" s="213" t="s">
        <v>19</v>
      </c>
      <c r="N130" s="214" t="s">
        <v>42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126</v>
      </c>
      <c r="AT130" s="217" t="s">
        <v>121</v>
      </c>
      <c r="AU130" s="217" t="s">
        <v>81</v>
      </c>
      <c r="AY130" s="19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79</v>
      </c>
      <c r="BK130" s="218">
        <f>ROUND(I130*H130,2)</f>
        <v>0</v>
      </c>
      <c r="BL130" s="19" t="s">
        <v>126</v>
      </c>
      <c r="BM130" s="217" t="s">
        <v>279</v>
      </c>
    </row>
    <row r="131" spans="1:47" s="2" customFormat="1" ht="12">
      <c r="A131" s="40"/>
      <c r="B131" s="41"/>
      <c r="C131" s="42"/>
      <c r="D131" s="219" t="s">
        <v>128</v>
      </c>
      <c r="E131" s="42"/>
      <c r="F131" s="220" t="s">
        <v>280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128</v>
      </c>
      <c r="AU131" s="19" t="s">
        <v>81</v>
      </c>
    </row>
    <row r="132" spans="1:65" s="2" customFormat="1" ht="16.5" customHeight="1">
      <c r="A132" s="40"/>
      <c r="B132" s="41"/>
      <c r="C132" s="206" t="s">
        <v>281</v>
      </c>
      <c r="D132" s="206" t="s">
        <v>121</v>
      </c>
      <c r="E132" s="207" t="s">
        <v>282</v>
      </c>
      <c r="F132" s="208" t="s">
        <v>283</v>
      </c>
      <c r="G132" s="209" t="s">
        <v>213</v>
      </c>
      <c r="H132" s="210">
        <v>0.64</v>
      </c>
      <c r="I132" s="211"/>
      <c r="J132" s="212">
        <f>ROUND(I132*H132,2)</f>
        <v>0</v>
      </c>
      <c r="K132" s="208" t="s">
        <v>125</v>
      </c>
      <c r="L132" s="46"/>
      <c r="M132" s="213" t="s">
        <v>19</v>
      </c>
      <c r="N132" s="214" t="s">
        <v>42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126</v>
      </c>
      <c r="AT132" s="217" t="s">
        <v>121</v>
      </c>
      <c r="AU132" s="217" t="s">
        <v>81</v>
      </c>
      <c r="AY132" s="19" t="s">
        <v>119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79</v>
      </c>
      <c r="BK132" s="218">
        <f>ROUND(I132*H132,2)</f>
        <v>0</v>
      </c>
      <c r="BL132" s="19" t="s">
        <v>126</v>
      </c>
      <c r="BM132" s="217" t="s">
        <v>284</v>
      </c>
    </row>
    <row r="133" spans="1:47" s="2" customFormat="1" ht="12">
      <c r="A133" s="40"/>
      <c r="B133" s="41"/>
      <c r="C133" s="42"/>
      <c r="D133" s="219" t="s">
        <v>128</v>
      </c>
      <c r="E133" s="42"/>
      <c r="F133" s="220" t="s">
        <v>285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128</v>
      </c>
      <c r="AU133" s="19" t="s">
        <v>81</v>
      </c>
    </row>
    <row r="134" spans="1:51" s="13" customFormat="1" ht="12">
      <c r="A134" s="13"/>
      <c r="B134" s="224"/>
      <c r="C134" s="225"/>
      <c r="D134" s="226" t="s">
        <v>130</v>
      </c>
      <c r="E134" s="227" t="s">
        <v>19</v>
      </c>
      <c r="F134" s="228" t="s">
        <v>286</v>
      </c>
      <c r="G134" s="225"/>
      <c r="H134" s="229">
        <v>0.64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130</v>
      </c>
      <c r="AU134" s="235" t="s">
        <v>81</v>
      </c>
      <c r="AV134" s="13" t="s">
        <v>81</v>
      </c>
      <c r="AW134" s="13" t="s">
        <v>32</v>
      </c>
      <c r="AX134" s="13" t="s">
        <v>71</v>
      </c>
      <c r="AY134" s="235" t="s">
        <v>119</v>
      </c>
    </row>
    <row r="135" spans="1:51" s="14" customFormat="1" ht="12">
      <c r="A135" s="14"/>
      <c r="B135" s="249"/>
      <c r="C135" s="250"/>
      <c r="D135" s="226" t="s">
        <v>130</v>
      </c>
      <c r="E135" s="251" t="s">
        <v>19</v>
      </c>
      <c r="F135" s="252" t="s">
        <v>216</v>
      </c>
      <c r="G135" s="250"/>
      <c r="H135" s="253">
        <v>0.64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130</v>
      </c>
      <c r="AU135" s="259" t="s">
        <v>81</v>
      </c>
      <c r="AV135" s="14" t="s">
        <v>126</v>
      </c>
      <c r="AW135" s="14" t="s">
        <v>32</v>
      </c>
      <c r="AX135" s="14" t="s">
        <v>79</v>
      </c>
      <c r="AY135" s="259" t="s">
        <v>119</v>
      </c>
    </row>
    <row r="136" spans="1:65" s="2" customFormat="1" ht="16.5" customHeight="1">
      <c r="A136" s="40"/>
      <c r="B136" s="41"/>
      <c r="C136" s="206" t="s">
        <v>287</v>
      </c>
      <c r="D136" s="206" t="s">
        <v>121</v>
      </c>
      <c r="E136" s="207" t="s">
        <v>288</v>
      </c>
      <c r="F136" s="208" t="s">
        <v>289</v>
      </c>
      <c r="G136" s="209" t="s">
        <v>134</v>
      </c>
      <c r="H136" s="210">
        <v>4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42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126</v>
      </c>
      <c r="AT136" s="217" t="s">
        <v>121</v>
      </c>
      <c r="AU136" s="217" t="s">
        <v>81</v>
      </c>
      <c r="AY136" s="19" t="s">
        <v>119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79</v>
      </c>
      <c r="BK136" s="218">
        <f>ROUND(I136*H136,2)</f>
        <v>0</v>
      </c>
      <c r="BL136" s="19" t="s">
        <v>126</v>
      </c>
      <c r="BM136" s="217" t="s">
        <v>290</v>
      </c>
    </row>
    <row r="137" spans="1:63" s="12" customFormat="1" ht="22.8" customHeight="1">
      <c r="A137" s="12"/>
      <c r="B137" s="190"/>
      <c r="C137" s="191"/>
      <c r="D137" s="192" t="s">
        <v>70</v>
      </c>
      <c r="E137" s="204" t="s">
        <v>291</v>
      </c>
      <c r="F137" s="204" t="s">
        <v>292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SUM(P138:P139)</f>
        <v>0</v>
      </c>
      <c r="Q137" s="198"/>
      <c r="R137" s="199">
        <f>SUM(R138:R139)</f>
        <v>0</v>
      </c>
      <c r="S137" s="198"/>
      <c r="T137" s="200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79</v>
      </c>
      <c r="AT137" s="202" t="s">
        <v>70</v>
      </c>
      <c r="AU137" s="202" t="s">
        <v>79</v>
      </c>
      <c r="AY137" s="201" t="s">
        <v>119</v>
      </c>
      <c r="BK137" s="203">
        <f>SUM(BK138:BK139)</f>
        <v>0</v>
      </c>
    </row>
    <row r="138" spans="1:65" s="2" customFormat="1" ht="16.5" customHeight="1">
      <c r="A138" s="40"/>
      <c r="B138" s="41"/>
      <c r="C138" s="206" t="s">
        <v>293</v>
      </c>
      <c r="D138" s="206" t="s">
        <v>121</v>
      </c>
      <c r="E138" s="207" t="s">
        <v>294</v>
      </c>
      <c r="F138" s="208" t="s">
        <v>295</v>
      </c>
      <c r="G138" s="209" t="s">
        <v>200</v>
      </c>
      <c r="H138" s="210">
        <v>0.758</v>
      </c>
      <c r="I138" s="211"/>
      <c r="J138" s="212">
        <f>ROUND(I138*H138,2)</f>
        <v>0</v>
      </c>
      <c r="K138" s="208" t="s">
        <v>125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126</v>
      </c>
      <c r="AT138" s="217" t="s">
        <v>121</v>
      </c>
      <c r="AU138" s="217" t="s">
        <v>81</v>
      </c>
      <c r="AY138" s="19" t="s">
        <v>119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126</v>
      </c>
      <c r="BM138" s="217" t="s">
        <v>296</v>
      </c>
    </row>
    <row r="139" spans="1:47" s="2" customFormat="1" ht="12">
      <c r="A139" s="40"/>
      <c r="B139" s="41"/>
      <c r="C139" s="42"/>
      <c r="D139" s="219" t="s">
        <v>128</v>
      </c>
      <c r="E139" s="42"/>
      <c r="F139" s="220" t="s">
        <v>297</v>
      </c>
      <c r="G139" s="42"/>
      <c r="H139" s="42"/>
      <c r="I139" s="221"/>
      <c r="J139" s="42"/>
      <c r="K139" s="42"/>
      <c r="L139" s="46"/>
      <c r="M139" s="271"/>
      <c r="N139" s="272"/>
      <c r="O139" s="273"/>
      <c r="P139" s="273"/>
      <c r="Q139" s="273"/>
      <c r="R139" s="273"/>
      <c r="S139" s="273"/>
      <c r="T139" s="274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128</v>
      </c>
      <c r="AU139" s="19" t="s">
        <v>81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81:K13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1/183101321"/>
    <hyperlink ref="F92" r:id="rId2" display="https://podminky.urs.cz/item/CS_URS_2023_01/184102115"/>
    <hyperlink ref="F96" r:id="rId3" display="https://podminky.urs.cz/item/CS_URS_2023_01/184215132"/>
    <hyperlink ref="F101" r:id="rId4" display="https://podminky.urs.cz/item/CS_URS_2023_01/184501131"/>
    <hyperlink ref="F106" r:id="rId5" display="https://podminky.urs.cz/item/CS_URS_2023_01/184813134"/>
    <hyperlink ref="F112" r:id="rId6" display="https://podminky.urs.cz/item/CS_URS_2023_01/185802114"/>
    <hyperlink ref="F124" r:id="rId7" display="https://podminky.urs.cz/item/CS_URS_2023_01/185804311"/>
    <hyperlink ref="F131" r:id="rId8" display="https://podminky.urs.cz/item/CS_URS_2023_01/185851121"/>
    <hyperlink ref="F133" r:id="rId9" display="https://podminky.urs.cz/item/CS_URS_2023_01/185851129"/>
    <hyperlink ref="F139" r:id="rId10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Ústí nad Labem - mosty se stavebním stavem VII_Brná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ROUND((SUM(BE82:BE185)),2)</f>
        <v>0</v>
      </c>
      <c r="G33" s="40"/>
      <c r="H33" s="40"/>
      <c r="I33" s="150">
        <v>0.21</v>
      </c>
      <c r="J33" s="149">
        <f>ROUND(((SUM(BE82:BE185))*I33),2)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ROUND((SUM(BF82:BF185)),2)</f>
        <v>0</v>
      </c>
      <c r="G34" s="40"/>
      <c r="H34" s="40"/>
      <c r="I34" s="150">
        <v>0.15</v>
      </c>
      <c r="J34" s="149">
        <f>ROUND(((SUM(BF82:BF185))*I34),2)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ROUND((SUM(BG82:BG185)),2)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ROUND((SUM(BH82:BH185)),2)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ROUND((SUM(BI82:BI185)),2)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Ústí nad Labem - mosty se stavebním stavem VII_Brná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000.2 - Následná 5ti letá péče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Brná</v>
      </c>
      <c r="G52" s="42"/>
      <c r="H52" s="42"/>
      <c r="I52" s="34" t="s">
        <v>23</v>
      </c>
      <c r="J52" s="74" t="str">
        <f>IF(J12="","",J12)</f>
        <v>24. 5. 2023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Dagmar Sedláčková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204</v>
      </c>
      <c r="E62" s="176"/>
      <c r="F62" s="176"/>
      <c r="G62" s="176"/>
      <c r="H62" s="176"/>
      <c r="I62" s="176"/>
      <c r="J62" s="177">
        <f>J183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104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Ústí nad Labem - mosty se stavebním stavem VII_Brná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 000.2 - Následná 5ti letá péče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Brná</v>
      </c>
      <c r="G76" s="42"/>
      <c r="H76" s="42"/>
      <c r="I76" s="34" t="s">
        <v>23</v>
      </c>
      <c r="J76" s="74" t="str">
        <f>IF(J12="","",J12)</f>
        <v>24. 5. 2023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 xml:space="preserve"> </v>
      </c>
      <c r="G78" s="42"/>
      <c r="H78" s="42"/>
      <c r="I78" s="34" t="s">
        <v>31</v>
      </c>
      <c r="J78" s="38" t="str">
        <f>E21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33</v>
      </c>
      <c r="J79" s="38" t="str">
        <f>E24</f>
        <v>Dagmar Sedláčková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105</v>
      </c>
      <c r="D81" s="182" t="s">
        <v>56</v>
      </c>
      <c r="E81" s="182" t="s">
        <v>52</v>
      </c>
      <c r="F81" s="182" t="s">
        <v>53</v>
      </c>
      <c r="G81" s="182" t="s">
        <v>106</v>
      </c>
      <c r="H81" s="182" t="s">
        <v>107</v>
      </c>
      <c r="I81" s="182" t="s">
        <v>108</v>
      </c>
      <c r="J81" s="182" t="s">
        <v>99</v>
      </c>
      <c r="K81" s="183" t="s">
        <v>109</v>
      </c>
      <c r="L81" s="184"/>
      <c r="M81" s="94" t="s">
        <v>19</v>
      </c>
      <c r="N81" s="95" t="s">
        <v>41</v>
      </c>
      <c r="O81" s="95" t="s">
        <v>110</v>
      </c>
      <c r="P81" s="95" t="s">
        <v>111</v>
      </c>
      <c r="Q81" s="95" t="s">
        <v>112</v>
      </c>
      <c r="R81" s="95" t="s">
        <v>113</v>
      </c>
      <c r="S81" s="95" t="s">
        <v>114</v>
      </c>
      <c r="T81" s="96" t="s">
        <v>115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116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0.18544425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100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70</v>
      </c>
      <c r="E83" s="193" t="s">
        <v>117</v>
      </c>
      <c r="F83" s="193" t="s">
        <v>118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P84+P183</f>
        <v>0</v>
      </c>
      <c r="Q83" s="198"/>
      <c r="R83" s="199">
        <f>R84+R183</f>
        <v>0.18544425</v>
      </c>
      <c r="S83" s="198"/>
      <c r="T83" s="200">
        <f>T84+T183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79</v>
      </c>
      <c r="AT83" s="202" t="s">
        <v>70</v>
      </c>
      <c r="AU83" s="202" t="s">
        <v>71</v>
      </c>
      <c r="AY83" s="201" t="s">
        <v>119</v>
      </c>
      <c r="BK83" s="203">
        <f>BK84+BK183</f>
        <v>0</v>
      </c>
    </row>
    <row r="84" spans="1:63" s="12" customFormat="1" ht="22.8" customHeight="1">
      <c r="A84" s="12"/>
      <c r="B84" s="190"/>
      <c r="C84" s="191"/>
      <c r="D84" s="192" t="s">
        <v>70</v>
      </c>
      <c r="E84" s="204" t="s">
        <v>79</v>
      </c>
      <c r="F84" s="204" t="s">
        <v>120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SUM(P85:P182)</f>
        <v>0</v>
      </c>
      <c r="Q84" s="198"/>
      <c r="R84" s="199">
        <f>SUM(R85:R182)</f>
        <v>0.18544425</v>
      </c>
      <c r="S84" s="198"/>
      <c r="T84" s="200">
        <f>SUM(T85:T182)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79</v>
      </c>
      <c r="AT84" s="202" t="s">
        <v>70</v>
      </c>
      <c r="AU84" s="202" t="s">
        <v>79</v>
      </c>
      <c r="AY84" s="201" t="s">
        <v>119</v>
      </c>
      <c r="BK84" s="203">
        <f>SUM(BK85:BK182)</f>
        <v>0</v>
      </c>
    </row>
    <row r="85" spans="1:65" s="2" customFormat="1" ht="24.15" customHeight="1">
      <c r="A85" s="40"/>
      <c r="B85" s="41"/>
      <c r="C85" s="206" t="s">
        <v>79</v>
      </c>
      <c r="D85" s="206" t="s">
        <v>121</v>
      </c>
      <c r="E85" s="207" t="s">
        <v>205</v>
      </c>
      <c r="F85" s="208" t="s">
        <v>206</v>
      </c>
      <c r="G85" s="209" t="s">
        <v>134</v>
      </c>
      <c r="H85" s="210">
        <v>1</v>
      </c>
      <c r="I85" s="211"/>
      <c r="J85" s="212">
        <f>ROUND(I85*H85,2)</f>
        <v>0</v>
      </c>
      <c r="K85" s="208" t="s">
        <v>125</v>
      </c>
      <c r="L85" s="46"/>
      <c r="M85" s="213" t="s">
        <v>19</v>
      </c>
      <c r="N85" s="214" t="s">
        <v>42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126</v>
      </c>
      <c r="AT85" s="217" t="s">
        <v>121</v>
      </c>
      <c r="AU85" s="217" t="s">
        <v>81</v>
      </c>
      <c r="AY85" s="19" t="s">
        <v>119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79</v>
      </c>
      <c r="BK85" s="218">
        <f>ROUND(I85*H85,2)</f>
        <v>0</v>
      </c>
      <c r="BL85" s="19" t="s">
        <v>126</v>
      </c>
      <c r="BM85" s="217" t="s">
        <v>299</v>
      </c>
    </row>
    <row r="86" spans="1:47" s="2" customFormat="1" ht="12">
      <c r="A86" s="40"/>
      <c r="B86" s="41"/>
      <c r="C86" s="42"/>
      <c r="D86" s="219" t="s">
        <v>128</v>
      </c>
      <c r="E86" s="42"/>
      <c r="F86" s="220" t="s">
        <v>208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128</v>
      </c>
      <c r="AU86" s="19" t="s">
        <v>81</v>
      </c>
    </row>
    <row r="87" spans="1:51" s="15" customFormat="1" ht="12">
      <c r="A87" s="15"/>
      <c r="B87" s="261"/>
      <c r="C87" s="262"/>
      <c r="D87" s="226" t="s">
        <v>130</v>
      </c>
      <c r="E87" s="263" t="s">
        <v>19</v>
      </c>
      <c r="F87" s="264" t="s">
        <v>300</v>
      </c>
      <c r="G87" s="262"/>
      <c r="H87" s="263" t="s">
        <v>19</v>
      </c>
      <c r="I87" s="265"/>
      <c r="J87" s="262"/>
      <c r="K87" s="262"/>
      <c r="L87" s="266"/>
      <c r="M87" s="267"/>
      <c r="N87" s="268"/>
      <c r="O87" s="268"/>
      <c r="P87" s="268"/>
      <c r="Q87" s="268"/>
      <c r="R87" s="268"/>
      <c r="S87" s="268"/>
      <c r="T87" s="269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T87" s="270" t="s">
        <v>130</v>
      </c>
      <c r="AU87" s="270" t="s">
        <v>81</v>
      </c>
      <c r="AV87" s="15" t="s">
        <v>79</v>
      </c>
      <c r="AW87" s="15" t="s">
        <v>32</v>
      </c>
      <c r="AX87" s="15" t="s">
        <v>71</v>
      </c>
      <c r="AY87" s="270" t="s">
        <v>119</v>
      </c>
    </row>
    <row r="88" spans="1:51" s="15" customFormat="1" ht="12">
      <c r="A88" s="15"/>
      <c r="B88" s="261"/>
      <c r="C88" s="262"/>
      <c r="D88" s="226" t="s">
        <v>130</v>
      </c>
      <c r="E88" s="263" t="s">
        <v>19</v>
      </c>
      <c r="F88" s="264" t="s">
        <v>301</v>
      </c>
      <c r="G88" s="262"/>
      <c r="H88" s="263" t="s">
        <v>19</v>
      </c>
      <c r="I88" s="265"/>
      <c r="J88" s="262"/>
      <c r="K88" s="262"/>
      <c r="L88" s="266"/>
      <c r="M88" s="267"/>
      <c r="N88" s="268"/>
      <c r="O88" s="268"/>
      <c r="P88" s="268"/>
      <c r="Q88" s="268"/>
      <c r="R88" s="268"/>
      <c r="S88" s="268"/>
      <c r="T88" s="269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70" t="s">
        <v>130</v>
      </c>
      <c r="AU88" s="270" t="s">
        <v>81</v>
      </c>
      <c r="AV88" s="15" t="s">
        <v>79</v>
      </c>
      <c r="AW88" s="15" t="s">
        <v>32</v>
      </c>
      <c r="AX88" s="15" t="s">
        <v>71</v>
      </c>
      <c r="AY88" s="270" t="s">
        <v>119</v>
      </c>
    </row>
    <row r="89" spans="1:51" s="13" customFormat="1" ht="12">
      <c r="A89" s="13"/>
      <c r="B89" s="224"/>
      <c r="C89" s="225"/>
      <c r="D89" s="226" t="s">
        <v>130</v>
      </c>
      <c r="E89" s="227" t="s">
        <v>19</v>
      </c>
      <c r="F89" s="228" t="s">
        <v>79</v>
      </c>
      <c r="G89" s="225"/>
      <c r="H89" s="229">
        <v>1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130</v>
      </c>
      <c r="AU89" s="235" t="s">
        <v>81</v>
      </c>
      <c r="AV89" s="13" t="s">
        <v>81</v>
      </c>
      <c r="AW89" s="13" t="s">
        <v>32</v>
      </c>
      <c r="AX89" s="13" t="s">
        <v>71</v>
      </c>
      <c r="AY89" s="235" t="s">
        <v>119</v>
      </c>
    </row>
    <row r="90" spans="1:51" s="14" customFormat="1" ht="12">
      <c r="A90" s="14"/>
      <c r="B90" s="249"/>
      <c r="C90" s="250"/>
      <c r="D90" s="226" t="s">
        <v>130</v>
      </c>
      <c r="E90" s="251" t="s">
        <v>19</v>
      </c>
      <c r="F90" s="252" t="s">
        <v>216</v>
      </c>
      <c r="G90" s="250"/>
      <c r="H90" s="253">
        <v>1</v>
      </c>
      <c r="I90" s="254"/>
      <c r="J90" s="250"/>
      <c r="K90" s="250"/>
      <c r="L90" s="255"/>
      <c r="M90" s="256"/>
      <c r="N90" s="257"/>
      <c r="O90" s="257"/>
      <c r="P90" s="257"/>
      <c r="Q90" s="257"/>
      <c r="R90" s="257"/>
      <c r="S90" s="257"/>
      <c r="T90" s="25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9" t="s">
        <v>130</v>
      </c>
      <c r="AU90" s="259" t="s">
        <v>81</v>
      </c>
      <c r="AV90" s="14" t="s">
        <v>126</v>
      </c>
      <c r="AW90" s="14" t="s">
        <v>32</v>
      </c>
      <c r="AX90" s="14" t="s">
        <v>79</v>
      </c>
      <c r="AY90" s="259" t="s">
        <v>119</v>
      </c>
    </row>
    <row r="91" spans="1:65" s="2" customFormat="1" ht="16.5" customHeight="1">
      <c r="A91" s="40"/>
      <c r="B91" s="41"/>
      <c r="C91" s="239" t="s">
        <v>81</v>
      </c>
      <c r="D91" s="239" t="s">
        <v>210</v>
      </c>
      <c r="E91" s="240" t="s">
        <v>211</v>
      </c>
      <c r="F91" s="241" t="s">
        <v>212</v>
      </c>
      <c r="G91" s="242" t="s">
        <v>213</v>
      </c>
      <c r="H91" s="243">
        <v>0.614</v>
      </c>
      <c r="I91" s="244"/>
      <c r="J91" s="245">
        <f>ROUND(I91*H91,2)</f>
        <v>0</v>
      </c>
      <c r="K91" s="241" t="s">
        <v>125</v>
      </c>
      <c r="L91" s="246"/>
      <c r="M91" s="247" t="s">
        <v>19</v>
      </c>
      <c r="N91" s="248" t="s">
        <v>42</v>
      </c>
      <c r="O91" s="86"/>
      <c r="P91" s="215">
        <f>O91*H91</f>
        <v>0</v>
      </c>
      <c r="Q91" s="215">
        <v>0.22</v>
      </c>
      <c r="R91" s="215">
        <f>Q91*H91</f>
        <v>0.13508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162</v>
      </c>
      <c r="AT91" s="217" t="s">
        <v>210</v>
      </c>
      <c r="AU91" s="217" t="s">
        <v>81</v>
      </c>
      <c r="AY91" s="19" t="s">
        <v>119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79</v>
      </c>
      <c r="BK91" s="218">
        <f>ROUND(I91*H91,2)</f>
        <v>0</v>
      </c>
      <c r="BL91" s="19" t="s">
        <v>126</v>
      </c>
      <c r="BM91" s="217" t="s">
        <v>302</v>
      </c>
    </row>
    <row r="92" spans="1:51" s="15" customFormat="1" ht="12">
      <c r="A92" s="15"/>
      <c r="B92" s="261"/>
      <c r="C92" s="262"/>
      <c r="D92" s="226" t="s">
        <v>130</v>
      </c>
      <c r="E92" s="263" t="s">
        <v>19</v>
      </c>
      <c r="F92" s="264" t="s">
        <v>300</v>
      </c>
      <c r="G92" s="262"/>
      <c r="H92" s="263" t="s">
        <v>19</v>
      </c>
      <c r="I92" s="265"/>
      <c r="J92" s="262"/>
      <c r="K92" s="262"/>
      <c r="L92" s="266"/>
      <c r="M92" s="267"/>
      <c r="N92" s="268"/>
      <c r="O92" s="268"/>
      <c r="P92" s="268"/>
      <c r="Q92" s="268"/>
      <c r="R92" s="268"/>
      <c r="S92" s="268"/>
      <c r="T92" s="269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70" t="s">
        <v>130</v>
      </c>
      <c r="AU92" s="270" t="s">
        <v>81</v>
      </c>
      <c r="AV92" s="15" t="s">
        <v>79</v>
      </c>
      <c r="AW92" s="15" t="s">
        <v>32</v>
      </c>
      <c r="AX92" s="15" t="s">
        <v>71</v>
      </c>
      <c r="AY92" s="270" t="s">
        <v>119</v>
      </c>
    </row>
    <row r="93" spans="1:51" s="13" customFormat="1" ht="12">
      <c r="A93" s="13"/>
      <c r="B93" s="224"/>
      <c r="C93" s="225"/>
      <c r="D93" s="226" t="s">
        <v>130</v>
      </c>
      <c r="E93" s="227" t="s">
        <v>19</v>
      </c>
      <c r="F93" s="228" t="s">
        <v>303</v>
      </c>
      <c r="G93" s="225"/>
      <c r="H93" s="229">
        <v>0.614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130</v>
      </c>
      <c r="AU93" s="235" t="s">
        <v>81</v>
      </c>
      <c r="AV93" s="13" t="s">
        <v>81</v>
      </c>
      <c r="AW93" s="13" t="s">
        <v>32</v>
      </c>
      <c r="AX93" s="13" t="s">
        <v>71</v>
      </c>
      <c r="AY93" s="235" t="s">
        <v>119</v>
      </c>
    </row>
    <row r="94" spans="1:51" s="14" customFormat="1" ht="12">
      <c r="A94" s="14"/>
      <c r="B94" s="249"/>
      <c r="C94" s="250"/>
      <c r="D94" s="226" t="s">
        <v>130</v>
      </c>
      <c r="E94" s="251" t="s">
        <v>19</v>
      </c>
      <c r="F94" s="252" t="s">
        <v>216</v>
      </c>
      <c r="G94" s="250"/>
      <c r="H94" s="253">
        <v>0.614</v>
      </c>
      <c r="I94" s="254"/>
      <c r="J94" s="250"/>
      <c r="K94" s="250"/>
      <c r="L94" s="255"/>
      <c r="M94" s="256"/>
      <c r="N94" s="257"/>
      <c r="O94" s="257"/>
      <c r="P94" s="257"/>
      <c r="Q94" s="257"/>
      <c r="R94" s="257"/>
      <c r="S94" s="257"/>
      <c r="T94" s="25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9" t="s">
        <v>130</v>
      </c>
      <c r="AU94" s="259" t="s">
        <v>81</v>
      </c>
      <c r="AV94" s="14" t="s">
        <v>126</v>
      </c>
      <c r="AW94" s="14" t="s">
        <v>32</v>
      </c>
      <c r="AX94" s="14" t="s">
        <v>79</v>
      </c>
      <c r="AY94" s="259" t="s">
        <v>119</v>
      </c>
    </row>
    <row r="95" spans="1:65" s="2" customFormat="1" ht="24.15" customHeight="1">
      <c r="A95" s="40"/>
      <c r="B95" s="41"/>
      <c r="C95" s="206" t="s">
        <v>138</v>
      </c>
      <c r="D95" s="206" t="s">
        <v>121</v>
      </c>
      <c r="E95" s="207" t="s">
        <v>217</v>
      </c>
      <c r="F95" s="208" t="s">
        <v>218</v>
      </c>
      <c r="G95" s="209" t="s">
        <v>134</v>
      </c>
      <c r="H95" s="210">
        <v>1</v>
      </c>
      <c r="I95" s="211"/>
      <c r="J95" s="212">
        <f>ROUND(I95*H95,2)</f>
        <v>0</v>
      </c>
      <c r="K95" s="208" t="s">
        <v>125</v>
      </c>
      <c r="L95" s="46"/>
      <c r="M95" s="213" t="s">
        <v>19</v>
      </c>
      <c r="N95" s="214" t="s">
        <v>42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126</v>
      </c>
      <c r="AT95" s="217" t="s">
        <v>121</v>
      </c>
      <c r="AU95" s="217" t="s">
        <v>81</v>
      </c>
      <c r="AY95" s="19" t="s">
        <v>119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79</v>
      </c>
      <c r="BK95" s="218">
        <f>ROUND(I95*H95,2)</f>
        <v>0</v>
      </c>
      <c r="BL95" s="19" t="s">
        <v>126</v>
      </c>
      <c r="BM95" s="217" t="s">
        <v>304</v>
      </c>
    </row>
    <row r="96" spans="1:47" s="2" customFormat="1" ht="12">
      <c r="A96" s="40"/>
      <c r="B96" s="41"/>
      <c r="C96" s="42"/>
      <c r="D96" s="219" t="s">
        <v>128</v>
      </c>
      <c r="E96" s="42"/>
      <c r="F96" s="220" t="s">
        <v>220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81</v>
      </c>
    </row>
    <row r="97" spans="1:51" s="15" customFormat="1" ht="12">
      <c r="A97" s="15"/>
      <c r="B97" s="261"/>
      <c r="C97" s="262"/>
      <c r="D97" s="226" t="s">
        <v>130</v>
      </c>
      <c r="E97" s="263" t="s">
        <v>19</v>
      </c>
      <c r="F97" s="264" t="s">
        <v>300</v>
      </c>
      <c r="G97" s="262"/>
      <c r="H97" s="263" t="s">
        <v>19</v>
      </c>
      <c r="I97" s="265"/>
      <c r="J97" s="262"/>
      <c r="K97" s="262"/>
      <c r="L97" s="266"/>
      <c r="M97" s="267"/>
      <c r="N97" s="268"/>
      <c r="O97" s="268"/>
      <c r="P97" s="268"/>
      <c r="Q97" s="268"/>
      <c r="R97" s="268"/>
      <c r="S97" s="268"/>
      <c r="T97" s="26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70" t="s">
        <v>130</v>
      </c>
      <c r="AU97" s="270" t="s">
        <v>81</v>
      </c>
      <c r="AV97" s="15" t="s">
        <v>79</v>
      </c>
      <c r="AW97" s="15" t="s">
        <v>32</v>
      </c>
      <c r="AX97" s="15" t="s">
        <v>71</v>
      </c>
      <c r="AY97" s="270" t="s">
        <v>119</v>
      </c>
    </row>
    <row r="98" spans="1:51" s="13" customFormat="1" ht="12">
      <c r="A98" s="13"/>
      <c r="B98" s="224"/>
      <c r="C98" s="225"/>
      <c r="D98" s="226" t="s">
        <v>130</v>
      </c>
      <c r="E98" s="227" t="s">
        <v>19</v>
      </c>
      <c r="F98" s="228" t="s">
        <v>79</v>
      </c>
      <c r="G98" s="225"/>
      <c r="H98" s="229">
        <v>1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130</v>
      </c>
      <c r="AU98" s="235" t="s">
        <v>81</v>
      </c>
      <c r="AV98" s="13" t="s">
        <v>81</v>
      </c>
      <c r="AW98" s="13" t="s">
        <v>32</v>
      </c>
      <c r="AX98" s="13" t="s">
        <v>71</v>
      </c>
      <c r="AY98" s="235" t="s">
        <v>119</v>
      </c>
    </row>
    <row r="99" spans="1:51" s="14" customFormat="1" ht="12">
      <c r="A99" s="14"/>
      <c r="B99" s="249"/>
      <c r="C99" s="250"/>
      <c r="D99" s="226" t="s">
        <v>130</v>
      </c>
      <c r="E99" s="251" t="s">
        <v>19</v>
      </c>
      <c r="F99" s="252" t="s">
        <v>216</v>
      </c>
      <c r="G99" s="250"/>
      <c r="H99" s="253">
        <v>1</v>
      </c>
      <c r="I99" s="254"/>
      <c r="J99" s="250"/>
      <c r="K99" s="250"/>
      <c r="L99" s="255"/>
      <c r="M99" s="256"/>
      <c r="N99" s="257"/>
      <c r="O99" s="257"/>
      <c r="P99" s="257"/>
      <c r="Q99" s="257"/>
      <c r="R99" s="257"/>
      <c r="S99" s="257"/>
      <c r="T99" s="25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9" t="s">
        <v>130</v>
      </c>
      <c r="AU99" s="259" t="s">
        <v>81</v>
      </c>
      <c r="AV99" s="14" t="s">
        <v>126</v>
      </c>
      <c r="AW99" s="14" t="s">
        <v>32</v>
      </c>
      <c r="AX99" s="14" t="s">
        <v>79</v>
      </c>
      <c r="AY99" s="259" t="s">
        <v>119</v>
      </c>
    </row>
    <row r="100" spans="1:65" s="2" customFormat="1" ht="24.15" customHeight="1">
      <c r="A100" s="40"/>
      <c r="B100" s="41"/>
      <c r="C100" s="239" t="s">
        <v>126</v>
      </c>
      <c r="D100" s="239" t="s">
        <v>210</v>
      </c>
      <c r="E100" s="240" t="s">
        <v>221</v>
      </c>
      <c r="F100" s="241" t="s">
        <v>222</v>
      </c>
      <c r="G100" s="242" t="s">
        <v>134</v>
      </c>
      <c r="H100" s="243">
        <v>1</v>
      </c>
      <c r="I100" s="244"/>
      <c r="J100" s="245">
        <f>ROUND(I100*H100,2)</f>
        <v>0</v>
      </c>
      <c r="K100" s="241" t="s">
        <v>19</v>
      </c>
      <c r="L100" s="246"/>
      <c r="M100" s="247" t="s">
        <v>19</v>
      </c>
      <c r="N100" s="248" t="s">
        <v>42</v>
      </c>
      <c r="O100" s="86"/>
      <c r="P100" s="215">
        <f>O100*H100</f>
        <v>0</v>
      </c>
      <c r="Q100" s="215">
        <v>0.04</v>
      </c>
      <c r="R100" s="215">
        <f>Q100*H100</f>
        <v>0.04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162</v>
      </c>
      <c r="AT100" s="217" t="s">
        <v>210</v>
      </c>
      <c r="AU100" s="217" t="s">
        <v>81</v>
      </c>
      <c r="AY100" s="19" t="s">
        <v>119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126</v>
      </c>
      <c r="BM100" s="217" t="s">
        <v>305</v>
      </c>
    </row>
    <row r="101" spans="1:47" s="2" customFormat="1" ht="12">
      <c r="A101" s="40"/>
      <c r="B101" s="41"/>
      <c r="C101" s="42"/>
      <c r="D101" s="226" t="s">
        <v>224</v>
      </c>
      <c r="E101" s="42"/>
      <c r="F101" s="260" t="s">
        <v>225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224</v>
      </c>
      <c r="AU101" s="19" t="s">
        <v>81</v>
      </c>
    </row>
    <row r="102" spans="1:65" s="2" customFormat="1" ht="16.5" customHeight="1">
      <c r="A102" s="40"/>
      <c r="B102" s="41"/>
      <c r="C102" s="206" t="s">
        <v>147</v>
      </c>
      <c r="D102" s="206" t="s">
        <v>121</v>
      </c>
      <c r="E102" s="207" t="s">
        <v>306</v>
      </c>
      <c r="F102" s="208" t="s">
        <v>307</v>
      </c>
      <c r="G102" s="209" t="s">
        <v>134</v>
      </c>
      <c r="H102" s="210">
        <v>2</v>
      </c>
      <c r="I102" s="211"/>
      <c r="J102" s="212">
        <f>ROUND(I102*H102,2)</f>
        <v>0</v>
      </c>
      <c r="K102" s="208" t="s">
        <v>125</v>
      </c>
      <c r="L102" s="46"/>
      <c r="M102" s="213" t="s">
        <v>19</v>
      </c>
      <c r="N102" s="214" t="s">
        <v>42</v>
      </c>
      <c r="O102" s="86"/>
      <c r="P102" s="215">
        <f>O102*H102</f>
        <v>0</v>
      </c>
      <c r="Q102" s="215">
        <v>5E-05</v>
      </c>
      <c r="R102" s="215">
        <f>Q102*H102</f>
        <v>0.0001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126</v>
      </c>
      <c r="AT102" s="217" t="s">
        <v>121</v>
      </c>
      <c r="AU102" s="217" t="s">
        <v>81</v>
      </c>
      <c r="AY102" s="19" t="s">
        <v>119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79</v>
      </c>
      <c r="BK102" s="218">
        <f>ROUND(I102*H102,2)</f>
        <v>0</v>
      </c>
      <c r="BL102" s="19" t="s">
        <v>126</v>
      </c>
      <c r="BM102" s="217" t="s">
        <v>308</v>
      </c>
    </row>
    <row r="103" spans="1:47" s="2" customFormat="1" ht="12">
      <c r="A103" s="40"/>
      <c r="B103" s="41"/>
      <c r="C103" s="42"/>
      <c r="D103" s="219" t="s">
        <v>128</v>
      </c>
      <c r="E103" s="42"/>
      <c r="F103" s="220" t="s">
        <v>309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128</v>
      </c>
      <c r="AU103" s="19" t="s">
        <v>81</v>
      </c>
    </row>
    <row r="104" spans="1:51" s="13" customFormat="1" ht="12">
      <c r="A104" s="13"/>
      <c r="B104" s="224"/>
      <c r="C104" s="225"/>
      <c r="D104" s="226" t="s">
        <v>130</v>
      </c>
      <c r="E104" s="227" t="s">
        <v>19</v>
      </c>
      <c r="F104" s="228" t="s">
        <v>310</v>
      </c>
      <c r="G104" s="225"/>
      <c r="H104" s="229">
        <v>2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130</v>
      </c>
      <c r="AU104" s="235" t="s">
        <v>81</v>
      </c>
      <c r="AV104" s="13" t="s">
        <v>81</v>
      </c>
      <c r="AW104" s="13" t="s">
        <v>32</v>
      </c>
      <c r="AX104" s="13" t="s">
        <v>71</v>
      </c>
      <c r="AY104" s="235" t="s">
        <v>119</v>
      </c>
    </row>
    <row r="105" spans="1:51" s="14" customFormat="1" ht="12">
      <c r="A105" s="14"/>
      <c r="B105" s="249"/>
      <c r="C105" s="250"/>
      <c r="D105" s="226" t="s">
        <v>130</v>
      </c>
      <c r="E105" s="251" t="s">
        <v>19</v>
      </c>
      <c r="F105" s="252" t="s">
        <v>216</v>
      </c>
      <c r="G105" s="250"/>
      <c r="H105" s="253">
        <v>2</v>
      </c>
      <c r="I105" s="254"/>
      <c r="J105" s="250"/>
      <c r="K105" s="250"/>
      <c r="L105" s="255"/>
      <c r="M105" s="256"/>
      <c r="N105" s="257"/>
      <c r="O105" s="257"/>
      <c r="P105" s="257"/>
      <c r="Q105" s="257"/>
      <c r="R105" s="257"/>
      <c r="S105" s="257"/>
      <c r="T105" s="25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9" t="s">
        <v>130</v>
      </c>
      <c r="AU105" s="259" t="s">
        <v>81</v>
      </c>
      <c r="AV105" s="14" t="s">
        <v>126</v>
      </c>
      <c r="AW105" s="14" t="s">
        <v>32</v>
      </c>
      <c r="AX105" s="14" t="s">
        <v>79</v>
      </c>
      <c r="AY105" s="259" t="s">
        <v>119</v>
      </c>
    </row>
    <row r="106" spans="1:65" s="2" customFormat="1" ht="16.5" customHeight="1">
      <c r="A106" s="40"/>
      <c r="B106" s="41"/>
      <c r="C106" s="239" t="s">
        <v>152</v>
      </c>
      <c r="D106" s="239" t="s">
        <v>210</v>
      </c>
      <c r="E106" s="240" t="s">
        <v>231</v>
      </c>
      <c r="F106" s="241" t="s">
        <v>232</v>
      </c>
      <c r="G106" s="242" t="s">
        <v>134</v>
      </c>
      <c r="H106" s="243">
        <v>2</v>
      </c>
      <c r="I106" s="244"/>
      <c r="J106" s="245">
        <f>ROUND(I106*H106,2)</f>
        <v>0</v>
      </c>
      <c r="K106" s="241" t="s">
        <v>125</v>
      </c>
      <c r="L106" s="246"/>
      <c r="M106" s="247" t="s">
        <v>19</v>
      </c>
      <c r="N106" s="248" t="s">
        <v>42</v>
      </c>
      <c r="O106" s="86"/>
      <c r="P106" s="215">
        <f>O106*H106</f>
        <v>0</v>
      </c>
      <c r="Q106" s="215">
        <v>0.00472</v>
      </c>
      <c r="R106" s="215">
        <f>Q106*H106</f>
        <v>0.00944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162</v>
      </c>
      <c r="AT106" s="217" t="s">
        <v>210</v>
      </c>
      <c r="AU106" s="217" t="s">
        <v>81</v>
      </c>
      <c r="AY106" s="19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126</v>
      </c>
      <c r="BM106" s="217" t="s">
        <v>311</v>
      </c>
    </row>
    <row r="107" spans="1:51" s="13" customFormat="1" ht="12">
      <c r="A107" s="13"/>
      <c r="B107" s="224"/>
      <c r="C107" s="225"/>
      <c r="D107" s="226" t="s">
        <v>130</v>
      </c>
      <c r="E107" s="227" t="s">
        <v>19</v>
      </c>
      <c r="F107" s="228" t="s">
        <v>310</v>
      </c>
      <c r="G107" s="225"/>
      <c r="H107" s="229">
        <v>2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130</v>
      </c>
      <c r="AU107" s="235" t="s">
        <v>81</v>
      </c>
      <c r="AV107" s="13" t="s">
        <v>81</v>
      </c>
      <c r="AW107" s="13" t="s">
        <v>32</v>
      </c>
      <c r="AX107" s="13" t="s">
        <v>71</v>
      </c>
      <c r="AY107" s="235" t="s">
        <v>119</v>
      </c>
    </row>
    <row r="108" spans="1:51" s="14" customFormat="1" ht="12">
      <c r="A108" s="14"/>
      <c r="B108" s="249"/>
      <c r="C108" s="250"/>
      <c r="D108" s="226" t="s">
        <v>130</v>
      </c>
      <c r="E108" s="251" t="s">
        <v>19</v>
      </c>
      <c r="F108" s="252" t="s">
        <v>216</v>
      </c>
      <c r="G108" s="250"/>
      <c r="H108" s="253">
        <v>2</v>
      </c>
      <c r="I108" s="254"/>
      <c r="J108" s="250"/>
      <c r="K108" s="250"/>
      <c r="L108" s="255"/>
      <c r="M108" s="256"/>
      <c r="N108" s="257"/>
      <c r="O108" s="257"/>
      <c r="P108" s="257"/>
      <c r="Q108" s="257"/>
      <c r="R108" s="257"/>
      <c r="S108" s="257"/>
      <c r="T108" s="25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9" t="s">
        <v>130</v>
      </c>
      <c r="AU108" s="259" t="s">
        <v>81</v>
      </c>
      <c r="AV108" s="14" t="s">
        <v>126</v>
      </c>
      <c r="AW108" s="14" t="s">
        <v>32</v>
      </c>
      <c r="AX108" s="14" t="s">
        <v>79</v>
      </c>
      <c r="AY108" s="259" t="s">
        <v>119</v>
      </c>
    </row>
    <row r="109" spans="1:65" s="2" customFormat="1" ht="21.75" customHeight="1">
      <c r="A109" s="40"/>
      <c r="B109" s="41"/>
      <c r="C109" s="206" t="s">
        <v>157</v>
      </c>
      <c r="D109" s="206" t="s">
        <v>121</v>
      </c>
      <c r="E109" s="207" t="s">
        <v>235</v>
      </c>
      <c r="F109" s="208" t="s">
        <v>236</v>
      </c>
      <c r="G109" s="209" t="s">
        <v>124</v>
      </c>
      <c r="H109" s="210">
        <v>0.325</v>
      </c>
      <c r="I109" s="211"/>
      <c r="J109" s="212">
        <f>ROUND(I109*H109,2)</f>
        <v>0</v>
      </c>
      <c r="K109" s="208" t="s">
        <v>125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0.00069</v>
      </c>
      <c r="R109" s="215">
        <f>Q109*H109</f>
        <v>0.00022425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126</v>
      </c>
      <c r="AT109" s="217" t="s">
        <v>121</v>
      </c>
      <c r="AU109" s="217" t="s">
        <v>81</v>
      </c>
      <c r="AY109" s="19" t="s">
        <v>119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126</v>
      </c>
      <c r="BM109" s="217" t="s">
        <v>312</v>
      </c>
    </row>
    <row r="110" spans="1:47" s="2" customFormat="1" ht="12">
      <c r="A110" s="40"/>
      <c r="B110" s="41"/>
      <c r="C110" s="42"/>
      <c r="D110" s="219" t="s">
        <v>128</v>
      </c>
      <c r="E110" s="42"/>
      <c r="F110" s="220" t="s">
        <v>238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128</v>
      </c>
      <c r="AU110" s="19" t="s">
        <v>81</v>
      </c>
    </row>
    <row r="111" spans="1:51" s="15" customFormat="1" ht="12">
      <c r="A111" s="15"/>
      <c r="B111" s="261"/>
      <c r="C111" s="262"/>
      <c r="D111" s="226" t="s">
        <v>130</v>
      </c>
      <c r="E111" s="263" t="s">
        <v>19</v>
      </c>
      <c r="F111" s="264" t="s">
        <v>300</v>
      </c>
      <c r="G111" s="262"/>
      <c r="H111" s="263" t="s">
        <v>19</v>
      </c>
      <c r="I111" s="265"/>
      <c r="J111" s="262"/>
      <c r="K111" s="262"/>
      <c r="L111" s="266"/>
      <c r="M111" s="267"/>
      <c r="N111" s="268"/>
      <c r="O111" s="268"/>
      <c r="P111" s="268"/>
      <c r="Q111" s="268"/>
      <c r="R111" s="268"/>
      <c r="S111" s="268"/>
      <c r="T111" s="26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70" t="s">
        <v>130</v>
      </c>
      <c r="AU111" s="270" t="s">
        <v>81</v>
      </c>
      <c r="AV111" s="15" t="s">
        <v>79</v>
      </c>
      <c r="AW111" s="15" t="s">
        <v>32</v>
      </c>
      <c r="AX111" s="15" t="s">
        <v>71</v>
      </c>
      <c r="AY111" s="270" t="s">
        <v>119</v>
      </c>
    </row>
    <row r="112" spans="1:51" s="13" customFormat="1" ht="12">
      <c r="A112" s="13"/>
      <c r="B112" s="224"/>
      <c r="C112" s="225"/>
      <c r="D112" s="226" t="s">
        <v>130</v>
      </c>
      <c r="E112" s="227" t="s">
        <v>19</v>
      </c>
      <c r="F112" s="228" t="s">
        <v>313</v>
      </c>
      <c r="G112" s="225"/>
      <c r="H112" s="229">
        <v>0.325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130</v>
      </c>
      <c r="AU112" s="235" t="s">
        <v>81</v>
      </c>
      <c r="AV112" s="13" t="s">
        <v>81</v>
      </c>
      <c r="AW112" s="13" t="s">
        <v>32</v>
      </c>
      <c r="AX112" s="13" t="s">
        <v>71</v>
      </c>
      <c r="AY112" s="235" t="s">
        <v>119</v>
      </c>
    </row>
    <row r="113" spans="1:51" s="14" customFormat="1" ht="12">
      <c r="A113" s="14"/>
      <c r="B113" s="249"/>
      <c r="C113" s="250"/>
      <c r="D113" s="226" t="s">
        <v>130</v>
      </c>
      <c r="E113" s="251" t="s">
        <v>19</v>
      </c>
      <c r="F113" s="252" t="s">
        <v>216</v>
      </c>
      <c r="G113" s="250"/>
      <c r="H113" s="253">
        <v>0.325</v>
      </c>
      <c r="I113" s="254"/>
      <c r="J113" s="250"/>
      <c r="K113" s="250"/>
      <c r="L113" s="255"/>
      <c r="M113" s="256"/>
      <c r="N113" s="257"/>
      <c r="O113" s="257"/>
      <c r="P113" s="257"/>
      <c r="Q113" s="257"/>
      <c r="R113" s="257"/>
      <c r="S113" s="257"/>
      <c r="T113" s="25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9" t="s">
        <v>130</v>
      </c>
      <c r="AU113" s="259" t="s">
        <v>81</v>
      </c>
      <c r="AV113" s="14" t="s">
        <v>126</v>
      </c>
      <c r="AW113" s="14" t="s">
        <v>32</v>
      </c>
      <c r="AX113" s="14" t="s">
        <v>79</v>
      </c>
      <c r="AY113" s="259" t="s">
        <v>119</v>
      </c>
    </row>
    <row r="114" spans="1:65" s="2" customFormat="1" ht="16.5" customHeight="1">
      <c r="A114" s="40"/>
      <c r="B114" s="41"/>
      <c r="C114" s="206" t="s">
        <v>162</v>
      </c>
      <c r="D114" s="206" t="s">
        <v>121</v>
      </c>
      <c r="E114" s="207" t="s">
        <v>240</v>
      </c>
      <c r="F114" s="208" t="s">
        <v>241</v>
      </c>
      <c r="G114" s="209" t="s">
        <v>134</v>
      </c>
      <c r="H114" s="210">
        <v>1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42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126</v>
      </c>
      <c r="AT114" s="217" t="s">
        <v>121</v>
      </c>
      <c r="AU114" s="217" t="s">
        <v>81</v>
      </c>
      <c r="AY114" s="19" t="s">
        <v>119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79</v>
      </c>
      <c r="BK114" s="218">
        <f>ROUND(I114*H114,2)</f>
        <v>0</v>
      </c>
      <c r="BL114" s="19" t="s">
        <v>126</v>
      </c>
      <c r="BM114" s="217" t="s">
        <v>314</v>
      </c>
    </row>
    <row r="115" spans="1:51" s="13" customFormat="1" ht="12">
      <c r="A115" s="13"/>
      <c r="B115" s="224"/>
      <c r="C115" s="225"/>
      <c r="D115" s="226" t="s">
        <v>130</v>
      </c>
      <c r="E115" s="227" t="s">
        <v>19</v>
      </c>
      <c r="F115" s="228" t="s">
        <v>315</v>
      </c>
      <c r="G115" s="225"/>
      <c r="H115" s="229">
        <v>1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130</v>
      </c>
      <c r="AU115" s="235" t="s">
        <v>81</v>
      </c>
      <c r="AV115" s="13" t="s">
        <v>81</v>
      </c>
      <c r="AW115" s="13" t="s">
        <v>32</v>
      </c>
      <c r="AX115" s="13" t="s">
        <v>79</v>
      </c>
      <c r="AY115" s="235" t="s">
        <v>119</v>
      </c>
    </row>
    <row r="116" spans="1:65" s="2" customFormat="1" ht="24.15" customHeight="1">
      <c r="A116" s="40"/>
      <c r="B116" s="41"/>
      <c r="C116" s="206" t="s">
        <v>167</v>
      </c>
      <c r="D116" s="206" t="s">
        <v>121</v>
      </c>
      <c r="E116" s="207" t="s">
        <v>243</v>
      </c>
      <c r="F116" s="208" t="s">
        <v>244</v>
      </c>
      <c r="G116" s="209" t="s">
        <v>245</v>
      </c>
      <c r="H116" s="210">
        <v>0.31</v>
      </c>
      <c r="I116" s="211"/>
      <c r="J116" s="212">
        <f>ROUND(I116*H116,2)</f>
        <v>0</v>
      </c>
      <c r="K116" s="208" t="s">
        <v>125</v>
      </c>
      <c r="L116" s="46"/>
      <c r="M116" s="213" t="s">
        <v>19</v>
      </c>
      <c r="N116" s="214" t="s">
        <v>42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126</v>
      </c>
      <c r="AT116" s="217" t="s">
        <v>121</v>
      </c>
      <c r="AU116" s="217" t="s">
        <v>81</v>
      </c>
      <c r="AY116" s="19" t="s">
        <v>119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79</v>
      </c>
      <c r="BK116" s="218">
        <f>ROUND(I116*H116,2)</f>
        <v>0</v>
      </c>
      <c r="BL116" s="19" t="s">
        <v>126</v>
      </c>
      <c r="BM116" s="217" t="s">
        <v>316</v>
      </c>
    </row>
    <row r="117" spans="1:47" s="2" customFormat="1" ht="12">
      <c r="A117" s="40"/>
      <c r="B117" s="41"/>
      <c r="C117" s="42"/>
      <c r="D117" s="219" t="s">
        <v>128</v>
      </c>
      <c r="E117" s="42"/>
      <c r="F117" s="220" t="s">
        <v>247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128</v>
      </c>
      <c r="AU117" s="19" t="s">
        <v>81</v>
      </c>
    </row>
    <row r="118" spans="1:51" s="15" customFormat="1" ht="12">
      <c r="A118" s="15"/>
      <c r="B118" s="261"/>
      <c r="C118" s="262"/>
      <c r="D118" s="226" t="s">
        <v>130</v>
      </c>
      <c r="E118" s="263" t="s">
        <v>19</v>
      </c>
      <c r="F118" s="264" t="s">
        <v>300</v>
      </c>
      <c r="G118" s="262"/>
      <c r="H118" s="263" t="s">
        <v>19</v>
      </c>
      <c r="I118" s="265"/>
      <c r="J118" s="262"/>
      <c r="K118" s="262"/>
      <c r="L118" s="266"/>
      <c r="M118" s="267"/>
      <c r="N118" s="268"/>
      <c r="O118" s="268"/>
      <c r="P118" s="268"/>
      <c r="Q118" s="268"/>
      <c r="R118" s="268"/>
      <c r="S118" s="268"/>
      <c r="T118" s="26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0" t="s">
        <v>130</v>
      </c>
      <c r="AU118" s="270" t="s">
        <v>81</v>
      </c>
      <c r="AV118" s="15" t="s">
        <v>79</v>
      </c>
      <c r="AW118" s="15" t="s">
        <v>32</v>
      </c>
      <c r="AX118" s="15" t="s">
        <v>71</v>
      </c>
      <c r="AY118" s="270" t="s">
        <v>119</v>
      </c>
    </row>
    <row r="119" spans="1:51" s="13" customFormat="1" ht="12">
      <c r="A119" s="13"/>
      <c r="B119" s="224"/>
      <c r="C119" s="225"/>
      <c r="D119" s="226" t="s">
        <v>130</v>
      </c>
      <c r="E119" s="227" t="s">
        <v>19</v>
      </c>
      <c r="F119" s="228" t="s">
        <v>317</v>
      </c>
      <c r="G119" s="225"/>
      <c r="H119" s="229">
        <v>0.01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130</v>
      </c>
      <c r="AU119" s="235" t="s">
        <v>81</v>
      </c>
      <c r="AV119" s="13" t="s">
        <v>81</v>
      </c>
      <c r="AW119" s="13" t="s">
        <v>32</v>
      </c>
      <c r="AX119" s="13" t="s">
        <v>71</v>
      </c>
      <c r="AY119" s="235" t="s">
        <v>119</v>
      </c>
    </row>
    <row r="120" spans="1:51" s="15" customFormat="1" ht="12">
      <c r="A120" s="15"/>
      <c r="B120" s="261"/>
      <c r="C120" s="262"/>
      <c r="D120" s="226" t="s">
        <v>130</v>
      </c>
      <c r="E120" s="263" t="s">
        <v>19</v>
      </c>
      <c r="F120" s="264" t="s">
        <v>318</v>
      </c>
      <c r="G120" s="262"/>
      <c r="H120" s="263" t="s">
        <v>19</v>
      </c>
      <c r="I120" s="265"/>
      <c r="J120" s="262"/>
      <c r="K120" s="262"/>
      <c r="L120" s="266"/>
      <c r="M120" s="267"/>
      <c r="N120" s="268"/>
      <c r="O120" s="268"/>
      <c r="P120" s="268"/>
      <c r="Q120" s="268"/>
      <c r="R120" s="268"/>
      <c r="S120" s="268"/>
      <c r="T120" s="269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0" t="s">
        <v>130</v>
      </c>
      <c r="AU120" s="270" t="s">
        <v>81</v>
      </c>
      <c r="AV120" s="15" t="s">
        <v>79</v>
      </c>
      <c r="AW120" s="15" t="s">
        <v>32</v>
      </c>
      <c r="AX120" s="15" t="s">
        <v>71</v>
      </c>
      <c r="AY120" s="270" t="s">
        <v>119</v>
      </c>
    </row>
    <row r="121" spans="1:51" s="13" customFormat="1" ht="12">
      <c r="A121" s="13"/>
      <c r="B121" s="224"/>
      <c r="C121" s="225"/>
      <c r="D121" s="226" t="s">
        <v>130</v>
      </c>
      <c r="E121" s="227" t="s">
        <v>19</v>
      </c>
      <c r="F121" s="228" t="s">
        <v>319</v>
      </c>
      <c r="G121" s="225"/>
      <c r="H121" s="229">
        <v>0.3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130</v>
      </c>
      <c r="AU121" s="235" t="s">
        <v>81</v>
      </c>
      <c r="AV121" s="13" t="s">
        <v>81</v>
      </c>
      <c r="AW121" s="13" t="s">
        <v>32</v>
      </c>
      <c r="AX121" s="13" t="s">
        <v>71</v>
      </c>
      <c r="AY121" s="235" t="s">
        <v>119</v>
      </c>
    </row>
    <row r="122" spans="1:51" s="14" customFormat="1" ht="12">
      <c r="A122" s="14"/>
      <c r="B122" s="249"/>
      <c r="C122" s="250"/>
      <c r="D122" s="226" t="s">
        <v>130</v>
      </c>
      <c r="E122" s="251" t="s">
        <v>19</v>
      </c>
      <c r="F122" s="252" t="s">
        <v>216</v>
      </c>
      <c r="G122" s="250"/>
      <c r="H122" s="253">
        <v>0.31</v>
      </c>
      <c r="I122" s="254"/>
      <c r="J122" s="250"/>
      <c r="K122" s="250"/>
      <c r="L122" s="255"/>
      <c r="M122" s="256"/>
      <c r="N122" s="257"/>
      <c r="O122" s="257"/>
      <c r="P122" s="257"/>
      <c r="Q122" s="257"/>
      <c r="R122" s="257"/>
      <c r="S122" s="257"/>
      <c r="T122" s="25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9" t="s">
        <v>130</v>
      </c>
      <c r="AU122" s="259" t="s">
        <v>81</v>
      </c>
      <c r="AV122" s="14" t="s">
        <v>126</v>
      </c>
      <c r="AW122" s="14" t="s">
        <v>32</v>
      </c>
      <c r="AX122" s="14" t="s">
        <v>79</v>
      </c>
      <c r="AY122" s="259" t="s">
        <v>119</v>
      </c>
    </row>
    <row r="123" spans="1:65" s="2" customFormat="1" ht="16.5" customHeight="1">
      <c r="A123" s="40"/>
      <c r="B123" s="41"/>
      <c r="C123" s="239" t="s">
        <v>173</v>
      </c>
      <c r="D123" s="239" t="s">
        <v>210</v>
      </c>
      <c r="E123" s="240" t="s">
        <v>249</v>
      </c>
      <c r="F123" s="241" t="s">
        <v>250</v>
      </c>
      <c r="G123" s="242" t="s">
        <v>251</v>
      </c>
      <c r="H123" s="243">
        <v>0.31</v>
      </c>
      <c r="I123" s="244"/>
      <c r="J123" s="245">
        <f>ROUND(I123*H123,2)</f>
        <v>0</v>
      </c>
      <c r="K123" s="241" t="s">
        <v>19</v>
      </c>
      <c r="L123" s="246"/>
      <c r="M123" s="247" t="s">
        <v>19</v>
      </c>
      <c r="N123" s="248" t="s">
        <v>42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162</v>
      </c>
      <c r="AT123" s="217" t="s">
        <v>210</v>
      </c>
      <c r="AU123" s="217" t="s">
        <v>81</v>
      </c>
      <c r="AY123" s="19" t="s">
        <v>119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126</v>
      </c>
      <c r="BM123" s="217" t="s">
        <v>320</v>
      </c>
    </row>
    <row r="124" spans="1:47" s="2" customFormat="1" ht="12">
      <c r="A124" s="40"/>
      <c r="B124" s="41"/>
      <c r="C124" s="42"/>
      <c r="D124" s="226" t="s">
        <v>224</v>
      </c>
      <c r="E124" s="42"/>
      <c r="F124" s="260" t="s">
        <v>253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224</v>
      </c>
      <c r="AU124" s="19" t="s">
        <v>81</v>
      </c>
    </row>
    <row r="125" spans="1:51" s="15" customFormat="1" ht="12">
      <c r="A125" s="15"/>
      <c r="B125" s="261"/>
      <c r="C125" s="262"/>
      <c r="D125" s="226" t="s">
        <v>130</v>
      </c>
      <c r="E125" s="263" t="s">
        <v>19</v>
      </c>
      <c r="F125" s="264" t="s">
        <v>300</v>
      </c>
      <c r="G125" s="262"/>
      <c r="H125" s="263" t="s">
        <v>19</v>
      </c>
      <c r="I125" s="265"/>
      <c r="J125" s="262"/>
      <c r="K125" s="262"/>
      <c r="L125" s="266"/>
      <c r="M125" s="267"/>
      <c r="N125" s="268"/>
      <c r="O125" s="268"/>
      <c r="P125" s="268"/>
      <c r="Q125" s="268"/>
      <c r="R125" s="268"/>
      <c r="S125" s="268"/>
      <c r="T125" s="26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0" t="s">
        <v>130</v>
      </c>
      <c r="AU125" s="270" t="s">
        <v>81</v>
      </c>
      <c r="AV125" s="15" t="s">
        <v>79</v>
      </c>
      <c r="AW125" s="15" t="s">
        <v>32</v>
      </c>
      <c r="AX125" s="15" t="s">
        <v>71</v>
      </c>
      <c r="AY125" s="270" t="s">
        <v>119</v>
      </c>
    </row>
    <row r="126" spans="1:51" s="13" customFormat="1" ht="12">
      <c r="A126" s="13"/>
      <c r="B126" s="224"/>
      <c r="C126" s="225"/>
      <c r="D126" s="226" t="s">
        <v>130</v>
      </c>
      <c r="E126" s="227" t="s">
        <v>19</v>
      </c>
      <c r="F126" s="228" t="s">
        <v>317</v>
      </c>
      <c r="G126" s="225"/>
      <c r="H126" s="229">
        <v>0.01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130</v>
      </c>
      <c r="AU126" s="235" t="s">
        <v>81</v>
      </c>
      <c r="AV126" s="13" t="s">
        <v>81</v>
      </c>
      <c r="AW126" s="13" t="s">
        <v>32</v>
      </c>
      <c r="AX126" s="13" t="s">
        <v>71</v>
      </c>
      <c r="AY126" s="235" t="s">
        <v>119</v>
      </c>
    </row>
    <row r="127" spans="1:51" s="15" customFormat="1" ht="12">
      <c r="A127" s="15"/>
      <c r="B127" s="261"/>
      <c r="C127" s="262"/>
      <c r="D127" s="226" t="s">
        <v>130</v>
      </c>
      <c r="E127" s="263" t="s">
        <v>19</v>
      </c>
      <c r="F127" s="264" t="s">
        <v>318</v>
      </c>
      <c r="G127" s="262"/>
      <c r="H127" s="263" t="s">
        <v>19</v>
      </c>
      <c r="I127" s="265"/>
      <c r="J127" s="262"/>
      <c r="K127" s="262"/>
      <c r="L127" s="266"/>
      <c r="M127" s="267"/>
      <c r="N127" s="268"/>
      <c r="O127" s="268"/>
      <c r="P127" s="268"/>
      <c r="Q127" s="268"/>
      <c r="R127" s="268"/>
      <c r="S127" s="268"/>
      <c r="T127" s="26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0" t="s">
        <v>130</v>
      </c>
      <c r="AU127" s="270" t="s">
        <v>81</v>
      </c>
      <c r="AV127" s="15" t="s">
        <v>79</v>
      </c>
      <c r="AW127" s="15" t="s">
        <v>32</v>
      </c>
      <c r="AX127" s="15" t="s">
        <v>71</v>
      </c>
      <c r="AY127" s="270" t="s">
        <v>119</v>
      </c>
    </row>
    <row r="128" spans="1:51" s="13" customFormat="1" ht="12">
      <c r="A128" s="13"/>
      <c r="B128" s="224"/>
      <c r="C128" s="225"/>
      <c r="D128" s="226" t="s">
        <v>130</v>
      </c>
      <c r="E128" s="227" t="s">
        <v>19</v>
      </c>
      <c r="F128" s="228" t="s">
        <v>321</v>
      </c>
      <c r="G128" s="225"/>
      <c r="H128" s="229">
        <v>0.3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130</v>
      </c>
      <c r="AU128" s="235" t="s">
        <v>81</v>
      </c>
      <c r="AV128" s="13" t="s">
        <v>81</v>
      </c>
      <c r="AW128" s="13" t="s">
        <v>32</v>
      </c>
      <c r="AX128" s="13" t="s">
        <v>71</v>
      </c>
      <c r="AY128" s="235" t="s">
        <v>119</v>
      </c>
    </row>
    <row r="129" spans="1:51" s="14" customFormat="1" ht="12">
      <c r="A129" s="14"/>
      <c r="B129" s="249"/>
      <c r="C129" s="250"/>
      <c r="D129" s="226" t="s">
        <v>130</v>
      </c>
      <c r="E129" s="251" t="s">
        <v>19</v>
      </c>
      <c r="F129" s="252" t="s">
        <v>216</v>
      </c>
      <c r="G129" s="250"/>
      <c r="H129" s="253">
        <v>0.31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9" t="s">
        <v>130</v>
      </c>
      <c r="AU129" s="259" t="s">
        <v>81</v>
      </c>
      <c r="AV129" s="14" t="s">
        <v>126</v>
      </c>
      <c r="AW129" s="14" t="s">
        <v>32</v>
      </c>
      <c r="AX129" s="14" t="s">
        <v>79</v>
      </c>
      <c r="AY129" s="259" t="s">
        <v>119</v>
      </c>
    </row>
    <row r="130" spans="1:65" s="2" customFormat="1" ht="16.5" customHeight="1">
      <c r="A130" s="40"/>
      <c r="B130" s="41"/>
      <c r="C130" s="206" t="s">
        <v>178</v>
      </c>
      <c r="D130" s="206" t="s">
        <v>121</v>
      </c>
      <c r="E130" s="207" t="s">
        <v>322</v>
      </c>
      <c r="F130" s="208" t="s">
        <v>323</v>
      </c>
      <c r="G130" s="209" t="s">
        <v>134</v>
      </c>
      <c r="H130" s="210">
        <v>6</v>
      </c>
      <c r="I130" s="211"/>
      <c r="J130" s="212">
        <f>ROUND(I130*H130,2)</f>
        <v>0</v>
      </c>
      <c r="K130" s="208" t="s">
        <v>125</v>
      </c>
      <c r="L130" s="46"/>
      <c r="M130" s="213" t="s">
        <v>19</v>
      </c>
      <c r="N130" s="214" t="s">
        <v>42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126</v>
      </c>
      <c r="AT130" s="217" t="s">
        <v>121</v>
      </c>
      <c r="AU130" s="217" t="s">
        <v>81</v>
      </c>
      <c r="AY130" s="19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79</v>
      </c>
      <c r="BK130" s="218">
        <f>ROUND(I130*H130,2)</f>
        <v>0</v>
      </c>
      <c r="BL130" s="19" t="s">
        <v>126</v>
      </c>
      <c r="BM130" s="217" t="s">
        <v>324</v>
      </c>
    </row>
    <row r="131" spans="1:47" s="2" customFormat="1" ht="12">
      <c r="A131" s="40"/>
      <c r="B131" s="41"/>
      <c r="C131" s="42"/>
      <c r="D131" s="219" t="s">
        <v>128</v>
      </c>
      <c r="E131" s="42"/>
      <c r="F131" s="220" t="s">
        <v>325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128</v>
      </c>
      <c r="AU131" s="19" t="s">
        <v>81</v>
      </c>
    </row>
    <row r="132" spans="1:51" s="15" customFormat="1" ht="12">
      <c r="A132" s="15"/>
      <c r="B132" s="261"/>
      <c r="C132" s="262"/>
      <c r="D132" s="226" t="s">
        <v>130</v>
      </c>
      <c r="E132" s="263" t="s">
        <v>19</v>
      </c>
      <c r="F132" s="264" t="s">
        <v>326</v>
      </c>
      <c r="G132" s="262"/>
      <c r="H132" s="263" t="s">
        <v>19</v>
      </c>
      <c r="I132" s="265"/>
      <c r="J132" s="262"/>
      <c r="K132" s="262"/>
      <c r="L132" s="266"/>
      <c r="M132" s="267"/>
      <c r="N132" s="268"/>
      <c r="O132" s="268"/>
      <c r="P132" s="268"/>
      <c r="Q132" s="268"/>
      <c r="R132" s="268"/>
      <c r="S132" s="268"/>
      <c r="T132" s="26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0" t="s">
        <v>130</v>
      </c>
      <c r="AU132" s="270" t="s">
        <v>81</v>
      </c>
      <c r="AV132" s="15" t="s">
        <v>79</v>
      </c>
      <c r="AW132" s="15" t="s">
        <v>32</v>
      </c>
      <c r="AX132" s="15" t="s">
        <v>71</v>
      </c>
      <c r="AY132" s="270" t="s">
        <v>119</v>
      </c>
    </row>
    <row r="133" spans="1:51" s="13" customFormat="1" ht="12">
      <c r="A133" s="13"/>
      <c r="B133" s="224"/>
      <c r="C133" s="225"/>
      <c r="D133" s="226" t="s">
        <v>130</v>
      </c>
      <c r="E133" s="227" t="s">
        <v>19</v>
      </c>
      <c r="F133" s="228" t="s">
        <v>327</v>
      </c>
      <c r="G133" s="225"/>
      <c r="H133" s="229">
        <v>6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130</v>
      </c>
      <c r="AU133" s="235" t="s">
        <v>81</v>
      </c>
      <c r="AV133" s="13" t="s">
        <v>81</v>
      </c>
      <c r="AW133" s="13" t="s">
        <v>32</v>
      </c>
      <c r="AX133" s="13" t="s">
        <v>71</v>
      </c>
      <c r="AY133" s="235" t="s">
        <v>119</v>
      </c>
    </row>
    <row r="134" spans="1:51" s="14" customFormat="1" ht="12">
      <c r="A134" s="14"/>
      <c r="B134" s="249"/>
      <c r="C134" s="250"/>
      <c r="D134" s="226" t="s">
        <v>130</v>
      </c>
      <c r="E134" s="251" t="s">
        <v>19</v>
      </c>
      <c r="F134" s="252" t="s">
        <v>216</v>
      </c>
      <c r="G134" s="250"/>
      <c r="H134" s="253">
        <v>6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130</v>
      </c>
      <c r="AU134" s="259" t="s">
        <v>81</v>
      </c>
      <c r="AV134" s="14" t="s">
        <v>126</v>
      </c>
      <c r="AW134" s="14" t="s">
        <v>32</v>
      </c>
      <c r="AX134" s="14" t="s">
        <v>79</v>
      </c>
      <c r="AY134" s="259" t="s">
        <v>119</v>
      </c>
    </row>
    <row r="135" spans="1:65" s="2" customFormat="1" ht="16.5" customHeight="1">
      <c r="A135" s="40"/>
      <c r="B135" s="41"/>
      <c r="C135" s="206" t="s">
        <v>183</v>
      </c>
      <c r="D135" s="206" t="s">
        <v>121</v>
      </c>
      <c r="E135" s="207" t="s">
        <v>328</v>
      </c>
      <c r="F135" s="208" t="s">
        <v>329</v>
      </c>
      <c r="G135" s="209" t="s">
        <v>134</v>
      </c>
      <c r="H135" s="210">
        <v>30</v>
      </c>
      <c r="I135" s="211"/>
      <c r="J135" s="212">
        <f>ROUND(I135*H135,2)</f>
        <v>0</v>
      </c>
      <c r="K135" s="208" t="s">
        <v>125</v>
      </c>
      <c r="L135" s="46"/>
      <c r="M135" s="213" t="s">
        <v>19</v>
      </c>
      <c r="N135" s="214" t="s">
        <v>42</v>
      </c>
      <c r="O135" s="86"/>
      <c r="P135" s="215">
        <f>O135*H135</f>
        <v>0</v>
      </c>
      <c r="Q135" s="215">
        <v>2E-05</v>
      </c>
      <c r="R135" s="215">
        <f>Q135*H135</f>
        <v>0.0006000000000000001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126</v>
      </c>
      <c r="AT135" s="217" t="s">
        <v>121</v>
      </c>
      <c r="AU135" s="217" t="s">
        <v>81</v>
      </c>
      <c r="AY135" s="19" t="s">
        <v>119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79</v>
      </c>
      <c r="BK135" s="218">
        <f>ROUND(I135*H135,2)</f>
        <v>0</v>
      </c>
      <c r="BL135" s="19" t="s">
        <v>126</v>
      </c>
      <c r="BM135" s="217" t="s">
        <v>330</v>
      </c>
    </row>
    <row r="136" spans="1:47" s="2" customFormat="1" ht="12">
      <c r="A136" s="40"/>
      <c r="B136" s="41"/>
      <c r="C136" s="42"/>
      <c r="D136" s="219" t="s">
        <v>128</v>
      </c>
      <c r="E136" s="42"/>
      <c r="F136" s="220" t="s">
        <v>331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128</v>
      </c>
      <c r="AU136" s="19" t="s">
        <v>81</v>
      </c>
    </row>
    <row r="137" spans="1:51" s="15" customFormat="1" ht="12">
      <c r="A137" s="15"/>
      <c r="B137" s="261"/>
      <c r="C137" s="262"/>
      <c r="D137" s="226" t="s">
        <v>130</v>
      </c>
      <c r="E137" s="263" t="s">
        <v>19</v>
      </c>
      <c r="F137" s="264" t="s">
        <v>326</v>
      </c>
      <c r="G137" s="262"/>
      <c r="H137" s="263" t="s">
        <v>19</v>
      </c>
      <c r="I137" s="265"/>
      <c r="J137" s="262"/>
      <c r="K137" s="262"/>
      <c r="L137" s="266"/>
      <c r="M137" s="267"/>
      <c r="N137" s="268"/>
      <c r="O137" s="268"/>
      <c r="P137" s="268"/>
      <c r="Q137" s="268"/>
      <c r="R137" s="268"/>
      <c r="S137" s="268"/>
      <c r="T137" s="26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0" t="s">
        <v>130</v>
      </c>
      <c r="AU137" s="270" t="s">
        <v>81</v>
      </c>
      <c r="AV137" s="15" t="s">
        <v>79</v>
      </c>
      <c r="AW137" s="15" t="s">
        <v>32</v>
      </c>
      <c r="AX137" s="15" t="s">
        <v>71</v>
      </c>
      <c r="AY137" s="270" t="s">
        <v>119</v>
      </c>
    </row>
    <row r="138" spans="1:51" s="13" customFormat="1" ht="12">
      <c r="A138" s="13"/>
      <c r="B138" s="224"/>
      <c r="C138" s="225"/>
      <c r="D138" s="226" t="s">
        <v>130</v>
      </c>
      <c r="E138" s="227" t="s">
        <v>19</v>
      </c>
      <c r="F138" s="228" t="s">
        <v>332</v>
      </c>
      <c r="G138" s="225"/>
      <c r="H138" s="229">
        <v>30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130</v>
      </c>
      <c r="AU138" s="235" t="s">
        <v>81</v>
      </c>
      <c r="AV138" s="13" t="s">
        <v>81</v>
      </c>
      <c r="AW138" s="13" t="s">
        <v>32</v>
      </c>
      <c r="AX138" s="13" t="s">
        <v>71</v>
      </c>
      <c r="AY138" s="235" t="s">
        <v>119</v>
      </c>
    </row>
    <row r="139" spans="1:51" s="14" customFormat="1" ht="12">
      <c r="A139" s="14"/>
      <c r="B139" s="249"/>
      <c r="C139" s="250"/>
      <c r="D139" s="226" t="s">
        <v>130</v>
      </c>
      <c r="E139" s="251" t="s">
        <v>19</v>
      </c>
      <c r="F139" s="252" t="s">
        <v>216</v>
      </c>
      <c r="G139" s="250"/>
      <c r="H139" s="253">
        <v>30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130</v>
      </c>
      <c r="AU139" s="259" t="s">
        <v>81</v>
      </c>
      <c r="AV139" s="14" t="s">
        <v>126</v>
      </c>
      <c r="AW139" s="14" t="s">
        <v>32</v>
      </c>
      <c r="AX139" s="14" t="s">
        <v>79</v>
      </c>
      <c r="AY139" s="259" t="s">
        <v>119</v>
      </c>
    </row>
    <row r="140" spans="1:65" s="2" customFormat="1" ht="24.15" customHeight="1">
      <c r="A140" s="40"/>
      <c r="B140" s="41"/>
      <c r="C140" s="206" t="s">
        <v>189</v>
      </c>
      <c r="D140" s="206" t="s">
        <v>121</v>
      </c>
      <c r="E140" s="207" t="s">
        <v>254</v>
      </c>
      <c r="F140" s="208" t="s">
        <v>255</v>
      </c>
      <c r="G140" s="209" t="s">
        <v>200</v>
      </c>
      <c r="H140" s="210">
        <v>0.002</v>
      </c>
      <c r="I140" s="211"/>
      <c r="J140" s="212">
        <f>ROUND(I140*H140,2)</f>
        <v>0</v>
      </c>
      <c r="K140" s="208" t="s">
        <v>125</v>
      </c>
      <c r="L140" s="46"/>
      <c r="M140" s="213" t="s">
        <v>19</v>
      </c>
      <c r="N140" s="214" t="s">
        <v>42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126</v>
      </c>
      <c r="AT140" s="217" t="s">
        <v>121</v>
      </c>
      <c r="AU140" s="217" t="s">
        <v>81</v>
      </c>
      <c r="AY140" s="19" t="s">
        <v>119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79</v>
      </c>
      <c r="BK140" s="218">
        <f>ROUND(I140*H140,2)</f>
        <v>0</v>
      </c>
      <c r="BL140" s="19" t="s">
        <v>126</v>
      </c>
      <c r="BM140" s="217" t="s">
        <v>333</v>
      </c>
    </row>
    <row r="141" spans="1:47" s="2" customFormat="1" ht="12">
      <c r="A141" s="40"/>
      <c r="B141" s="41"/>
      <c r="C141" s="42"/>
      <c r="D141" s="219" t="s">
        <v>128</v>
      </c>
      <c r="E141" s="42"/>
      <c r="F141" s="220" t="s">
        <v>257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128</v>
      </c>
      <c r="AU141" s="19" t="s">
        <v>81</v>
      </c>
    </row>
    <row r="142" spans="1:51" s="15" customFormat="1" ht="12">
      <c r="A142" s="15"/>
      <c r="B142" s="261"/>
      <c r="C142" s="262"/>
      <c r="D142" s="226" t="s">
        <v>130</v>
      </c>
      <c r="E142" s="263" t="s">
        <v>19</v>
      </c>
      <c r="F142" s="264" t="s">
        <v>300</v>
      </c>
      <c r="G142" s="262"/>
      <c r="H142" s="263" t="s">
        <v>19</v>
      </c>
      <c r="I142" s="265"/>
      <c r="J142" s="262"/>
      <c r="K142" s="262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130</v>
      </c>
      <c r="AU142" s="270" t="s">
        <v>81</v>
      </c>
      <c r="AV142" s="15" t="s">
        <v>79</v>
      </c>
      <c r="AW142" s="15" t="s">
        <v>32</v>
      </c>
      <c r="AX142" s="15" t="s">
        <v>71</v>
      </c>
      <c r="AY142" s="270" t="s">
        <v>119</v>
      </c>
    </row>
    <row r="143" spans="1:51" s="13" customFormat="1" ht="12">
      <c r="A143" s="13"/>
      <c r="B143" s="224"/>
      <c r="C143" s="225"/>
      <c r="D143" s="226" t="s">
        <v>130</v>
      </c>
      <c r="E143" s="227" t="s">
        <v>19</v>
      </c>
      <c r="F143" s="228" t="s">
        <v>334</v>
      </c>
      <c r="G143" s="225"/>
      <c r="H143" s="229">
        <v>0.001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130</v>
      </c>
      <c r="AU143" s="235" t="s">
        <v>81</v>
      </c>
      <c r="AV143" s="13" t="s">
        <v>81</v>
      </c>
      <c r="AW143" s="13" t="s">
        <v>32</v>
      </c>
      <c r="AX143" s="13" t="s">
        <v>71</v>
      </c>
      <c r="AY143" s="235" t="s">
        <v>119</v>
      </c>
    </row>
    <row r="144" spans="1:51" s="15" customFormat="1" ht="12">
      <c r="A144" s="15"/>
      <c r="B144" s="261"/>
      <c r="C144" s="262"/>
      <c r="D144" s="226" t="s">
        <v>130</v>
      </c>
      <c r="E144" s="263" t="s">
        <v>19</v>
      </c>
      <c r="F144" s="264" t="s">
        <v>335</v>
      </c>
      <c r="G144" s="262"/>
      <c r="H144" s="263" t="s">
        <v>19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0" t="s">
        <v>130</v>
      </c>
      <c r="AU144" s="270" t="s">
        <v>81</v>
      </c>
      <c r="AV144" s="15" t="s">
        <v>79</v>
      </c>
      <c r="AW144" s="15" t="s">
        <v>32</v>
      </c>
      <c r="AX144" s="15" t="s">
        <v>71</v>
      </c>
      <c r="AY144" s="270" t="s">
        <v>119</v>
      </c>
    </row>
    <row r="145" spans="1:51" s="13" customFormat="1" ht="12">
      <c r="A145" s="13"/>
      <c r="B145" s="224"/>
      <c r="C145" s="225"/>
      <c r="D145" s="226" t="s">
        <v>130</v>
      </c>
      <c r="E145" s="227" t="s">
        <v>19</v>
      </c>
      <c r="F145" s="228" t="s">
        <v>336</v>
      </c>
      <c r="G145" s="225"/>
      <c r="H145" s="229">
        <v>0.001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130</v>
      </c>
      <c r="AU145" s="235" t="s">
        <v>81</v>
      </c>
      <c r="AV145" s="13" t="s">
        <v>81</v>
      </c>
      <c r="AW145" s="13" t="s">
        <v>32</v>
      </c>
      <c r="AX145" s="13" t="s">
        <v>71</v>
      </c>
      <c r="AY145" s="235" t="s">
        <v>119</v>
      </c>
    </row>
    <row r="146" spans="1:51" s="14" customFormat="1" ht="12">
      <c r="A146" s="14"/>
      <c r="B146" s="249"/>
      <c r="C146" s="250"/>
      <c r="D146" s="226" t="s">
        <v>130</v>
      </c>
      <c r="E146" s="251" t="s">
        <v>19</v>
      </c>
      <c r="F146" s="252" t="s">
        <v>216</v>
      </c>
      <c r="G146" s="250"/>
      <c r="H146" s="253">
        <v>0.002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130</v>
      </c>
      <c r="AU146" s="259" t="s">
        <v>81</v>
      </c>
      <c r="AV146" s="14" t="s">
        <v>126</v>
      </c>
      <c r="AW146" s="14" t="s">
        <v>32</v>
      </c>
      <c r="AX146" s="14" t="s">
        <v>79</v>
      </c>
      <c r="AY146" s="259" t="s">
        <v>119</v>
      </c>
    </row>
    <row r="147" spans="1:65" s="2" customFormat="1" ht="16.5" customHeight="1">
      <c r="A147" s="40"/>
      <c r="B147" s="41"/>
      <c r="C147" s="239" t="s">
        <v>197</v>
      </c>
      <c r="D147" s="239" t="s">
        <v>210</v>
      </c>
      <c r="E147" s="240" t="s">
        <v>259</v>
      </c>
      <c r="F147" s="241" t="s">
        <v>260</v>
      </c>
      <c r="G147" s="242" t="s">
        <v>251</v>
      </c>
      <c r="H147" s="243">
        <v>0.2</v>
      </c>
      <c r="I147" s="244"/>
      <c r="J147" s="245">
        <f>ROUND(I147*H147,2)</f>
        <v>0</v>
      </c>
      <c r="K147" s="241" t="s">
        <v>19</v>
      </c>
      <c r="L147" s="246"/>
      <c r="M147" s="247" t="s">
        <v>19</v>
      </c>
      <c r="N147" s="248" t="s">
        <v>42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162</v>
      </c>
      <c r="AT147" s="217" t="s">
        <v>210</v>
      </c>
      <c r="AU147" s="217" t="s">
        <v>81</v>
      </c>
      <c r="AY147" s="19" t="s">
        <v>119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126</v>
      </c>
      <c r="BM147" s="217" t="s">
        <v>337</v>
      </c>
    </row>
    <row r="148" spans="1:47" s="2" customFormat="1" ht="12">
      <c r="A148" s="40"/>
      <c r="B148" s="41"/>
      <c r="C148" s="42"/>
      <c r="D148" s="226" t="s">
        <v>224</v>
      </c>
      <c r="E148" s="42"/>
      <c r="F148" s="260" t="s">
        <v>262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224</v>
      </c>
      <c r="AU148" s="19" t="s">
        <v>81</v>
      </c>
    </row>
    <row r="149" spans="1:51" s="15" customFormat="1" ht="12">
      <c r="A149" s="15"/>
      <c r="B149" s="261"/>
      <c r="C149" s="262"/>
      <c r="D149" s="226" t="s">
        <v>130</v>
      </c>
      <c r="E149" s="263" t="s">
        <v>19</v>
      </c>
      <c r="F149" s="264" t="s">
        <v>300</v>
      </c>
      <c r="G149" s="262"/>
      <c r="H149" s="263" t="s">
        <v>19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0" t="s">
        <v>130</v>
      </c>
      <c r="AU149" s="270" t="s">
        <v>81</v>
      </c>
      <c r="AV149" s="15" t="s">
        <v>79</v>
      </c>
      <c r="AW149" s="15" t="s">
        <v>32</v>
      </c>
      <c r="AX149" s="15" t="s">
        <v>71</v>
      </c>
      <c r="AY149" s="270" t="s">
        <v>119</v>
      </c>
    </row>
    <row r="150" spans="1:51" s="13" customFormat="1" ht="12">
      <c r="A150" s="13"/>
      <c r="B150" s="224"/>
      <c r="C150" s="225"/>
      <c r="D150" s="226" t="s">
        <v>130</v>
      </c>
      <c r="E150" s="227" t="s">
        <v>19</v>
      </c>
      <c r="F150" s="228" t="s">
        <v>338</v>
      </c>
      <c r="G150" s="225"/>
      <c r="H150" s="229">
        <v>0.2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130</v>
      </c>
      <c r="AU150" s="235" t="s">
        <v>81</v>
      </c>
      <c r="AV150" s="13" t="s">
        <v>81</v>
      </c>
      <c r="AW150" s="13" t="s">
        <v>32</v>
      </c>
      <c r="AX150" s="13" t="s">
        <v>71</v>
      </c>
      <c r="AY150" s="235" t="s">
        <v>119</v>
      </c>
    </row>
    <row r="151" spans="1:51" s="14" customFormat="1" ht="12">
      <c r="A151" s="14"/>
      <c r="B151" s="249"/>
      <c r="C151" s="250"/>
      <c r="D151" s="226" t="s">
        <v>130</v>
      </c>
      <c r="E151" s="251" t="s">
        <v>19</v>
      </c>
      <c r="F151" s="252" t="s">
        <v>216</v>
      </c>
      <c r="G151" s="250"/>
      <c r="H151" s="253">
        <v>0.2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130</v>
      </c>
      <c r="AU151" s="259" t="s">
        <v>81</v>
      </c>
      <c r="AV151" s="14" t="s">
        <v>126</v>
      </c>
      <c r="AW151" s="14" t="s">
        <v>32</v>
      </c>
      <c r="AX151" s="14" t="s">
        <v>79</v>
      </c>
      <c r="AY151" s="259" t="s">
        <v>119</v>
      </c>
    </row>
    <row r="152" spans="1:65" s="2" customFormat="1" ht="16.5" customHeight="1">
      <c r="A152" s="40"/>
      <c r="B152" s="41"/>
      <c r="C152" s="239" t="s">
        <v>8</v>
      </c>
      <c r="D152" s="239" t="s">
        <v>210</v>
      </c>
      <c r="E152" s="240" t="s">
        <v>264</v>
      </c>
      <c r="F152" s="241" t="s">
        <v>265</v>
      </c>
      <c r="G152" s="242" t="s">
        <v>251</v>
      </c>
      <c r="H152" s="243">
        <v>0.031</v>
      </c>
      <c r="I152" s="244"/>
      <c r="J152" s="245">
        <f>ROUND(I152*H152,2)</f>
        <v>0</v>
      </c>
      <c r="K152" s="241" t="s">
        <v>19</v>
      </c>
      <c r="L152" s="246"/>
      <c r="M152" s="247" t="s">
        <v>19</v>
      </c>
      <c r="N152" s="248" t="s">
        <v>42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162</v>
      </c>
      <c r="AT152" s="217" t="s">
        <v>210</v>
      </c>
      <c r="AU152" s="217" t="s">
        <v>81</v>
      </c>
      <c r="AY152" s="19" t="s">
        <v>119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126</v>
      </c>
      <c r="BM152" s="217" t="s">
        <v>339</v>
      </c>
    </row>
    <row r="153" spans="1:47" s="2" customFormat="1" ht="12">
      <c r="A153" s="40"/>
      <c r="B153" s="41"/>
      <c r="C153" s="42"/>
      <c r="D153" s="226" t="s">
        <v>224</v>
      </c>
      <c r="E153" s="42"/>
      <c r="F153" s="260" t="s">
        <v>267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224</v>
      </c>
      <c r="AU153" s="19" t="s">
        <v>81</v>
      </c>
    </row>
    <row r="154" spans="1:51" s="15" customFormat="1" ht="12">
      <c r="A154" s="15"/>
      <c r="B154" s="261"/>
      <c r="C154" s="262"/>
      <c r="D154" s="226" t="s">
        <v>130</v>
      </c>
      <c r="E154" s="263" t="s">
        <v>19</v>
      </c>
      <c r="F154" s="264" t="s">
        <v>300</v>
      </c>
      <c r="G154" s="262"/>
      <c r="H154" s="263" t="s">
        <v>19</v>
      </c>
      <c r="I154" s="265"/>
      <c r="J154" s="262"/>
      <c r="K154" s="262"/>
      <c r="L154" s="266"/>
      <c r="M154" s="267"/>
      <c r="N154" s="268"/>
      <c r="O154" s="268"/>
      <c r="P154" s="268"/>
      <c r="Q154" s="268"/>
      <c r="R154" s="268"/>
      <c r="S154" s="268"/>
      <c r="T154" s="26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0" t="s">
        <v>130</v>
      </c>
      <c r="AU154" s="270" t="s">
        <v>81</v>
      </c>
      <c r="AV154" s="15" t="s">
        <v>79</v>
      </c>
      <c r="AW154" s="15" t="s">
        <v>32</v>
      </c>
      <c r="AX154" s="15" t="s">
        <v>71</v>
      </c>
      <c r="AY154" s="270" t="s">
        <v>119</v>
      </c>
    </row>
    <row r="155" spans="1:51" s="13" customFormat="1" ht="12">
      <c r="A155" s="13"/>
      <c r="B155" s="224"/>
      <c r="C155" s="225"/>
      <c r="D155" s="226" t="s">
        <v>130</v>
      </c>
      <c r="E155" s="227" t="s">
        <v>19</v>
      </c>
      <c r="F155" s="228" t="s">
        <v>340</v>
      </c>
      <c r="G155" s="225"/>
      <c r="H155" s="229">
        <v>0.03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130</v>
      </c>
      <c r="AU155" s="235" t="s">
        <v>81</v>
      </c>
      <c r="AV155" s="13" t="s">
        <v>81</v>
      </c>
      <c r="AW155" s="13" t="s">
        <v>32</v>
      </c>
      <c r="AX155" s="13" t="s">
        <v>71</v>
      </c>
      <c r="AY155" s="235" t="s">
        <v>119</v>
      </c>
    </row>
    <row r="156" spans="1:51" s="15" customFormat="1" ht="12">
      <c r="A156" s="15"/>
      <c r="B156" s="261"/>
      <c r="C156" s="262"/>
      <c r="D156" s="226" t="s">
        <v>130</v>
      </c>
      <c r="E156" s="263" t="s">
        <v>19</v>
      </c>
      <c r="F156" s="264" t="s">
        <v>335</v>
      </c>
      <c r="G156" s="262"/>
      <c r="H156" s="263" t="s">
        <v>19</v>
      </c>
      <c r="I156" s="265"/>
      <c r="J156" s="262"/>
      <c r="K156" s="262"/>
      <c r="L156" s="266"/>
      <c r="M156" s="267"/>
      <c r="N156" s="268"/>
      <c r="O156" s="268"/>
      <c r="P156" s="268"/>
      <c r="Q156" s="268"/>
      <c r="R156" s="268"/>
      <c r="S156" s="268"/>
      <c r="T156" s="26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0" t="s">
        <v>130</v>
      </c>
      <c r="AU156" s="270" t="s">
        <v>81</v>
      </c>
      <c r="AV156" s="15" t="s">
        <v>79</v>
      </c>
      <c r="AW156" s="15" t="s">
        <v>32</v>
      </c>
      <c r="AX156" s="15" t="s">
        <v>71</v>
      </c>
      <c r="AY156" s="270" t="s">
        <v>119</v>
      </c>
    </row>
    <row r="157" spans="1:51" s="13" customFormat="1" ht="12">
      <c r="A157" s="13"/>
      <c r="B157" s="224"/>
      <c r="C157" s="225"/>
      <c r="D157" s="226" t="s">
        <v>130</v>
      </c>
      <c r="E157" s="227" t="s">
        <v>19</v>
      </c>
      <c r="F157" s="228" t="s">
        <v>336</v>
      </c>
      <c r="G157" s="225"/>
      <c r="H157" s="229">
        <v>0.001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130</v>
      </c>
      <c r="AU157" s="235" t="s">
        <v>81</v>
      </c>
      <c r="AV157" s="13" t="s">
        <v>81</v>
      </c>
      <c r="AW157" s="13" t="s">
        <v>32</v>
      </c>
      <c r="AX157" s="13" t="s">
        <v>71</v>
      </c>
      <c r="AY157" s="235" t="s">
        <v>119</v>
      </c>
    </row>
    <row r="158" spans="1:51" s="14" customFormat="1" ht="12">
      <c r="A158" s="14"/>
      <c r="B158" s="249"/>
      <c r="C158" s="250"/>
      <c r="D158" s="226" t="s">
        <v>130</v>
      </c>
      <c r="E158" s="251" t="s">
        <v>19</v>
      </c>
      <c r="F158" s="252" t="s">
        <v>216</v>
      </c>
      <c r="G158" s="250"/>
      <c r="H158" s="253">
        <v>0.031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130</v>
      </c>
      <c r="AU158" s="259" t="s">
        <v>81</v>
      </c>
      <c r="AV158" s="14" t="s">
        <v>126</v>
      </c>
      <c r="AW158" s="14" t="s">
        <v>32</v>
      </c>
      <c r="AX158" s="14" t="s">
        <v>79</v>
      </c>
      <c r="AY158" s="259" t="s">
        <v>119</v>
      </c>
    </row>
    <row r="159" spans="1:65" s="2" customFormat="1" ht="16.5" customHeight="1">
      <c r="A159" s="40"/>
      <c r="B159" s="41"/>
      <c r="C159" s="206" t="s">
        <v>281</v>
      </c>
      <c r="D159" s="206" t="s">
        <v>121</v>
      </c>
      <c r="E159" s="207" t="s">
        <v>341</v>
      </c>
      <c r="F159" s="208" t="s">
        <v>342</v>
      </c>
      <c r="G159" s="209" t="s">
        <v>124</v>
      </c>
      <c r="H159" s="210">
        <v>135</v>
      </c>
      <c r="I159" s="211"/>
      <c r="J159" s="212">
        <f>ROUND(I159*H159,2)</f>
        <v>0</v>
      </c>
      <c r="K159" s="208" t="s">
        <v>125</v>
      </c>
      <c r="L159" s="46"/>
      <c r="M159" s="213" t="s">
        <v>19</v>
      </c>
      <c r="N159" s="214" t="s">
        <v>42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126</v>
      </c>
      <c r="AT159" s="217" t="s">
        <v>121</v>
      </c>
      <c r="AU159" s="217" t="s">
        <v>81</v>
      </c>
      <c r="AY159" s="19" t="s">
        <v>119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79</v>
      </c>
      <c r="BK159" s="218">
        <f>ROUND(I159*H159,2)</f>
        <v>0</v>
      </c>
      <c r="BL159" s="19" t="s">
        <v>126</v>
      </c>
      <c r="BM159" s="217" t="s">
        <v>343</v>
      </c>
    </row>
    <row r="160" spans="1:47" s="2" customFormat="1" ht="12">
      <c r="A160" s="40"/>
      <c r="B160" s="41"/>
      <c r="C160" s="42"/>
      <c r="D160" s="219" t="s">
        <v>128</v>
      </c>
      <c r="E160" s="42"/>
      <c r="F160" s="220" t="s">
        <v>344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128</v>
      </c>
      <c r="AU160" s="19" t="s">
        <v>81</v>
      </c>
    </row>
    <row r="161" spans="1:51" s="15" customFormat="1" ht="12">
      <c r="A161" s="15"/>
      <c r="B161" s="261"/>
      <c r="C161" s="262"/>
      <c r="D161" s="226" t="s">
        <v>130</v>
      </c>
      <c r="E161" s="263" t="s">
        <v>19</v>
      </c>
      <c r="F161" s="264" t="s">
        <v>326</v>
      </c>
      <c r="G161" s="262"/>
      <c r="H161" s="263" t="s">
        <v>19</v>
      </c>
      <c r="I161" s="265"/>
      <c r="J161" s="262"/>
      <c r="K161" s="262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130</v>
      </c>
      <c r="AU161" s="270" t="s">
        <v>81</v>
      </c>
      <c r="AV161" s="15" t="s">
        <v>79</v>
      </c>
      <c r="AW161" s="15" t="s">
        <v>32</v>
      </c>
      <c r="AX161" s="15" t="s">
        <v>71</v>
      </c>
      <c r="AY161" s="270" t="s">
        <v>119</v>
      </c>
    </row>
    <row r="162" spans="1:51" s="13" customFormat="1" ht="12">
      <c r="A162" s="13"/>
      <c r="B162" s="224"/>
      <c r="C162" s="225"/>
      <c r="D162" s="226" t="s">
        <v>130</v>
      </c>
      <c r="E162" s="227" t="s">
        <v>19</v>
      </c>
      <c r="F162" s="228" t="s">
        <v>345</v>
      </c>
      <c r="G162" s="225"/>
      <c r="H162" s="229">
        <v>135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130</v>
      </c>
      <c r="AU162" s="235" t="s">
        <v>81</v>
      </c>
      <c r="AV162" s="13" t="s">
        <v>81</v>
      </c>
      <c r="AW162" s="13" t="s">
        <v>32</v>
      </c>
      <c r="AX162" s="13" t="s">
        <v>71</v>
      </c>
      <c r="AY162" s="235" t="s">
        <v>119</v>
      </c>
    </row>
    <row r="163" spans="1:51" s="14" customFormat="1" ht="12">
      <c r="A163" s="14"/>
      <c r="B163" s="249"/>
      <c r="C163" s="250"/>
      <c r="D163" s="226" t="s">
        <v>130</v>
      </c>
      <c r="E163" s="251" t="s">
        <v>19</v>
      </c>
      <c r="F163" s="252" t="s">
        <v>216</v>
      </c>
      <c r="G163" s="250"/>
      <c r="H163" s="253">
        <v>135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9" t="s">
        <v>130</v>
      </c>
      <c r="AU163" s="259" t="s">
        <v>81</v>
      </c>
      <c r="AV163" s="14" t="s">
        <v>126</v>
      </c>
      <c r="AW163" s="14" t="s">
        <v>32</v>
      </c>
      <c r="AX163" s="14" t="s">
        <v>79</v>
      </c>
      <c r="AY163" s="259" t="s">
        <v>119</v>
      </c>
    </row>
    <row r="164" spans="1:65" s="2" customFormat="1" ht="16.5" customHeight="1">
      <c r="A164" s="40"/>
      <c r="B164" s="41"/>
      <c r="C164" s="206" t="s">
        <v>287</v>
      </c>
      <c r="D164" s="206" t="s">
        <v>121</v>
      </c>
      <c r="E164" s="207" t="s">
        <v>269</v>
      </c>
      <c r="F164" s="208" t="s">
        <v>270</v>
      </c>
      <c r="G164" s="209" t="s">
        <v>213</v>
      </c>
      <c r="H164" s="210">
        <v>3.04</v>
      </c>
      <c r="I164" s="211"/>
      <c r="J164" s="212">
        <f>ROUND(I164*H164,2)</f>
        <v>0</v>
      </c>
      <c r="K164" s="208" t="s">
        <v>125</v>
      </c>
      <c r="L164" s="46"/>
      <c r="M164" s="213" t="s">
        <v>19</v>
      </c>
      <c r="N164" s="214" t="s">
        <v>42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126</v>
      </c>
      <c r="AT164" s="217" t="s">
        <v>121</v>
      </c>
      <c r="AU164" s="217" t="s">
        <v>81</v>
      </c>
      <c r="AY164" s="19" t="s">
        <v>119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79</v>
      </c>
      <c r="BK164" s="218">
        <f>ROUND(I164*H164,2)</f>
        <v>0</v>
      </c>
      <c r="BL164" s="19" t="s">
        <v>126</v>
      </c>
      <c r="BM164" s="217" t="s">
        <v>346</v>
      </c>
    </row>
    <row r="165" spans="1:47" s="2" customFormat="1" ht="12">
      <c r="A165" s="40"/>
      <c r="B165" s="41"/>
      <c r="C165" s="42"/>
      <c r="D165" s="219" t="s">
        <v>128</v>
      </c>
      <c r="E165" s="42"/>
      <c r="F165" s="220" t="s">
        <v>272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128</v>
      </c>
      <c r="AU165" s="19" t="s">
        <v>81</v>
      </c>
    </row>
    <row r="166" spans="1:47" s="2" customFormat="1" ht="12">
      <c r="A166" s="40"/>
      <c r="B166" s="41"/>
      <c r="C166" s="42"/>
      <c r="D166" s="226" t="s">
        <v>224</v>
      </c>
      <c r="E166" s="42"/>
      <c r="F166" s="260" t="s">
        <v>273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224</v>
      </c>
      <c r="AU166" s="19" t="s">
        <v>81</v>
      </c>
    </row>
    <row r="167" spans="1:51" s="15" customFormat="1" ht="12">
      <c r="A167" s="15"/>
      <c r="B167" s="261"/>
      <c r="C167" s="262"/>
      <c r="D167" s="226" t="s">
        <v>130</v>
      </c>
      <c r="E167" s="263" t="s">
        <v>19</v>
      </c>
      <c r="F167" s="264" t="s">
        <v>300</v>
      </c>
      <c r="G167" s="262"/>
      <c r="H167" s="263" t="s">
        <v>19</v>
      </c>
      <c r="I167" s="265"/>
      <c r="J167" s="262"/>
      <c r="K167" s="262"/>
      <c r="L167" s="266"/>
      <c r="M167" s="267"/>
      <c r="N167" s="268"/>
      <c r="O167" s="268"/>
      <c r="P167" s="268"/>
      <c r="Q167" s="268"/>
      <c r="R167" s="268"/>
      <c r="S167" s="268"/>
      <c r="T167" s="26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0" t="s">
        <v>130</v>
      </c>
      <c r="AU167" s="270" t="s">
        <v>81</v>
      </c>
      <c r="AV167" s="15" t="s">
        <v>79</v>
      </c>
      <c r="AW167" s="15" t="s">
        <v>32</v>
      </c>
      <c r="AX167" s="15" t="s">
        <v>71</v>
      </c>
      <c r="AY167" s="270" t="s">
        <v>119</v>
      </c>
    </row>
    <row r="168" spans="1:51" s="13" customFormat="1" ht="12">
      <c r="A168" s="13"/>
      <c r="B168" s="224"/>
      <c r="C168" s="225"/>
      <c r="D168" s="226" t="s">
        <v>130</v>
      </c>
      <c r="E168" s="227" t="s">
        <v>19</v>
      </c>
      <c r="F168" s="228" t="s">
        <v>347</v>
      </c>
      <c r="G168" s="225"/>
      <c r="H168" s="229">
        <v>0.02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130</v>
      </c>
      <c r="AU168" s="235" t="s">
        <v>81</v>
      </c>
      <c r="AV168" s="13" t="s">
        <v>81</v>
      </c>
      <c r="AW168" s="13" t="s">
        <v>32</v>
      </c>
      <c r="AX168" s="13" t="s">
        <v>71</v>
      </c>
      <c r="AY168" s="235" t="s">
        <v>119</v>
      </c>
    </row>
    <row r="169" spans="1:51" s="13" customFormat="1" ht="12">
      <c r="A169" s="13"/>
      <c r="B169" s="224"/>
      <c r="C169" s="225"/>
      <c r="D169" s="226" t="s">
        <v>130</v>
      </c>
      <c r="E169" s="227" t="s">
        <v>19</v>
      </c>
      <c r="F169" s="228" t="s">
        <v>348</v>
      </c>
      <c r="G169" s="225"/>
      <c r="H169" s="229">
        <v>0.02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130</v>
      </c>
      <c r="AU169" s="235" t="s">
        <v>81</v>
      </c>
      <c r="AV169" s="13" t="s">
        <v>81</v>
      </c>
      <c r="AW169" s="13" t="s">
        <v>32</v>
      </c>
      <c r="AX169" s="13" t="s">
        <v>71</v>
      </c>
      <c r="AY169" s="235" t="s">
        <v>119</v>
      </c>
    </row>
    <row r="170" spans="1:51" s="15" customFormat="1" ht="12">
      <c r="A170" s="15"/>
      <c r="B170" s="261"/>
      <c r="C170" s="262"/>
      <c r="D170" s="226" t="s">
        <v>130</v>
      </c>
      <c r="E170" s="263" t="s">
        <v>19</v>
      </c>
      <c r="F170" s="264" t="s">
        <v>349</v>
      </c>
      <c r="G170" s="262"/>
      <c r="H170" s="263" t="s">
        <v>19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130</v>
      </c>
      <c r="AU170" s="270" t="s">
        <v>81</v>
      </c>
      <c r="AV170" s="15" t="s">
        <v>79</v>
      </c>
      <c r="AW170" s="15" t="s">
        <v>32</v>
      </c>
      <c r="AX170" s="15" t="s">
        <v>71</v>
      </c>
      <c r="AY170" s="270" t="s">
        <v>119</v>
      </c>
    </row>
    <row r="171" spans="1:51" s="13" customFormat="1" ht="12">
      <c r="A171" s="13"/>
      <c r="B171" s="224"/>
      <c r="C171" s="225"/>
      <c r="D171" s="226" t="s">
        <v>130</v>
      </c>
      <c r="E171" s="227" t="s">
        <v>19</v>
      </c>
      <c r="F171" s="228" t="s">
        <v>350</v>
      </c>
      <c r="G171" s="225"/>
      <c r="H171" s="229">
        <v>3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130</v>
      </c>
      <c r="AU171" s="235" t="s">
        <v>81</v>
      </c>
      <c r="AV171" s="13" t="s">
        <v>81</v>
      </c>
      <c r="AW171" s="13" t="s">
        <v>32</v>
      </c>
      <c r="AX171" s="13" t="s">
        <v>71</v>
      </c>
      <c r="AY171" s="235" t="s">
        <v>119</v>
      </c>
    </row>
    <row r="172" spans="1:51" s="14" customFormat="1" ht="12">
      <c r="A172" s="14"/>
      <c r="B172" s="249"/>
      <c r="C172" s="250"/>
      <c r="D172" s="226" t="s">
        <v>130</v>
      </c>
      <c r="E172" s="251" t="s">
        <v>19</v>
      </c>
      <c r="F172" s="252" t="s">
        <v>216</v>
      </c>
      <c r="G172" s="250"/>
      <c r="H172" s="253">
        <v>3.04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130</v>
      </c>
      <c r="AU172" s="259" t="s">
        <v>81</v>
      </c>
      <c r="AV172" s="14" t="s">
        <v>126</v>
      </c>
      <c r="AW172" s="14" t="s">
        <v>32</v>
      </c>
      <c r="AX172" s="14" t="s">
        <v>79</v>
      </c>
      <c r="AY172" s="259" t="s">
        <v>119</v>
      </c>
    </row>
    <row r="173" spans="1:65" s="2" customFormat="1" ht="16.5" customHeight="1">
      <c r="A173" s="40"/>
      <c r="B173" s="41"/>
      <c r="C173" s="206" t="s">
        <v>293</v>
      </c>
      <c r="D173" s="206" t="s">
        <v>121</v>
      </c>
      <c r="E173" s="207" t="s">
        <v>277</v>
      </c>
      <c r="F173" s="208" t="s">
        <v>278</v>
      </c>
      <c r="G173" s="209" t="s">
        <v>213</v>
      </c>
      <c r="H173" s="210">
        <v>3.04</v>
      </c>
      <c r="I173" s="211"/>
      <c r="J173" s="212">
        <f>ROUND(I173*H173,2)</f>
        <v>0</v>
      </c>
      <c r="K173" s="208" t="s">
        <v>125</v>
      </c>
      <c r="L173" s="46"/>
      <c r="M173" s="213" t="s">
        <v>19</v>
      </c>
      <c r="N173" s="214" t="s">
        <v>42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126</v>
      </c>
      <c r="AT173" s="217" t="s">
        <v>121</v>
      </c>
      <c r="AU173" s="217" t="s">
        <v>81</v>
      </c>
      <c r="AY173" s="19" t="s">
        <v>119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79</v>
      </c>
      <c r="BK173" s="218">
        <f>ROUND(I173*H173,2)</f>
        <v>0</v>
      </c>
      <c r="BL173" s="19" t="s">
        <v>126</v>
      </c>
      <c r="BM173" s="217" t="s">
        <v>351</v>
      </c>
    </row>
    <row r="174" spans="1:47" s="2" customFormat="1" ht="12">
      <c r="A174" s="40"/>
      <c r="B174" s="41"/>
      <c r="C174" s="42"/>
      <c r="D174" s="219" t="s">
        <v>128</v>
      </c>
      <c r="E174" s="42"/>
      <c r="F174" s="220" t="s">
        <v>280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128</v>
      </c>
      <c r="AU174" s="19" t="s">
        <v>81</v>
      </c>
    </row>
    <row r="175" spans="1:65" s="2" customFormat="1" ht="16.5" customHeight="1">
      <c r="A175" s="40"/>
      <c r="B175" s="41"/>
      <c r="C175" s="206" t="s">
        <v>352</v>
      </c>
      <c r="D175" s="206" t="s">
        <v>121</v>
      </c>
      <c r="E175" s="207" t="s">
        <v>282</v>
      </c>
      <c r="F175" s="208" t="s">
        <v>283</v>
      </c>
      <c r="G175" s="209" t="s">
        <v>213</v>
      </c>
      <c r="H175" s="210">
        <v>12.16</v>
      </c>
      <c r="I175" s="211"/>
      <c r="J175" s="212">
        <f>ROUND(I175*H175,2)</f>
        <v>0</v>
      </c>
      <c r="K175" s="208" t="s">
        <v>125</v>
      </c>
      <c r="L175" s="46"/>
      <c r="M175" s="213" t="s">
        <v>19</v>
      </c>
      <c r="N175" s="214" t="s">
        <v>42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126</v>
      </c>
      <c r="AT175" s="217" t="s">
        <v>121</v>
      </c>
      <c r="AU175" s="217" t="s">
        <v>81</v>
      </c>
      <c r="AY175" s="19" t="s">
        <v>119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79</v>
      </c>
      <c r="BK175" s="218">
        <f>ROUND(I175*H175,2)</f>
        <v>0</v>
      </c>
      <c r="BL175" s="19" t="s">
        <v>126</v>
      </c>
      <c r="BM175" s="217" t="s">
        <v>353</v>
      </c>
    </row>
    <row r="176" spans="1:47" s="2" customFormat="1" ht="12">
      <c r="A176" s="40"/>
      <c r="B176" s="41"/>
      <c r="C176" s="42"/>
      <c r="D176" s="219" t="s">
        <v>128</v>
      </c>
      <c r="E176" s="42"/>
      <c r="F176" s="220" t="s">
        <v>285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128</v>
      </c>
      <c r="AU176" s="19" t="s">
        <v>81</v>
      </c>
    </row>
    <row r="177" spans="1:51" s="13" customFormat="1" ht="12">
      <c r="A177" s="13"/>
      <c r="B177" s="224"/>
      <c r="C177" s="225"/>
      <c r="D177" s="226" t="s">
        <v>130</v>
      </c>
      <c r="E177" s="227" t="s">
        <v>19</v>
      </c>
      <c r="F177" s="228" t="s">
        <v>354</v>
      </c>
      <c r="G177" s="225"/>
      <c r="H177" s="229">
        <v>12.16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130</v>
      </c>
      <c r="AU177" s="235" t="s">
        <v>81</v>
      </c>
      <c r="AV177" s="13" t="s">
        <v>81</v>
      </c>
      <c r="AW177" s="13" t="s">
        <v>32</v>
      </c>
      <c r="AX177" s="13" t="s">
        <v>71</v>
      </c>
      <c r="AY177" s="235" t="s">
        <v>119</v>
      </c>
    </row>
    <row r="178" spans="1:51" s="14" customFormat="1" ht="12">
      <c r="A178" s="14"/>
      <c r="B178" s="249"/>
      <c r="C178" s="250"/>
      <c r="D178" s="226" t="s">
        <v>130</v>
      </c>
      <c r="E178" s="251" t="s">
        <v>19</v>
      </c>
      <c r="F178" s="252" t="s">
        <v>216</v>
      </c>
      <c r="G178" s="250"/>
      <c r="H178" s="253">
        <v>12.16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130</v>
      </c>
      <c r="AU178" s="259" t="s">
        <v>81</v>
      </c>
      <c r="AV178" s="14" t="s">
        <v>126</v>
      </c>
      <c r="AW178" s="14" t="s">
        <v>32</v>
      </c>
      <c r="AX178" s="14" t="s">
        <v>79</v>
      </c>
      <c r="AY178" s="259" t="s">
        <v>119</v>
      </c>
    </row>
    <row r="179" spans="1:65" s="2" customFormat="1" ht="16.5" customHeight="1">
      <c r="A179" s="40"/>
      <c r="B179" s="41"/>
      <c r="C179" s="206" t="s">
        <v>355</v>
      </c>
      <c r="D179" s="206" t="s">
        <v>121</v>
      </c>
      <c r="E179" s="207" t="s">
        <v>288</v>
      </c>
      <c r="F179" s="208" t="s">
        <v>289</v>
      </c>
      <c r="G179" s="209" t="s">
        <v>134</v>
      </c>
      <c r="H179" s="210">
        <v>1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42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126</v>
      </c>
      <c r="AT179" s="217" t="s">
        <v>121</v>
      </c>
      <c r="AU179" s="217" t="s">
        <v>81</v>
      </c>
      <c r="AY179" s="19" t="s">
        <v>119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79</v>
      </c>
      <c r="BK179" s="218">
        <f>ROUND(I179*H179,2)</f>
        <v>0</v>
      </c>
      <c r="BL179" s="19" t="s">
        <v>126</v>
      </c>
      <c r="BM179" s="217" t="s">
        <v>356</v>
      </c>
    </row>
    <row r="180" spans="1:51" s="15" customFormat="1" ht="12">
      <c r="A180" s="15"/>
      <c r="B180" s="261"/>
      <c r="C180" s="262"/>
      <c r="D180" s="226" t="s">
        <v>130</v>
      </c>
      <c r="E180" s="263" t="s">
        <v>19</v>
      </c>
      <c r="F180" s="264" t="s">
        <v>300</v>
      </c>
      <c r="G180" s="262"/>
      <c r="H180" s="263" t="s">
        <v>19</v>
      </c>
      <c r="I180" s="265"/>
      <c r="J180" s="262"/>
      <c r="K180" s="262"/>
      <c r="L180" s="266"/>
      <c r="M180" s="267"/>
      <c r="N180" s="268"/>
      <c r="O180" s="268"/>
      <c r="P180" s="268"/>
      <c r="Q180" s="268"/>
      <c r="R180" s="268"/>
      <c r="S180" s="268"/>
      <c r="T180" s="26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0" t="s">
        <v>130</v>
      </c>
      <c r="AU180" s="270" t="s">
        <v>81</v>
      </c>
      <c r="AV180" s="15" t="s">
        <v>79</v>
      </c>
      <c r="AW180" s="15" t="s">
        <v>32</v>
      </c>
      <c r="AX180" s="15" t="s">
        <v>71</v>
      </c>
      <c r="AY180" s="270" t="s">
        <v>119</v>
      </c>
    </row>
    <row r="181" spans="1:51" s="13" customFormat="1" ht="12">
      <c r="A181" s="13"/>
      <c r="B181" s="224"/>
      <c r="C181" s="225"/>
      <c r="D181" s="226" t="s">
        <v>130</v>
      </c>
      <c r="E181" s="227" t="s">
        <v>19</v>
      </c>
      <c r="F181" s="228" t="s">
        <v>79</v>
      </c>
      <c r="G181" s="225"/>
      <c r="H181" s="229">
        <v>1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130</v>
      </c>
      <c r="AU181" s="235" t="s">
        <v>81</v>
      </c>
      <c r="AV181" s="13" t="s">
        <v>81</v>
      </c>
      <c r="AW181" s="13" t="s">
        <v>32</v>
      </c>
      <c r="AX181" s="13" t="s">
        <v>71</v>
      </c>
      <c r="AY181" s="235" t="s">
        <v>119</v>
      </c>
    </row>
    <row r="182" spans="1:51" s="14" customFormat="1" ht="12">
      <c r="A182" s="14"/>
      <c r="B182" s="249"/>
      <c r="C182" s="250"/>
      <c r="D182" s="226" t="s">
        <v>130</v>
      </c>
      <c r="E182" s="251" t="s">
        <v>19</v>
      </c>
      <c r="F182" s="252" t="s">
        <v>216</v>
      </c>
      <c r="G182" s="250"/>
      <c r="H182" s="253">
        <v>1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130</v>
      </c>
      <c r="AU182" s="259" t="s">
        <v>81</v>
      </c>
      <c r="AV182" s="14" t="s">
        <v>126</v>
      </c>
      <c r="AW182" s="14" t="s">
        <v>32</v>
      </c>
      <c r="AX182" s="14" t="s">
        <v>79</v>
      </c>
      <c r="AY182" s="259" t="s">
        <v>119</v>
      </c>
    </row>
    <row r="183" spans="1:63" s="12" customFormat="1" ht="22.8" customHeight="1">
      <c r="A183" s="12"/>
      <c r="B183" s="190"/>
      <c r="C183" s="191"/>
      <c r="D183" s="192" t="s">
        <v>70</v>
      </c>
      <c r="E183" s="204" t="s">
        <v>291</v>
      </c>
      <c r="F183" s="204" t="s">
        <v>292</v>
      </c>
      <c r="G183" s="191"/>
      <c r="H183" s="191"/>
      <c r="I183" s="194"/>
      <c r="J183" s="205">
        <f>BK183</f>
        <v>0</v>
      </c>
      <c r="K183" s="191"/>
      <c r="L183" s="196"/>
      <c r="M183" s="197"/>
      <c r="N183" s="198"/>
      <c r="O183" s="198"/>
      <c r="P183" s="199">
        <f>SUM(P184:P185)</f>
        <v>0</v>
      </c>
      <c r="Q183" s="198"/>
      <c r="R183" s="199">
        <f>SUM(R184:R185)</f>
        <v>0</v>
      </c>
      <c r="S183" s="198"/>
      <c r="T183" s="200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1" t="s">
        <v>79</v>
      </c>
      <c r="AT183" s="202" t="s">
        <v>70</v>
      </c>
      <c r="AU183" s="202" t="s">
        <v>79</v>
      </c>
      <c r="AY183" s="201" t="s">
        <v>119</v>
      </c>
      <c r="BK183" s="203">
        <f>SUM(BK184:BK185)</f>
        <v>0</v>
      </c>
    </row>
    <row r="184" spans="1:65" s="2" customFormat="1" ht="16.5" customHeight="1">
      <c r="A184" s="40"/>
      <c r="B184" s="41"/>
      <c r="C184" s="206" t="s">
        <v>7</v>
      </c>
      <c r="D184" s="206" t="s">
        <v>121</v>
      </c>
      <c r="E184" s="207" t="s">
        <v>294</v>
      </c>
      <c r="F184" s="208" t="s">
        <v>295</v>
      </c>
      <c r="G184" s="209" t="s">
        <v>200</v>
      </c>
      <c r="H184" s="210">
        <v>0.185</v>
      </c>
      <c r="I184" s="211"/>
      <c r="J184" s="212">
        <f>ROUND(I184*H184,2)</f>
        <v>0</v>
      </c>
      <c r="K184" s="208" t="s">
        <v>125</v>
      </c>
      <c r="L184" s="46"/>
      <c r="M184" s="213" t="s">
        <v>19</v>
      </c>
      <c r="N184" s="214" t="s">
        <v>42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126</v>
      </c>
      <c r="AT184" s="217" t="s">
        <v>121</v>
      </c>
      <c r="AU184" s="217" t="s">
        <v>81</v>
      </c>
      <c r="AY184" s="19" t="s">
        <v>119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79</v>
      </c>
      <c r="BK184" s="218">
        <f>ROUND(I184*H184,2)</f>
        <v>0</v>
      </c>
      <c r="BL184" s="19" t="s">
        <v>126</v>
      </c>
      <c r="BM184" s="217" t="s">
        <v>357</v>
      </c>
    </row>
    <row r="185" spans="1:47" s="2" customFormat="1" ht="12">
      <c r="A185" s="40"/>
      <c r="B185" s="41"/>
      <c r="C185" s="42"/>
      <c r="D185" s="219" t="s">
        <v>128</v>
      </c>
      <c r="E185" s="42"/>
      <c r="F185" s="220" t="s">
        <v>297</v>
      </c>
      <c r="G185" s="42"/>
      <c r="H185" s="42"/>
      <c r="I185" s="221"/>
      <c r="J185" s="42"/>
      <c r="K185" s="42"/>
      <c r="L185" s="46"/>
      <c r="M185" s="271"/>
      <c r="N185" s="272"/>
      <c r="O185" s="273"/>
      <c r="P185" s="273"/>
      <c r="Q185" s="273"/>
      <c r="R185" s="273"/>
      <c r="S185" s="273"/>
      <c r="T185" s="274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128</v>
      </c>
      <c r="AU185" s="19" t="s">
        <v>81</v>
      </c>
    </row>
    <row r="186" spans="1:31" s="2" customFormat="1" ht="6.95" customHeight="1">
      <c r="A186" s="40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46"/>
      <c r="M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</row>
  </sheetData>
  <sheetProtection password="CC35" sheet="1" objects="1" scenarios="1" formatColumns="0" formatRows="0" autoFilter="0"/>
  <autoFilter ref="C81:K18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1/183101321"/>
    <hyperlink ref="F96" r:id="rId2" display="https://podminky.urs.cz/item/CS_URS_2023_01/184102115"/>
    <hyperlink ref="F103" r:id="rId3" display="https://podminky.urs.cz/item/CS_URS_2023_01/184215112"/>
    <hyperlink ref="F110" r:id="rId4" display="https://podminky.urs.cz/item/CS_URS_2023_01/184501131"/>
    <hyperlink ref="F117" r:id="rId5" display="https://podminky.urs.cz/item/CS_URS_2023_01/184813134"/>
    <hyperlink ref="F131" r:id="rId6" display="https://podminky.urs.cz/item/CS_URS_2023_01/184818111"/>
    <hyperlink ref="F136" r:id="rId7" display="https://podminky.urs.cz/item/CS_URS_2023_01/184911111"/>
    <hyperlink ref="F141" r:id="rId8" display="https://podminky.urs.cz/item/CS_URS_2023_01/185802114"/>
    <hyperlink ref="F160" r:id="rId9" display="https://podminky.urs.cz/item/CS_URS_2023_01/185804213"/>
    <hyperlink ref="F165" r:id="rId10" display="https://podminky.urs.cz/item/CS_URS_2023_01/185804311"/>
    <hyperlink ref="F174" r:id="rId11" display="https://podminky.urs.cz/item/CS_URS_2023_01/185851121"/>
    <hyperlink ref="F176" r:id="rId12" display="https://podminky.urs.cz/item/CS_URS_2023_01/185851129"/>
    <hyperlink ref="F185" r:id="rId13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Ústí nad Labem - mosty se stavebním stavem VII_Brná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358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ROUND((SUM(BE94:BE600)),2)</f>
        <v>0</v>
      </c>
      <c r="G33" s="40"/>
      <c r="H33" s="40"/>
      <c r="I33" s="150">
        <v>0.21</v>
      </c>
      <c r="J33" s="149">
        <f>ROUND(((SUM(BE94:BE600))*I33),2)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ROUND((SUM(BF94:BF600)),2)</f>
        <v>0</v>
      </c>
      <c r="G34" s="40"/>
      <c r="H34" s="40"/>
      <c r="I34" s="150">
        <v>0.15</v>
      </c>
      <c r="J34" s="149">
        <f>ROUND(((SUM(BF94:BF600))*I34),2)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ROUND((SUM(BG94:BG600)),2)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ROUND((SUM(BH94:BH600)),2)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ROUND((SUM(BI94:BI600)),2)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Ústí nad Labem - mosty se stavebním stavem VII_Brná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201 - Most ev. č. 744c-M1 - Brná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Brná</v>
      </c>
      <c r="G52" s="42"/>
      <c r="H52" s="42"/>
      <c r="I52" s="34" t="s">
        <v>23</v>
      </c>
      <c r="J52" s="74" t="str">
        <f>IF(J12="","",J12)</f>
        <v>24. 5. 2023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Dagmar Sedláčková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101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102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359</v>
      </c>
      <c r="E62" s="176"/>
      <c r="F62" s="176"/>
      <c r="G62" s="176"/>
      <c r="H62" s="176"/>
      <c r="I62" s="176"/>
      <c r="J62" s="177">
        <f>J213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360</v>
      </c>
      <c r="E63" s="176"/>
      <c r="F63" s="176"/>
      <c r="G63" s="176"/>
      <c r="H63" s="176"/>
      <c r="I63" s="176"/>
      <c r="J63" s="177">
        <f>J271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361</v>
      </c>
      <c r="E64" s="176"/>
      <c r="F64" s="176"/>
      <c r="G64" s="176"/>
      <c r="H64" s="176"/>
      <c r="I64" s="176"/>
      <c r="J64" s="177">
        <f>J309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362</v>
      </c>
      <c r="E65" s="176"/>
      <c r="F65" s="176"/>
      <c r="G65" s="176"/>
      <c r="H65" s="176"/>
      <c r="I65" s="176"/>
      <c r="J65" s="177">
        <f>J342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363</v>
      </c>
      <c r="E66" s="176"/>
      <c r="F66" s="176"/>
      <c r="G66" s="176"/>
      <c r="H66" s="176"/>
      <c r="I66" s="176"/>
      <c r="J66" s="177">
        <f>J353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364</v>
      </c>
      <c r="E67" s="176"/>
      <c r="F67" s="176"/>
      <c r="G67" s="176"/>
      <c r="H67" s="176"/>
      <c r="I67" s="176"/>
      <c r="J67" s="177">
        <f>J358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103</v>
      </c>
      <c r="E68" s="176"/>
      <c r="F68" s="176"/>
      <c r="G68" s="176"/>
      <c r="H68" s="176"/>
      <c r="I68" s="176"/>
      <c r="J68" s="177">
        <f>J380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204</v>
      </c>
      <c r="E69" s="176"/>
      <c r="F69" s="176"/>
      <c r="G69" s="176"/>
      <c r="H69" s="176"/>
      <c r="I69" s="176"/>
      <c r="J69" s="177">
        <f>J392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365</v>
      </c>
      <c r="E70" s="170"/>
      <c r="F70" s="170"/>
      <c r="G70" s="170"/>
      <c r="H70" s="170"/>
      <c r="I70" s="170"/>
      <c r="J70" s="171">
        <f>J395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366</v>
      </c>
      <c r="E71" s="176"/>
      <c r="F71" s="176"/>
      <c r="G71" s="176"/>
      <c r="H71" s="176"/>
      <c r="I71" s="176"/>
      <c r="J71" s="177">
        <f>J396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367</v>
      </c>
      <c r="E72" s="176"/>
      <c r="F72" s="176"/>
      <c r="G72" s="176"/>
      <c r="H72" s="176"/>
      <c r="I72" s="176"/>
      <c r="J72" s="177">
        <f>J412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368</v>
      </c>
      <c r="E73" s="176"/>
      <c r="F73" s="176"/>
      <c r="G73" s="176"/>
      <c r="H73" s="176"/>
      <c r="I73" s="176"/>
      <c r="J73" s="177">
        <f>J425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369</v>
      </c>
      <c r="E74" s="176"/>
      <c r="F74" s="176"/>
      <c r="G74" s="176"/>
      <c r="H74" s="176"/>
      <c r="I74" s="176"/>
      <c r="J74" s="177">
        <f>J496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104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2" t="str">
        <f>E7</f>
        <v>Ústí nad Labem - mosty se stavebním stavem VII_Brná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95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SO 201 - Most ev. č. 744c-M1 - Brná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Brná</v>
      </c>
      <c r="G88" s="42"/>
      <c r="H88" s="42"/>
      <c r="I88" s="34" t="s">
        <v>23</v>
      </c>
      <c r="J88" s="74" t="str">
        <f>IF(J12="","",J12)</f>
        <v>24. 5. 2023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E15</f>
        <v xml:space="preserve"> </v>
      </c>
      <c r="G90" s="42"/>
      <c r="H90" s="42"/>
      <c r="I90" s="34" t="s">
        <v>31</v>
      </c>
      <c r="J90" s="38" t="str">
        <f>E21</f>
        <v xml:space="preserve"> 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IF(E18="","",E18)</f>
        <v>Vyplň údaj</v>
      </c>
      <c r="G91" s="42"/>
      <c r="H91" s="42"/>
      <c r="I91" s="34" t="s">
        <v>33</v>
      </c>
      <c r="J91" s="38" t="str">
        <f>E24</f>
        <v>Dagmar Sedláčková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105</v>
      </c>
      <c r="D93" s="182" t="s">
        <v>56</v>
      </c>
      <c r="E93" s="182" t="s">
        <v>52</v>
      </c>
      <c r="F93" s="182" t="s">
        <v>53</v>
      </c>
      <c r="G93" s="182" t="s">
        <v>106</v>
      </c>
      <c r="H93" s="182" t="s">
        <v>107</v>
      </c>
      <c r="I93" s="182" t="s">
        <v>108</v>
      </c>
      <c r="J93" s="182" t="s">
        <v>99</v>
      </c>
      <c r="K93" s="183" t="s">
        <v>109</v>
      </c>
      <c r="L93" s="184"/>
      <c r="M93" s="94" t="s">
        <v>19</v>
      </c>
      <c r="N93" s="95" t="s">
        <v>41</v>
      </c>
      <c r="O93" s="95" t="s">
        <v>110</v>
      </c>
      <c r="P93" s="95" t="s">
        <v>111</v>
      </c>
      <c r="Q93" s="95" t="s">
        <v>112</v>
      </c>
      <c r="R93" s="95" t="s">
        <v>113</v>
      </c>
      <c r="S93" s="95" t="s">
        <v>114</v>
      </c>
      <c r="T93" s="96" t="s">
        <v>115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116</v>
      </c>
      <c r="D94" s="42"/>
      <c r="E94" s="42"/>
      <c r="F94" s="42"/>
      <c r="G94" s="42"/>
      <c r="H94" s="42"/>
      <c r="I94" s="42"/>
      <c r="J94" s="185">
        <f>BK94</f>
        <v>0</v>
      </c>
      <c r="K94" s="42"/>
      <c r="L94" s="46"/>
      <c r="M94" s="97"/>
      <c r="N94" s="186"/>
      <c r="O94" s="98"/>
      <c r="P94" s="187">
        <f>P95+P395</f>
        <v>0</v>
      </c>
      <c r="Q94" s="98"/>
      <c r="R94" s="187">
        <f>R95+R395</f>
        <v>43.63201649599999</v>
      </c>
      <c r="S94" s="98"/>
      <c r="T94" s="188">
        <f>T95+T395</f>
        <v>2.80582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70</v>
      </c>
      <c r="AU94" s="19" t="s">
        <v>100</v>
      </c>
      <c r="BK94" s="189">
        <f>BK95+BK395</f>
        <v>0</v>
      </c>
    </row>
    <row r="95" spans="1:63" s="12" customFormat="1" ht="25.9" customHeight="1">
      <c r="A95" s="12"/>
      <c r="B95" s="190"/>
      <c r="C95" s="191"/>
      <c r="D95" s="192" t="s">
        <v>70</v>
      </c>
      <c r="E95" s="193" t="s">
        <v>117</v>
      </c>
      <c r="F95" s="193" t="s">
        <v>118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P96+P213+P271+P309+P342+P353+P358+P380+P392</f>
        <v>0</v>
      </c>
      <c r="Q95" s="198"/>
      <c r="R95" s="199">
        <f>R96+R213+R271+R309+R342+R353+R358+R380+R392</f>
        <v>41.940857345999994</v>
      </c>
      <c r="S95" s="198"/>
      <c r="T95" s="200">
        <f>T96+T213+T271+T309+T342+T353+T358+T380+T392</f>
        <v>2.80582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70</v>
      </c>
      <c r="AU95" s="202" t="s">
        <v>71</v>
      </c>
      <c r="AY95" s="201" t="s">
        <v>119</v>
      </c>
      <c r="BK95" s="203">
        <f>BK96+BK213+BK271+BK309+BK342+BK353+BK358+BK380+BK392</f>
        <v>0</v>
      </c>
    </row>
    <row r="96" spans="1:63" s="12" customFormat="1" ht="22.8" customHeight="1">
      <c r="A96" s="12"/>
      <c r="B96" s="190"/>
      <c r="C96" s="191"/>
      <c r="D96" s="192" t="s">
        <v>70</v>
      </c>
      <c r="E96" s="204" t="s">
        <v>79</v>
      </c>
      <c r="F96" s="204" t="s">
        <v>120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SUM(P97:P212)</f>
        <v>0</v>
      </c>
      <c r="Q96" s="198"/>
      <c r="R96" s="199">
        <f>SUM(R97:R212)</f>
        <v>0.28081799999999996</v>
      </c>
      <c r="S96" s="198"/>
      <c r="T96" s="200">
        <f>SUM(T97:T212)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79</v>
      </c>
      <c r="AT96" s="202" t="s">
        <v>70</v>
      </c>
      <c r="AU96" s="202" t="s">
        <v>79</v>
      </c>
      <c r="AY96" s="201" t="s">
        <v>119</v>
      </c>
      <c r="BK96" s="203">
        <f>SUM(BK97:BK212)</f>
        <v>0</v>
      </c>
    </row>
    <row r="97" spans="1:65" s="2" customFormat="1" ht="16.5" customHeight="1">
      <c r="A97" s="40"/>
      <c r="B97" s="41"/>
      <c r="C97" s="206" t="s">
        <v>79</v>
      </c>
      <c r="D97" s="206" t="s">
        <v>121</v>
      </c>
      <c r="E97" s="207" t="s">
        <v>370</v>
      </c>
      <c r="F97" s="208" t="s">
        <v>371</v>
      </c>
      <c r="G97" s="209" t="s">
        <v>372</v>
      </c>
      <c r="H97" s="210">
        <v>12</v>
      </c>
      <c r="I97" s="211"/>
      <c r="J97" s="212">
        <f>ROUND(I97*H97,2)</f>
        <v>0</v>
      </c>
      <c r="K97" s="208" t="s">
        <v>125</v>
      </c>
      <c r="L97" s="46"/>
      <c r="M97" s="213" t="s">
        <v>19</v>
      </c>
      <c r="N97" s="214" t="s">
        <v>42</v>
      </c>
      <c r="O97" s="86"/>
      <c r="P97" s="215">
        <f>O97*H97</f>
        <v>0</v>
      </c>
      <c r="Q97" s="215">
        <v>0.02193</v>
      </c>
      <c r="R97" s="215">
        <f>Q97*H97</f>
        <v>0.26316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126</v>
      </c>
      <c r="AT97" s="217" t="s">
        <v>121</v>
      </c>
      <c r="AU97" s="217" t="s">
        <v>81</v>
      </c>
      <c r="AY97" s="19" t="s">
        <v>119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79</v>
      </c>
      <c r="BK97" s="218">
        <f>ROUND(I97*H97,2)</f>
        <v>0</v>
      </c>
      <c r="BL97" s="19" t="s">
        <v>126</v>
      </c>
      <c r="BM97" s="217" t="s">
        <v>373</v>
      </c>
    </row>
    <row r="98" spans="1:47" s="2" customFormat="1" ht="12">
      <c r="A98" s="40"/>
      <c r="B98" s="41"/>
      <c r="C98" s="42"/>
      <c r="D98" s="219" t="s">
        <v>128</v>
      </c>
      <c r="E98" s="42"/>
      <c r="F98" s="220" t="s">
        <v>374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128</v>
      </c>
      <c r="AU98" s="19" t="s">
        <v>81</v>
      </c>
    </row>
    <row r="99" spans="1:65" s="2" customFormat="1" ht="16.5" customHeight="1">
      <c r="A99" s="40"/>
      <c r="B99" s="41"/>
      <c r="C99" s="206" t="s">
        <v>81</v>
      </c>
      <c r="D99" s="206" t="s">
        <v>121</v>
      </c>
      <c r="E99" s="207" t="s">
        <v>375</v>
      </c>
      <c r="F99" s="208" t="s">
        <v>376</v>
      </c>
      <c r="G99" s="209" t="s">
        <v>377</v>
      </c>
      <c r="H99" s="210">
        <v>336</v>
      </c>
      <c r="I99" s="211"/>
      <c r="J99" s="212">
        <f>ROUND(I99*H99,2)</f>
        <v>0</v>
      </c>
      <c r="K99" s="208" t="s">
        <v>125</v>
      </c>
      <c r="L99" s="46"/>
      <c r="M99" s="213" t="s">
        <v>19</v>
      </c>
      <c r="N99" s="214" t="s">
        <v>42</v>
      </c>
      <c r="O99" s="86"/>
      <c r="P99" s="215">
        <f>O99*H99</f>
        <v>0</v>
      </c>
      <c r="Q99" s="215">
        <v>3E-05</v>
      </c>
      <c r="R99" s="215">
        <f>Q99*H99</f>
        <v>0.01008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126</v>
      </c>
      <c r="AT99" s="217" t="s">
        <v>121</v>
      </c>
      <c r="AU99" s="217" t="s">
        <v>81</v>
      </c>
      <c r="AY99" s="19" t="s">
        <v>119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79</v>
      </c>
      <c r="BK99" s="218">
        <f>ROUND(I99*H99,2)</f>
        <v>0</v>
      </c>
      <c r="BL99" s="19" t="s">
        <v>126</v>
      </c>
      <c r="BM99" s="217" t="s">
        <v>378</v>
      </c>
    </row>
    <row r="100" spans="1:47" s="2" customFormat="1" ht="12">
      <c r="A100" s="40"/>
      <c r="B100" s="41"/>
      <c r="C100" s="42"/>
      <c r="D100" s="219" t="s">
        <v>128</v>
      </c>
      <c r="E100" s="42"/>
      <c r="F100" s="220" t="s">
        <v>379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128</v>
      </c>
      <c r="AU100" s="19" t="s">
        <v>81</v>
      </c>
    </row>
    <row r="101" spans="1:51" s="15" customFormat="1" ht="12">
      <c r="A101" s="15"/>
      <c r="B101" s="261"/>
      <c r="C101" s="262"/>
      <c r="D101" s="226" t="s">
        <v>130</v>
      </c>
      <c r="E101" s="263" t="s">
        <v>19</v>
      </c>
      <c r="F101" s="264" t="s">
        <v>380</v>
      </c>
      <c r="G101" s="262"/>
      <c r="H101" s="263" t="s">
        <v>19</v>
      </c>
      <c r="I101" s="265"/>
      <c r="J101" s="262"/>
      <c r="K101" s="262"/>
      <c r="L101" s="266"/>
      <c r="M101" s="267"/>
      <c r="N101" s="268"/>
      <c r="O101" s="268"/>
      <c r="P101" s="268"/>
      <c r="Q101" s="268"/>
      <c r="R101" s="268"/>
      <c r="S101" s="268"/>
      <c r="T101" s="269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0" t="s">
        <v>130</v>
      </c>
      <c r="AU101" s="270" t="s">
        <v>81</v>
      </c>
      <c r="AV101" s="15" t="s">
        <v>79</v>
      </c>
      <c r="AW101" s="15" t="s">
        <v>32</v>
      </c>
      <c r="AX101" s="15" t="s">
        <v>71</v>
      </c>
      <c r="AY101" s="270" t="s">
        <v>119</v>
      </c>
    </row>
    <row r="102" spans="1:51" s="13" customFormat="1" ht="12">
      <c r="A102" s="13"/>
      <c r="B102" s="224"/>
      <c r="C102" s="225"/>
      <c r="D102" s="226" t="s">
        <v>130</v>
      </c>
      <c r="E102" s="227" t="s">
        <v>19</v>
      </c>
      <c r="F102" s="228" t="s">
        <v>381</v>
      </c>
      <c r="G102" s="225"/>
      <c r="H102" s="229">
        <v>336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130</v>
      </c>
      <c r="AU102" s="235" t="s">
        <v>81</v>
      </c>
      <c r="AV102" s="13" t="s">
        <v>81</v>
      </c>
      <c r="AW102" s="13" t="s">
        <v>32</v>
      </c>
      <c r="AX102" s="13" t="s">
        <v>79</v>
      </c>
      <c r="AY102" s="235" t="s">
        <v>119</v>
      </c>
    </row>
    <row r="103" spans="1:65" s="2" customFormat="1" ht="24.15" customHeight="1">
      <c r="A103" s="40"/>
      <c r="B103" s="41"/>
      <c r="C103" s="206" t="s">
        <v>138</v>
      </c>
      <c r="D103" s="206" t="s">
        <v>121</v>
      </c>
      <c r="E103" s="207" t="s">
        <v>382</v>
      </c>
      <c r="F103" s="208" t="s">
        <v>383</v>
      </c>
      <c r="G103" s="209" t="s">
        <v>384</v>
      </c>
      <c r="H103" s="210">
        <v>42</v>
      </c>
      <c r="I103" s="211"/>
      <c r="J103" s="212">
        <f>ROUND(I103*H103,2)</f>
        <v>0</v>
      </c>
      <c r="K103" s="208" t="s">
        <v>125</v>
      </c>
      <c r="L103" s="46"/>
      <c r="M103" s="213" t="s">
        <v>19</v>
      </c>
      <c r="N103" s="214" t="s">
        <v>42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126</v>
      </c>
      <c r="AT103" s="217" t="s">
        <v>121</v>
      </c>
      <c r="AU103" s="217" t="s">
        <v>81</v>
      </c>
      <c r="AY103" s="19" t="s">
        <v>119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79</v>
      </c>
      <c r="BK103" s="218">
        <f>ROUND(I103*H103,2)</f>
        <v>0</v>
      </c>
      <c r="BL103" s="19" t="s">
        <v>126</v>
      </c>
      <c r="BM103" s="217" t="s">
        <v>385</v>
      </c>
    </row>
    <row r="104" spans="1:47" s="2" customFormat="1" ht="12">
      <c r="A104" s="40"/>
      <c r="B104" s="41"/>
      <c r="C104" s="42"/>
      <c r="D104" s="219" t="s">
        <v>128</v>
      </c>
      <c r="E104" s="42"/>
      <c r="F104" s="220" t="s">
        <v>386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128</v>
      </c>
      <c r="AU104" s="19" t="s">
        <v>81</v>
      </c>
    </row>
    <row r="105" spans="1:51" s="13" customFormat="1" ht="12">
      <c r="A105" s="13"/>
      <c r="B105" s="224"/>
      <c r="C105" s="225"/>
      <c r="D105" s="226" t="s">
        <v>130</v>
      </c>
      <c r="E105" s="227" t="s">
        <v>19</v>
      </c>
      <c r="F105" s="228" t="s">
        <v>387</v>
      </c>
      <c r="G105" s="225"/>
      <c r="H105" s="229">
        <v>42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130</v>
      </c>
      <c r="AU105" s="235" t="s">
        <v>81</v>
      </c>
      <c r="AV105" s="13" t="s">
        <v>81</v>
      </c>
      <c r="AW105" s="13" t="s">
        <v>32</v>
      </c>
      <c r="AX105" s="13" t="s">
        <v>79</v>
      </c>
      <c r="AY105" s="235" t="s">
        <v>119</v>
      </c>
    </row>
    <row r="106" spans="1:65" s="2" customFormat="1" ht="24.15" customHeight="1">
      <c r="A106" s="40"/>
      <c r="B106" s="41"/>
      <c r="C106" s="206" t="s">
        <v>126</v>
      </c>
      <c r="D106" s="206" t="s">
        <v>121</v>
      </c>
      <c r="E106" s="207" t="s">
        <v>388</v>
      </c>
      <c r="F106" s="208" t="s">
        <v>389</v>
      </c>
      <c r="G106" s="209" t="s">
        <v>372</v>
      </c>
      <c r="H106" s="210">
        <v>48</v>
      </c>
      <c r="I106" s="211"/>
      <c r="J106" s="212">
        <f>ROUND(I106*H106,2)</f>
        <v>0</v>
      </c>
      <c r="K106" s="208" t="s">
        <v>125</v>
      </c>
      <c r="L106" s="46"/>
      <c r="M106" s="213" t="s">
        <v>19</v>
      </c>
      <c r="N106" s="214" t="s">
        <v>42</v>
      </c>
      <c r="O106" s="86"/>
      <c r="P106" s="215">
        <f>O106*H106</f>
        <v>0</v>
      </c>
      <c r="Q106" s="215">
        <v>0.00015</v>
      </c>
      <c r="R106" s="215">
        <f>Q106*H106</f>
        <v>0.0072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126</v>
      </c>
      <c r="AT106" s="217" t="s">
        <v>121</v>
      </c>
      <c r="AU106" s="217" t="s">
        <v>81</v>
      </c>
      <c r="AY106" s="19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126</v>
      </c>
      <c r="BM106" s="217" t="s">
        <v>390</v>
      </c>
    </row>
    <row r="107" spans="1:47" s="2" customFormat="1" ht="12">
      <c r="A107" s="40"/>
      <c r="B107" s="41"/>
      <c r="C107" s="42"/>
      <c r="D107" s="219" t="s">
        <v>128</v>
      </c>
      <c r="E107" s="42"/>
      <c r="F107" s="220" t="s">
        <v>391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128</v>
      </c>
      <c r="AU107" s="19" t="s">
        <v>81</v>
      </c>
    </row>
    <row r="108" spans="1:51" s="13" customFormat="1" ht="12">
      <c r="A108" s="13"/>
      <c r="B108" s="224"/>
      <c r="C108" s="225"/>
      <c r="D108" s="226" t="s">
        <v>130</v>
      </c>
      <c r="E108" s="227" t="s">
        <v>19</v>
      </c>
      <c r="F108" s="228" t="s">
        <v>392</v>
      </c>
      <c r="G108" s="225"/>
      <c r="H108" s="229">
        <v>48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130</v>
      </c>
      <c r="AU108" s="235" t="s">
        <v>81</v>
      </c>
      <c r="AV108" s="13" t="s">
        <v>81</v>
      </c>
      <c r="AW108" s="13" t="s">
        <v>32</v>
      </c>
      <c r="AX108" s="13" t="s">
        <v>79</v>
      </c>
      <c r="AY108" s="235" t="s">
        <v>119</v>
      </c>
    </row>
    <row r="109" spans="1:65" s="2" customFormat="1" ht="24.15" customHeight="1">
      <c r="A109" s="40"/>
      <c r="B109" s="41"/>
      <c r="C109" s="206" t="s">
        <v>147</v>
      </c>
      <c r="D109" s="206" t="s">
        <v>121</v>
      </c>
      <c r="E109" s="207" t="s">
        <v>393</v>
      </c>
      <c r="F109" s="208" t="s">
        <v>394</v>
      </c>
      <c r="G109" s="209" t="s">
        <v>372</v>
      </c>
      <c r="H109" s="210">
        <v>48</v>
      </c>
      <c r="I109" s="211"/>
      <c r="J109" s="212">
        <f>ROUND(I109*H109,2)</f>
        <v>0</v>
      </c>
      <c r="K109" s="208" t="s">
        <v>125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126</v>
      </c>
      <c r="AT109" s="217" t="s">
        <v>121</v>
      </c>
      <c r="AU109" s="217" t="s">
        <v>81</v>
      </c>
      <c r="AY109" s="19" t="s">
        <v>119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126</v>
      </c>
      <c r="BM109" s="217" t="s">
        <v>395</v>
      </c>
    </row>
    <row r="110" spans="1:47" s="2" customFormat="1" ht="12">
      <c r="A110" s="40"/>
      <c r="B110" s="41"/>
      <c r="C110" s="42"/>
      <c r="D110" s="219" t="s">
        <v>128</v>
      </c>
      <c r="E110" s="42"/>
      <c r="F110" s="220" t="s">
        <v>396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128</v>
      </c>
      <c r="AU110" s="19" t="s">
        <v>81</v>
      </c>
    </row>
    <row r="111" spans="1:65" s="2" customFormat="1" ht="16.5" customHeight="1">
      <c r="A111" s="40"/>
      <c r="B111" s="41"/>
      <c r="C111" s="206" t="s">
        <v>152</v>
      </c>
      <c r="D111" s="206" t="s">
        <v>121</v>
      </c>
      <c r="E111" s="207" t="s">
        <v>397</v>
      </c>
      <c r="F111" s="208" t="s">
        <v>398</v>
      </c>
      <c r="G111" s="209" t="s">
        <v>124</v>
      </c>
      <c r="H111" s="210">
        <v>25.85</v>
      </c>
      <c r="I111" s="211"/>
      <c r="J111" s="212">
        <f>ROUND(I111*H111,2)</f>
        <v>0</v>
      </c>
      <c r="K111" s="208" t="s">
        <v>125</v>
      </c>
      <c r="L111" s="46"/>
      <c r="M111" s="213" t="s">
        <v>19</v>
      </c>
      <c r="N111" s="214" t="s">
        <v>42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126</v>
      </c>
      <c r="AT111" s="217" t="s">
        <v>121</v>
      </c>
      <c r="AU111" s="217" t="s">
        <v>81</v>
      </c>
      <c r="AY111" s="19" t="s">
        <v>119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79</v>
      </c>
      <c r="BK111" s="218">
        <f>ROUND(I111*H111,2)</f>
        <v>0</v>
      </c>
      <c r="BL111" s="19" t="s">
        <v>126</v>
      </c>
      <c r="BM111" s="217" t="s">
        <v>399</v>
      </c>
    </row>
    <row r="112" spans="1:47" s="2" customFormat="1" ht="12">
      <c r="A112" s="40"/>
      <c r="B112" s="41"/>
      <c r="C112" s="42"/>
      <c r="D112" s="219" t="s">
        <v>128</v>
      </c>
      <c r="E112" s="42"/>
      <c r="F112" s="220" t="s">
        <v>400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128</v>
      </c>
      <c r="AU112" s="19" t="s">
        <v>81</v>
      </c>
    </row>
    <row r="113" spans="1:51" s="15" customFormat="1" ht="12">
      <c r="A113" s="15"/>
      <c r="B113" s="261"/>
      <c r="C113" s="262"/>
      <c r="D113" s="226" t="s">
        <v>130</v>
      </c>
      <c r="E113" s="263" t="s">
        <v>19</v>
      </c>
      <c r="F113" s="264" t="s">
        <v>401</v>
      </c>
      <c r="G113" s="262"/>
      <c r="H113" s="263" t="s">
        <v>19</v>
      </c>
      <c r="I113" s="265"/>
      <c r="J113" s="262"/>
      <c r="K113" s="262"/>
      <c r="L113" s="266"/>
      <c r="M113" s="267"/>
      <c r="N113" s="268"/>
      <c r="O113" s="268"/>
      <c r="P113" s="268"/>
      <c r="Q113" s="268"/>
      <c r="R113" s="268"/>
      <c r="S113" s="268"/>
      <c r="T113" s="269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0" t="s">
        <v>130</v>
      </c>
      <c r="AU113" s="270" t="s">
        <v>81</v>
      </c>
      <c r="AV113" s="15" t="s">
        <v>79</v>
      </c>
      <c r="AW113" s="15" t="s">
        <v>32</v>
      </c>
      <c r="AX113" s="15" t="s">
        <v>71</v>
      </c>
      <c r="AY113" s="270" t="s">
        <v>119</v>
      </c>
    </row>
    <row r="114" spans="1:51" s="13" customFormat="1" ht="12">
      <c r="A114" s="13"/>
      <c r="B114" s="224"/>
      <c r="C114" s="225"/>
      <c r="D114" s="226" t="s">
        <v>130</v>
      </c>
      <c r="E114" s="227" t="s">
        <v>19</v>
      </c>
      <c r="F114" s="228" t="s">
        <v>402</v>
      </c>
      <c r="G114" s="225"/>
      <c r="H114" s="229">
        <v>25.85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130</v>
      </c>
      <c r="AU114" s="235" t="s">
        <v>81</v>
      </c>
      <c r="AV114" s="13" t="s">
        <v>81</v>
      </c>
      <c r="AW114" s="13" t="s">
        <v>32</v>
      </c>
      <c r="AX114" s="13" t="s">
        <v>79</v>
      </c>
      <c r="AY114" s="235" t="s">
        <v>119</v>
      </c>
    </row>
    <row r="115" spans="1:65" s="2" customFormat="1" ht="16.5" customHeight="1">
      <c r="A115" s="40"/>
      <c r="B115" s="41"/>
      <c r="C115" s="206" t="s">
        <v>157</v>
      </c>
      <c r="D115" s="206" t="s">
        <v>121</v>
      </c>
      <c r="E115" s="207" t="s">
        <v>403</v>
      </c>
      <c r="F115" s="208" t="s">
        <v>404</v>
      </c>
      <c r="G115" s="209" t="s">
        <v>213</v>
      </c>
      <c r="H115" s="210">
        <v>5.078</v>
      </c>
      <c r="I115" s="211"/>
      <c r="J115" s="212">
        <f>ROUND(I115*H115,2)</f>
        <v>0</v>
      </c>
      <c r="K115" s="208" t="s">
        <v>125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126</v>
      </c>
      <c r="AT115" s="217" t="s">
        <v>121</v>
      </c>
      <c r="AU115" s="217" t="s">
        <v>81</v>
      </c>
      <c r="AY115" s="19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126</v>
      </c>
      <c r="BM115" s="217" t="s">
        <v>405</v>
      </c>
    </row>
    <row r="116" spans="1:47" s="2" customFormat="1" ht="12">
      <c r="A116" s="40"/>
      <c r="B116" s="41"/>
      <c r="C116" s="42"/>
      <c r="D116" s="219" t="s">
        <v>128</v>
      </c>
      <c r="E116" s="42"/>
      <c r="F116" s="220" t="s">
        <v>406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128</v>
      </c>
      <c r="AU116" s="19" t="s">
        <v>81</v>
      </c>
    </row>
    <row r="117" spans="1:51" s="15" customFormat="1" ht="12">
      <c r="A117" s="15"/>
      <c r="B117" s="261"/>
      <c r="C117" s="262"/>
      <c r="D117" s="226" t="s">
        <v>130</v>
      </c>
      <c r="E117" s="263" t="s">
        <v>19</v>
      </c>
      <c r="F117" s="264" t="s">
        <v>407</v>
      </c>
      <c r="G117" s="262"/>
      <c r="H117" s="263" t="s">
        <v>19</v>
      </c>
      <c r="I117" s="265"/>
      <c r="J117" s="262"/>
      <c r="K117" s="262"/>
      <c r="L117" s="266"/>
      <c r="M117" s="267"/>
      <c r="N117" s="268"/>
      <c r="O117" s="268"/>
      <c r="P117" s="268"/>
      <c r="Q117" s="268"/>
      <c r="R117" s="268"/>
      <c r="S117" s="268"/>
      <c r="T117" s="26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70" t="s">
        <v>130</v>
      </c>
      <c r="AU117" s="270" t="s">
        <v>81</v>
      </c>
      <c r="AV117" s="15" t="s">
        <v>79</v>
      </c>
      <c r="AW117" s="15" t="s">
        <v>32</v>
      </c>
      <c r="AX117" s="15" t="s">
        <v>71</v>
      </c>
      <c r="AY117" s="270" t="s">
        <v>119</v>
      </c>
    </row>
    <row r="118" spans="1:51" s="13" customFormat="1" ht="12">
      <c r="A118" s="13"/>
      <c r="B118" s="224"/>
      <c r="C118" s="225"/>
      <c r="D118" s="226" t="s">
        <v>130</v>
      </c>
      <c r="E118" s="227" t="s">
        <v>19</v>
      </c>
      <c r="F118" s="228" t="s">
        <v>408</v>
      </c>
      <c r="G118" s="225"/>
      <c r="H118" s="229">
        <v>5.078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130</v>
      </c>
      <c r="AU118" s="235" t="s">
        <v>81</v>
      </c>
      <c r="AV118" s="13" t="s">
        <v>81</v>
      </c>
      <c r="AW118" s="13" t="s">
        <v>32</v>
      </c>
      <c r="AX118" s="13" t="s">
        <v>79</v>
      </c>
      <c r="AY118" s="235" t="s">
        <v>119</v>
      </c>
    </row>
    <row r="119" spans="1:65" s="2" customFormat="1" ht="16.5" customHeight="1">
      <c r="A119" s="40"/>
      <c r="B119" s="41"/>
      <c r="C119" s="206" t="s">
        <v>162</v>
      </c>
      <c r="D119" s="206" t="s">
        <v>121</v>
      </c>
      <c r="E119" s="207" t="s">
        <v>409</v>
      </c>
      <c r="F119" s="208" t="s">
        <v>410</v>
      </c>
      <c r="G119" s="209" t="s">
        <v>213</v>
      </c>
      <c r="H119" s="210">
        <v>2.176</v>
      </c>
      <c r="I119" s="211"/>
      <c r="J119" s="212">
        <f>ROUND(I119*H119,2)</f>
        <v>0</v>
      </c>
      <c r="K119" s="208" t="s">
        <v>125</v>
      </c>
      <c r="L119" s="46"/>
      <c r="M119" s="213" t="s">
        <v>19</v>
      </c>
      <c r="N119" s="214" t="s">
        <v>42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126</v>
      </c>
      <c r="AT119" s="217" t="s">
        <v>121</v>
      </c>
      <c r="AU119" s="217" t="s">
        <v>81</v>
      </c>
      <c r="AY119" s="19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79</v>
      </c>
      <c r="BK119" s="218">
        <f>ROUND(I119*H119,2)</f>
        <v>0</v>
      </c>
      <c r="BL119" s="19" t="s">
        <v>126</v>
      </c>
      <c r="BM119" s="217" t="s">
        <v>411</v>
      </c>
    </row>
    <row r="120" spans="1:47" s="2" customFormat="1" ht="12">
      <c r="A120" s="40"/>
      <c r="B120" s="41"/>
      <c r="C120" s="42"/>
      <c r="D120" s="219" t="s">
        <v>128</v>
      </c>
      <c r="E120" s="42"/>
      <c r="F120" s="220" t="s">
        <v>412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128</v>
      </c>
      <c r="AU120" s="19" t="s">
        <v>81</v>
      </c>
    </row>
    <row r="121" spans="1:51" s="15" customFormat="1" ht="12">
      <c r="A121" s="15"/>
      <c r="B121" s="261"/>
      <c r="C121" s="262"/>
      <c r="D121" s="226" t="s">
        <v>130</v>
      </c>
      <c r="E121" s="263" t="s">
        <v>19</v>
      </c>
      <c r="F121" s="264" t="s">
        <v>407</v>
      </c>
      <c r="G121" s="262"/>
      <c r="H121" s="263" t="s">
        <v>19</v>
      </c>
      <c r="I121" s="265"/>
      <c r="J121" s="262"/>
      <c r="K121" s="262"/>
      <c r="L121" s="266"/>
      <c r="M121" s="267"/>
      <c r="N121" s="268"/>
      <c r="O121" s="268"/>
      <c r="P121" s="268"/>
      <c r="Q121" s="268"/>
      <c r="R121" s="268"/>
      <c r="S121" s="268"/>
      <c r="T121" s="269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0" t="s">
        <v>130</v>
      </c>
      <c r="AU121" s="270" t="s">
        <v>81</v>
      </c>
      <c r="AV121" s="15" t="s">
        <v>79</v>
      </c>
      <c r="AW121" s="15" t="s">
        <v>32</v>
      </c>
      <c r="AX121" s="15" t="s">
        <v>71</v>
      </c>
      <c r="AY121" s="270" t="s">
        <v>119</v>
      </c>
    </row>
    <row r="122" spans="1:51" s="13" customFormat="1" ht="12">
      <c r="A122" s="13"/>
      <c r="B122" s="224"/>
      <c r="C122" s="225"/>
      <c r="D122" s="226" t="s">
        <v>130</v>
      </c>
      <c r="E122" s="227" t="s">
        <v>19</v>
      </c>
      <c r="F122" s="228" t="s">
        <v>413</v>
      </c>
      <c r="G122" s="225"/>
      <c r="H122" s="229">
        <v>2.176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130</v>
      </c>
      <c r="AU122" s="235" t="s">
        <v>81</v>
      </c>
      <c r="AV122" s="13" t="s">
        <v>81</v>
      </c>
      <c r="AW122" s="13" t="s">
        <v>32</v>
      </c>
      <c r="AX122" s="13" t="s">
        <v>79</v>
      </c>
      <c r="AY122" s="235" t="s">
        <v>119</v>
      </c>
    </row>
    <row r="123" spans="1:65" s="2" customFormat="1" ht="16.5" customHeight="1">
      <c r="A123" s="40"/>
      <c r="B123" s="41"/>
      <c r="C123" s="206" t="s">
        <v>167</v>
      </c>
      <c r="D123" s="206" t="s">
        <v>121</v>
      </c>
      <c r="E123" s="207" t="s">
        <v>414</v>
      </c>
      <c r="F123" s="208" t="s">
        <v>415</v>
      </c>
      <c r="G123" s="209" t="s">
        <v>213</v>
      </c>
      <c r="H123" s="210">
        <v>13.37</v>
      </c>
      <c r="I123" s="211"/>
      <c r="J123" s="212">
        <f>ROUND(I123*H123,2)</f>
        <v>0</v>
      </c>
      <c r="K123" s="208" t="s">
        <v>125</v>
      </c>
      <c r="L123" s="46"/>
      <c r="M123" s="213" t="s">
        <v>19</v>
      </c>
      <c r="N123" s="214" t="s">
        <v>42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126</v>
      </c>
      <c r="AT123" s="217" t="s">
        <v>121</v>
      </c>
      <c r="AU123" s="217" t="s">
        <v>81</v>
      </c>
      <c r="AY123" s="19" t="s">
        <v>119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126</v>
      </c>
      <c r="BM123" s="217" t="s">
        <v>416</v>
      </c>
    </row>
    <row r="124" spans="1:47" s="2" customFormat="1" ht="12">
      <c r="A124" s="40"/>
      <c r="B124" s="41"/>
      <c r="C124" s="42"/>
      <c r="D124" s="219" t="s">
        <v>128</v>
      </c>
      <c r="E124" s="42"/>
      <c r="F124" s="220" t="s">
        <v>417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128</v>
      </c>
      <c r="AU124" s="19" t="s">
        <v>81</v>
      </c>
    </row>
    <row r="125" spans="1:51" s="15" customFormat="1" ht="12">
      <c r="A125" s="15"/>
      <c r="B125" s="261"/>
      <c r="C125" s="262"/>
      <c r="D125" s="226" t="s">
        <v>130</v>
      </c>
      <c r="E125" s="263" t="s">
        <v>19</v>
      </c>
      <c r="F125" s="264" t="s">
        <v>418</v>
      </c>
      <c r="G125" s="262"/>
      <c r="H125" s="263" t="s">
        <v>19</v>
      </c>
      <c r="I125" s="265"/>
      <c r="J125" s="262"/>
      <c r="K125" s="262"/>
      <c r="L125" s="266"/>
      <c r="M125" s="267"/>
      <c r="N125" s="268"/>
      <c r="O125" s="268"/>
      <c r="P125" s="268"/>
      <c r="Q125" s="268"/>
      <c r="R125" s="268"/>
      <c r="S125" s="268"/>
      <c r="T125" s="26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0" t="s">
        <v>130</v>
      </c>
      <c r="AU125" s="270" t="s">
        <v>81</v>
      </c>
      <c r="AV125" s="15" t="s">
        <v>79</v>
      </c>
      <c r="AW125" s="15" t="s">
        <v>32</v>
      </c>
      <c r="AX125" s="15" t="s">
        <v>71</v>
      </c>
      <c r="AY125" s="270" t="s">
        <v>119</v>
      </c>
    </row>
    <row r="126" spans="1:51" s="15" customFormat="1" ht="12">
      <c r="A126" s="15"/>
      <c r="B126" s="261"/>
      <c r="C126" s="262"/>
      <c r="D126" s="226" t="s">
        <v>130</v>
      </c>
      <c r="E126" s="263" t="s">
        <v>19</v>
      </c>
      <c r="F126" s="264" t="s">
        <v>419</v>
      </c>
      <c r="G126" s="262"/>
      <c r="H126" s="263" t="s">
        <v>19</v>
      </c>
      <c r="I126" s="265"/>
      <c r="J126" s="262"/>
      <c r="K126" s="262"/>
      <c r="L126" s="266"/>
      <c r="M126" s="267"/>
      <c r="N126" s="268"/>
      <c r="O126" s="268"/>
      <c r="P126" s="268"/>
      <c r="Q126" s="268"/>
      <c r="R126" s="268"/>
      <c r="S126" s="268"/>
      <c r="T126" s="26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0" t="s">
        <v>130</v>
      </c>
      <c r="AU126" s="270" t="s">
        <v>81</v>
      </c>
      <c r="AV126" s="15" t="s">
        <v>79</v>
      </c>
      <c r="AW126" s="15" t="s">
        <v>32</v>
      </c>
      <c r="AX126" s="15" t="s">
        <v>71</v>
      </c>
      <c r="AY126" s="270" t="s">
        <v>119</v>
      </c>
    </row>
    <row r="127" spans="1:51" s="13" customFormat="1" ht="12">
      <c r="A127" s="13"/>
      <c r="B127" s="224"/>
      <c r="C127" s="225"/>
      <c r="D127" s="226" t="s">
        <v>130</v>
      </c>
      <c r="E127" s="227" t="s">
        <v>19</v>
      </c>
      <c r="F127" s="228" t="s">
        <v>420</v>
      </c>
      <c r="G127" s="225"/>
      <c r="H127" s="229">
        <v>2.87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130</v>
      </c>
      <c r="AU127" s="235" t="s">
        <v>81</v>
      </c>
      <c r="AV127" s="13" t="s">
        <v>81</v>
      </c>
      <c r="AW127" s="13" t="s">
        <v>32</v>
      </c>
      <c r="AX127" s="13" t="s">
        <v>71</v>
      </c>
      <c r="AY127" s="235" t="s">
        <v>119</v>
      </c>
    </row>
    <row r="128" spans="1:51" s="15" customFormat="1" ht="12">
      <c r="A128" s="15"/>
      <c r="B128" s="261"/>
      <c r="C128" s="262"/>
      <c r="D128" s="226" t="s">
        <v>130</v>
      </c>
      <c r="E128" s="263" t="s">
        <v>19</v>
      </c>
      <c r="F128" s="264" t="s">
        <v>421</v>
      </c>
      <c r="G128" s="262"/>
      <c r="H128" s="263" t="s">
        <v>19</v>
      </c>
      <c r="I128" s="265"/>
      <c r="J128" s="262"/>
      <c r="K128" s="262"/>
      <c r="L128" s="266"/>
      <c r="M128" s="267"/>
      <c r="N128" s="268"/>
      <c r="O128" s="268"/>
      <c r="P128" s="268"/>
      <c r="Q128" s="268"/>
      <c r="R128" s="268"/>
      <c r="S128" s="268"/>
      <c r="T128" s="26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0" t="s">
        <v>130</v>
      </c>
      <c r="AU128" s="270" t="s">
        <v>81</v>
      </c>
      <c r="AV128" s="15" t="s">
        <v>79</v>
      </c>
      <c r="AW128" s="15" t="s">
        <v>32</v>
      </c>
      <c r="AX128" s="15" t="s">
        <v>71</v>
      </c>
      <c r="AY128" s="270" t="s">
        <v>119</v>
      </c>
    </row>
    <row r="129" spans="1:51" s="13" customFormat="1" ht="12">
      <c r="A129" s="13"/>
      <c r="B129" s="224"/>
      <c r="C129" s="225"/>
      <c r="D129" s="226" t="s">
        <v>130</v>
      </c>
      <c r="E129" s="227" t="s">
        <v>19</v>
      </c>
      <c r="F129" s="228" t="s">
        <v>422</v>
      </c>
      <c r="G129" s="225"/>
      <c r="H129" s="229">
        <v>10.5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130</v>
      </c>
      <c r="AU129" s="235" t="s">
        <v>81</v>
      </c>
      <c r="AV129" s="13" t="s">
        <v>81</v>
      </c>
      <c r="AW129" s="13" t="s">
        <v>32</v>
      </c>
      <c r="AX129" s="13" t="s">
        <v>71</v>
      </c>
      <c r="AY129" s="235" t="s">
        <v>119</v>
      </c>
    </row>
    <row r="130" spans="1:51" s="14" customFormat="1" ht="12">
      <c r="A130" s="14"/>
      <c r="B130" s="249"/>
      <c r="C130" s="250"/>
      <c r="D130" s="226" t="s">
        <v>130</v>
      </c>
      <c r="E130" s="251" t="s">
        <v>19</v>
      </c>
      <c r="F130" s="252" t="s">
        <v>216</v>
      </c>
      <c r="G130" s="250"/>
      <c r="H130" s="253">
        <v>13.37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9" t="s">
        <v>130</v>
      </c>
      <c r="AU130" s="259" t="s">
        <v>81</v>
      </c>
      <c r="AV130" s="14" t="s">
        <v>126</v>
      </c>
      <c r="AW130" s="14" t="s">
        <v>32</v>
      </c>
      <c r="AX130" s="14" t="s">
        <v>79</v>
      </c>
      <c r="AY130" s="259" t="s">
        <v>119</v>
      </c>
    </row>
    <row r="131" spans="1:65" s="2" customFormat="1" ht="24.15" customHeight="1">
      <c r="A131" s="40"/>
      <c r="B131" s="41"/>
      <c r="C131" s="206" t="s">
        <v>173</v>
      </c>
      <c r="D131" s="206" t="s">
        <v>121</v>
      </c>
      <c r="E131" s="207" t="s">
        <v>423</v>
      </c>
      <c r="F131" s="208" t="s">
        <v>424</v>
      </c>
      <c r="G131" s="209" t="s">
        <v>213</v>
      </c>
      <c r="H131" s="210">
        <v>31.179</v>
      </c>
      <c r="I131" s="211"/>
      <c r="J131" s="212">
        <f>ROUND(I131*H131,2)</f>
        <v>0</v>
      </c>
      <c r="K131" s="208" t="s">
        <v>125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126</v>
      </c>
      <c r="AT131" s="217" t="s">
        <v>121</v>
      </c>
      <c r="AU131" s="217" t="s">
        <v>81</v>
      </c>
      <c r="AY131" s="19" t="s">
        <v>119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126</v>
      </c>
      <c r="BM131" s="217" t="s">
        <v>425</v>
      </c>
    </row>
    <row r="132" spans="1:47" s="2" customFormat="1" ht="12">
      <c r="A132" s="40"/>
      <c r="B132" s="41"/>
      <c r="C132" s="42"/>
      <c r="D132" s="219" t="s">
        <v>128</v>
      </c>
      <c r="E132" s="42"/>
      <c r="F132" s="220" t="s">
        <v>426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128</v>
      </c>
      <c r="AU132" s="19" t="s">
        <v>81</v>
      </c>
    </row>
    <row r="133" spans="1:51" s="15" customFormat="1" ht="12">
      <c r="A133" s="15"/>
      <c r="B133" s="261"/>
      <c r="C133" s="262"/>
      <c r="D133" s="226" t="s">
        <v>130</v>
      </c>
      <c r="E133" s="263" t="s">
        <v>19</v>
      </c>
      <c r="F133" s="264" t="s">
        <v>427</v>
      </c>
      <c r="G133" s="262"/>
      <c r="H133" s="263" t="s">
        <v>19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0" t="s">
        <v>130</v>
      </c>
      <c r="AU133" s="270" t="s">
        <v>81</v>
      </c>
      <c r="AV133" s="15" t="s">
        <v>79</v>
      </c>
      <c r="AW133" s="15" t="s">
        <v>32</v>
      </c>
      <c r="AX133" s="15" t="s">
        <v>71</v>
      </c>
      <c r="AY133" s="270" t="s">
        <v>119</v>
      </c>
    </row>
    <row r="134" spans="1:51" s="13" customFormat="1" ht="12">
      <c r="A134" s="13"/>
      <c r="B134" s="224"/>
      <c r="C134" s="225"/>
      <c r="D134" s="226" t="s">
        <v>130</v>
      </c>
      <c r="E134" s="227" t="s">
        <v>19</v>
      </c>
      <c r="F134" s="228" t="s">
        <v>428</v>
      </c>
      <c r="G134" s="225"/>
      <c r="H134" s="229">
        <v>15.85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130</v>
      </c>
      <c r="AU134" s="235" t="s">
        <v>81</v>
      </c>
      <c r="AV134" s="13" t="s">
        <v>81</v>
      </c>
      <c r="AW134" s="13" t="s">
        <v>32</v>
      </c>
      <c r="AX134" s="13" t="s">
        <v>71</v>
      </c>
      <c r="AY134" s="235" t="s">
        <v>119</v>
      </c>
    </row>
    <row r="135" spans="1:51" s="13" customFormat="1" ht="12">
      <c r="A135" s="13"/>
      <c r="B135" s="224"/>
      <c r="C135" s="225"/>
      <c r="D135" s="226" t="s">
        <v>130</v>
      </c>
      <c r="E135" s="227" t="s">
        <v>19</v>
      </c>
      <c r="F135" s="228" t="s">
        <v>429</v>
      </c>
      <c r="G135" s="225"/>
      <c r="H135" s="229">
        <v>18.328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130</v>
      </c>
      <c r="AU135" s="235" t="s">
        <v>81</v>
      </c>
      <c r="AV135" s="13" t="s">
        <v>81</v>
      </c>
      <c r="AW135" s="13" t="s">
        <v>32</v>
      </c>
      <c r="AX135" s="13" t="s">
        <v>71</v>
      </c>
      <c r="AY135" s="235" t="s">
        <v>119</v>
      </c>
    </row>
    <row r="136" spans="1:51" s="13" customFormat="1" ht="12">
      <c r="A136" s="13"/>
      <c r="B136" s="224"/>
      <c r="C136" s="225"/>
      <c r="D136" s="226" t="s">
        <v>130</v>
      </c>
      <c r="E136" s="227" t="s">
        <v>19</v>
      </c>
      <c r="F136" s="228" t="s">
        <v>430</v>
      </c>
      <c r="G136" s="225"/>
      <c r="H136" s="229">
        <v>10.364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130</v>
      </c>
      <c r="AU136" s="235" t="s">
        <v>81</v>
      </c>
      <c r="AV136" s="13" t="s">
        <v>81</v>
      </c>
      <c r="AW136" s="13" t="s">
        <v>32</v>
      </c>
      <c r="AX136" s="13" t="s">
        <v>71</v>
      </c>
      <c r="AY136" s="235" t="s">
        <v>119</v>
      </c>
    </row>
    <row r="137" spans="1:51" s="16" customFormat="1" ht="12">
      <c r="A137" s="16"/>
      <c r="B137" s="275"/>
      <c r="C137" s="276"/>
      <c r="D137" s="226" t="s">
        <v>130</v>
      </c>
      <c r="E137" s="277" t="s">
        <v>19</v>
      </c>
      <c r="F137" s="278" t="s">
        <v>431</v>
      </c>
      <c r="G137" s="276"/>
      <c r="H137" s="279">
        <v>44.542</v>
      </c>
      <c r="I137" s="280"/>
      <c r="J137" s="276"/>
      <c r="K137" s="276"/>
      <c r="L137" s="281"/>
      <c r="M137" s="282"/>
      <c r="N137" s="283"/>
      <c r="O137" s="283"/>
      <c r="P137" s="283"/>
      <c r="Q137" s="283"/>
      <c r="R137" s="283"/>
      <c r="S137" s="283"/>
      <c r="T137" s="284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5" t="s">
        <v>130</v>
      </c>
      <c r="AU137" s="285" t="s">
        <v>81</v>
      </c>
      <c r="AV137" s="16" t="s">
        <v>138</v>
      </c>
      <c r="AW137" s="16" t="s">
        <v>32</v>
      </c>
      <c r="AX137" s="16" t="s">
        <v>71</v>
      </c>
      <c r="AY137" s="285" t="s">
        <v>119</v>
      </c>
    </row>
    <row r="138" spans="1:51" s="13" customFormat="1" ht="12">
      <c r="A138" s="13"/>
      <c r="B138" s="224"/>
      <c r="C138" s="225"/>
      <c r="D138" s="226" t="s">
        <v>130</v>
      </c>
      <c r="E138" s="227" t="s">
        <v>19</v>
      </c>
      <c r="F138" s="228" t="s">
        <v>432</v>
      </c>
      <c r="G138" s="225"/>
      <c r="H138" s="229">
        <v>31.179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130</v>
      </c>
      <c r="AU138" s="235" t="s">
        <v>81</v>
      </c>
      <c r="AV138" s="13" t="s">
        <v>81</v>
      </c>
      <c r="AW138" s="13" t="s">
        <v>32</v>
      </c>
      <c r="AX138" s="13" t="s">
        <v>79</v>
      </c>
      <c r="AY138" s="235" t="s">
        <v>119</v>
      </c>
    </row>
    <row r="139" spans="1:65" s="2" customFormat="1" ht="24.15" customHeight="1">
      <c r="A139" s="40"/>
      <c r="B139" s="41"/>
      <c r="C139" s="206" t="s">
        <v>178</v>
      </c>
      <c r="D139" s="206" t="s">
        <v>121</v>
      </c>
      <c r="E139" s="207" t="s">
        <v>433</v>
      </c>
      <c r="F139" s="208" t="s">
        <v>434</v>
      </c>
      <c r="G139" s="209" t="s">
        <v>213</v>
      </c>
      <c r="H139" s="210">
        <v>13.363</v>
      </c>
      <c r="I139" s="211"/>
      <c r="J139" s="212">
        <f>ROUND(I139*H139,2)</f>
        <v>0</v>
      </c>
      <c r="K139" s="208" t="s">
        <v>125</v>
      </c>
      <c r="L139" s="46"/>
      <c r="M139" s="213" t="s">
        <v>19</v>
      </c>
      <c r="N139" s="214" t="s">
        <v>42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126</v>
      </c>
      <c r="AT139" s="217" t="s">
        <v>121</v>
      </c>
      <c r="AU139" s="217" t="s">
        <v>81</v>
      </c>
      <c r="AY139" s="19" t="s">
        <v>119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79</v>
      </c>
      <c r="BK139" s="218">
        <f>ROUND(I139*H139,2)</f>
        <v>0</v>
      </c>
      <c r="BL139" s="19" t="s">
        <v>126</v>
      </c>
      <c r="BM139" s="217" t="s">
        <v>435</v>
      </c>
    </row>
    <row r="140" spans="1:47" s="2" customFormat="1" ht="12">
      <c r="A140" s="40"/>
      <c r="B140" s="41"/>
      <c r="C140" s="42"/>
      <c r="D140" s="219" t="s">
        <v>128</v>
      </c>
      <c r="E140" s="42"/>
      <c r="F140" s="220" t="s">
        <v>436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128</v>
      </c>
      <c r="AU140" s="19" t="s">
        <v>81</v>
      </c>
    </row>
    <row r="141" spans="1:51" s="15" customFormat="1" ht="12">
      <c r="A141" s="15"/>
      <c r="B141" s="261"/>
      <c r="C141" s="262"/>
      <c r="D141" s="226" t="s">
        <v>130</v>
      </c>
      <c r="E141" s="263" t="s">
        <v>19</v>
      </c>
      <c r="F141" s="264" t="s">
        <v>427</v>
      </c>
      <c r="G141" s="262"/>
      <c r="H141" s="263" t="s">
        <v>19</v>
      </c>
      <c r="I141" s="265"/>
      <c r="J141" s="262"/>
      <c r="K141" s="262"/>
      <c r="L141" s="266"/>
      <c r="M141" s="267"/>
      <c r="N141" s="268"/>
      <c r="O141" s="268"/>
      <c r="P141" s="268"/>
      <c r="Q141" s="268"/>
      <c r="R141" s="268"/>
      <c r="S141" s="268"/>
      <c r="T141" s="26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0" t="s">
        <v>130</v>
      </c>
      <c r="AU141" s="270" t="s">
        <v>81</v>
      </c>
      <c r="AV141" s="15" t="s">
        <v>79</v>
      </c>
      <c r="AW141" s="15" t="s">
        <v>32</v>
      </c>
      <c r="AX141" s="15" t="s">
        <v>71</v>
      </c>
      <c r="AY141" s="270" t="s">
        <v>119</v>
      </c>
    </row>
    <row r="142" spans="1:51" s="13" customFormat="1" ht="12">
      <c r="A142" s="13"/>
      <c r="B142" s="224"/>
      <c r="C142" s="225"/>
      <c r="D142" s="226" t="s">
        <v>130</v>
      </c>
      <c r="E142" s="227" t="s">
        <v>19</v>
      </c>
      <c r="F142" s="228" t="s">
        <v>428</v>
      </c>
      <c r="G142" s="225"/>
      <c r="H142" s="229">
        <v>15.85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130</v>
      </c>
      <c r="AU142" s="235" t="s">
        <v>81</v>
      </c>
      <c r="AV142" s="13" t="s">
        <v>81</v>
      </c>
      <c r="AW142" s="13" t="s">
        <v>32</v>
      </c>
      <c r="AX142" s="13" t="s">
        <v>71</v>
      </c>
      <c r="AY142" s="235" t="s">
        <v>119</v>
      </c>
    </row>
    <row r="143" spans="1:51" s="13" customFormat="1" ht="12">
      <c r="A143" s="13"/>
      <c r="B143" s="224"/>
      <c r="C143" s="225"/>
      <c r="D143" s="226" t="s">
        <v>130</v>
      </c>
      <c r="E143" s="227" t="s">
        <v>19</v>
      </c>
      <c r="F143" s="228" t="s">
        <v>429</v>
      </c>
      <c r="G143" s="225"/>
      <c r="H143" s="229">
        <v>18.328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130</v>
      </c>
      <c r="AU143" s="235" t="s">
        <v>81</v>
      </c>
      <c r="AV143" s="13" t="s">
        <v>81</v>
      </c>
      <c r="AW143" s="13" t="s">
        <v>32</v>
      </c>
      <c r="AX143" s="13" t="s">
        <v>71</v>
      </c>
      <c r="AY143" s="235" t="s">
        <v>119</v>
      </c>
    </row>
    <row r="144" spans="1:51" s="13" customFormat="1" ht="12">
      <c r="A144" s="13"/>
      <c r="B144" s="224"/>
      <c r="C144" s="225"/>
      <c r="D144" s="226" t="s">
        <v>130</v>
      </c>
      <c r="E144" s="227" t="s">
        <v>19</v>
      </c>
      <c r="F144" s="228" t="s">
        <v>430</v>
      </c>
      <c r="G144" s="225"/>
      <c r="H144" s="229">
        <v>10.364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130</v>
      </c>
      <c r="AU144" s="235" t="s">
        <v>81</v>
      </c>
      <c r="AV144" s="13" t="s">
        <v>81</v>
      </c>
      <c r="AW144" s="13" t="s">
        <v>32</v>
      </c>
      <c r="AX144" s="13" t="s">
        <v>71</v>
      </c>
      <c r="AY144" s="235" t="s">
        <v>119</v>
      </c>
    </row>
    <row r="145" spans="1:51" s="16" customFormat="1" ht="12">
      <c r="A145" s="16"/>
      <c r="B145" s="275"/>
      <c r="C145" s="276"/>
      <c r="D145" s="226" t="s">
        <v>130</v>
      </c>
      <c r="E145" s="277" t="s">
        <v>19</v>
      </c>
      <c r="F145" s="278" t="s">
        <v>431</v>
      </c>
      <c r="G145" s="276"/>
      <c r="H145" s="279">
        <v>44.542</v>
      </c>
      <c r="I145" s="280"/>
      <c r="J145" s="276"/>
      <c r="K145" s="276"/>
      <c r="L145" s="281"/>
      <c r="M145" s="282"/>
      <c r="N145" s="283"/>
      <c r="O145" s="283"/>
      <c r="P145" s="283"/>
      <c r="Q145" s="283"/>
      <c r="R145" s="283"/>
      <c r="S145" s="283"/>
      <c r="T145" s="284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85" t="s">
        <v>130</v>
      </c>
      <c r="AU145" s="285" t="s">
        <v>81</v>
      </c>
      <c r="AV145" s="16" t="s">
        <v>138</v>
      </c>
      <c r="AW145" s="16" t="s">
        <v>32</v>
      </c>
      <c r="AX145" s="16" t="s">
        <v>71</v>
      </c>
      <c r="AY145" s="285" t="s">
        <v>119</v>
      </c>
    </row>
    <row r="146" spans="1:51" s="13" customFormat="1" ht="12">
      <c r="A146" s="13"/>
      <c r="B146" s="224"/>
      <c r="C146" s="225"/>
      <c r="D146" s="226" t="s">
        <v>130</v>
      </c>
      <c r="E146" s="227" t="s">
        <v>19</v>
      </c>
      <c r="F146" s="228" t="s">
        <v>437</v>
      </c>
      <c r="G146" s="225"/>
      <c r="H146" s="229">
        <v>13.363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130</v>
      </c>
      <c r="AU146" s="235" t="s">
        <v>81</v>
      </c>
      <c r="AV146" s="13" t="s">
        <v>81</v>
      </c>
      <c r="AW146" s="13" t="s">
        <v>32</v>
      </c>
      <c r="AX146" s="13" t="s">
        <v>79</v>
      </c>
      <c r="AY146" s="235" t="s">
        <v>119</v>
      </c>
    </row>
    <row r="147" spans="1:65" s="2" customFormat="1" ht="37.8" customHeight="1">
      <c r="A147" s="40"/>
      <c r="B147" s="41"/>
      <c r="C147" s="206" t="s">
        <v>183</v>
      </c>
      <c r="D147" s="206" t="s">
        <v>121</v>
      </c>
      <c r="E147" s="207" t="s">
        <v>438</v>
      </c>
      <c r="F147" s="208" t="s">
        <v>439</v>
      </c>
      <c r="G147" s="209" t="s">
        <v>213</v>
      </c>
      <c r="H147" s="210">
        <v>17.624</v>
      </c>
      <c r="I147" s="211"/>
      <c r="J147" s="212">
        <f>ROUND(I147*H147,2)</f>
        <v>0</v>
      </c>
      <c r="K147" s="208" t="s">
        <v>125</v>
      </c>
      <c r="L147" s="46"/>
      <c r="M147" s="213" t="s">
        <v>19</v>
      </c>
      <c r="N147" s="214" t="s">
        <v>42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126</v>
      </c>
      <c r="AT147" s="217" t="s">
        <v>121</v>
      </c>
      <c r="AU147" s="217" t="s">
        <v>81</v>
      </c>
      <c r="AY147" s="19" t="s">
        <v>119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126</v>
      </c>
      <c r="BM147" s="217" t="s">
        <v>440</v>
      </c>
    </row>
    <row r="148" spans="1:47" s="2" customFormat="1" ht="12">
      <c r="A148" s="40"/>
      <c r="B148" s="41"/>
      <c r="C148" s="42"/>
      <c r="D148" s="219" t="s">
        <v>128</v>
      </c>
      <c r="E148" s="42"/>
      <c r="F148" s="220" t="s">
        <v>441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128</v>
      </c>
      <c r="AU148" s="19" t="s">
        <v>81</v>
      </c>
    </row>
    <row r="149" spans="1:51" s="15" customFormat="1" ht="12">
      <c r="A149" s="15"/>
      <c r="B149" s="261"/>
      <c r="C149" s="262"/>
      <c r="D149" s="226" t="s">
        <v>130</v>
      </c>
      <c r="E149" s="263" t="s">
        <v>19</v>
      </c>
      <c r="F149" s="264" t="s">
        <v>442</v>
      </c>
      <c r="G149" s="262"/>
      <c r="H149" s="263" t="s">
        <v>19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0" t="s">
        <v>130</v>
      </c>
      <c r="AU149" s="270" t="s">
        <v>81</v>
      </c>
      <c r="AV149" s="15" t="s">
        <v>79</v>
      </c>
      <c r="AW149" s="15" t="s">
        <v>32</v>
      </c>
      <c r="AX149" s="15" t="s">
        <v>71</v>
      </c>
      <c r="AY149" s="270" t="s">
        <v>119</v>
      </c>
    </row>
    <row r="150" spans="1:51" s="15" customFormat="1" ht="12">
      <c r="A150" s="15"/>
      <c r="B150" s="261"/>
      <c r="C150" s="262"/>
      <c r="D150" s="226" t="s">
        <v>130</v>
      </c>
      <c r="E150" s="263" t="s">
        <v>19</v>
      </c>
      <c r="F150" s="264" t="s">
        <v>443</v>
      </c>
      <c r="G150" s="262"/>
      <c r="H150" s="263" t="s">
        <v>19</v>
      </c>
      <c r="I150" s="265"/>
      <c r="J150" s="262"/>
      <c r="K150" s="262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130</v>
      </c>
      <c r="AU150" s="270" t="s">
        <v>81</v>
      </c>
      <c r="AV150" s="15" t="s">
        <v>79</v>
      </c>
      <c r="AW150" s="15" t="s">
        <v>32</v>
      </c>
      <c r="AX150" s="15" t="s">
        <v>71</v>
      </c>
      <c r="AY150" s="270" t="s">
        <v>119</v>
      </c>
    </row>
    <row r="151" spans="1:51" s="13" customFormat="1" ht="12">
      <c r="A151" s="13"/>
      <c r="B151" s="224"/>
      <c r="C151" s="225"/>
      <c r="D151" s="226" t="s">
        <v>130</v>
      </c>
      <c r="E151" s="227" t="s">
        <v>19</v>
      </c>
      <c r="F151" s="228" t="s">
        <v>444</v>
      </c>
      <c r="G151" s="225"/>
      <c r="H151" s="229">
        <v>11.666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130</v>
      </c>
      <c r="AU151" s="235" t="s">
        <v>81</v>
      </c>
      <c r="AV151" s="13" t="s">
        <v>81</v>
      </c>
      <c r="AW151" s="13" t="s">
        <v>32</v>
      </c>
      <c r="AX151" s="13" t="s">
        <v>71</v>
      </c>
      <c r="AY151" s="235" t="s">
        <v>119</v>
      </c>
    </row>
    <row r="152" spans="1:51" s="13" customFormat="1" ht="12">
      <c r="A152" s="13"/>
      <c r="B152" s="224"/>
      <c r="C152" s="225"/>
      <c r="D152" s="226" t="s">
        <v>130</v>
      </c>
      <c r="E152" s="227" t="s">
        <v>19</v>
      </c>
      <c r="F152" s="228" t="s">
        <v>445</v>
      </c>
      <c r="G152" s="225"/>
      <c r="H152" s="229">
        <v>5.958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130</v>
      </c>
      <c r="AU152" s="235" t="s">
        <v>81</v>
      </c>
      <c r="AV152" s="13" t="s">
        <v>81</v>
      </c>
      <c r="AW152" s="13" t="s">
        <v>32</v>
      </c>
      <c r="AX152" s="13" t="s">
        <v>71</v>
      </c>
      <c r="AY152" s="235" t="s">
        <v>119</v>
      </c>
    </row>
    <row r="153" spans="1:51" s="14" customFormat="1" ht="12">
      <c r="A153" s="14"/>
      <c r="B153" s="249"/>
      <c r="C153" s="250"/>
      <c r="D153" s="226" t="s">
        <v>130</v>
      </c>
      <c r="E153" s="251" t="s">
        <v>19</v>
      </c>
      <c r="F153" s="252" t="s">
        <v>216</v>
      </c>
      <c r="G153" s="250"/>
      <c r="H153" s="253">
        <v>17.624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130</v>
      </c>
      <c r="AU153" s="259" t="s">
        <v>81</v>
      </c>
      <c r="AV153" s="14" t="s">
        <v>126</v>
      </c>
      <c r="AW153" s="14" t="s">
        <v>32</v>
      </c>
      <c r="AX153" s="14" t="s">
        <v>79</v>
      </c>
      <c r="AY153" s="259" t="s">
        <v>119</v>
      </c>
    </row>
    <row r="154" spans="1:65" s="2" customFormat="1" ht="37.8" customHeight="1">
      <c r="A154" s="40"/>
      <c r="B154" s="41"/>
      <c r="C154" s="206" t="s">
        <v>189</v>
      </c>
      <c r="D154" s="206" t="s">
        <v>121</v>
      </c>
      <c r="E154" s="207" t="s">
        <v>446</v>
      </c>
      <c r="F154" s="208" t="s">
        <v>447</v>
      </c>
      <c r="G154" s="209" t="s">
        <v>213</v>
      </c>
      <c r="H154" s="210">
        <v>51.317</v>
      </c>
      <c r="I154" s="211"/>
      <c r="J154" s="212">
        <f>ROUND(I154*H154,2)</f>
        <v>0</v>
      </c>
      <c r="K154" s="208" t="s">
        <v>125</v>
      </c>
      <c r="L154" s="46"/>
      <c r="M154" s="213" t="s">
        <v>19</v>
      </c>
      <c r="N154" s="214" t="s">
        <v>42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126</v>
      </c>
      <c r="AT154" s="217" t="s">
        <v>121</v>
      </c>
      <c r="AU154" s="217" t="s">
        <v>81</v>
      </c>
      <c r="AY154" s="19" t="s">
        <v>119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126</v>
      </c>
      <c r="BM154" s="217" t="s">
        <v>448</v>
      </c>
    </row>
    <row r="155" spans="1:47" s="2" customFormat="1" ht="12">
      <c r="A155" s="40"/>
      <c r="B155" s="41"/>
      <c r="C155" s="42"/>
      <c r="D155" s="219" t="s">
        <v>128</v>
      </c>
      <c r="E155" s="42"/>
      <c r="F155" s="220" t="s">
        <v>449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128</v>
      </c>
      <c r="AU155" s="19" t="s">
        <v>81</v>
      </c>
    </row>
    <row r="156" spans="1:51" s="13" customFormat="1" ht="12">
      <c r="A156" s="13"/>
      <c r="B156" s="224"/>
      <c r="C156" s="225"/>
      <c r="D156" s="226" t="s">
        <v>130</v>
      </c>
      <c r="E156" s="227" t="s">
        <v>19</v>
      </c>
      <c r="F156" s="228" t="s">
        <v>450</v>
      </c>
      <c r="G156" s="225"/>
      <c r="H156" s="229">
        <v>60.127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130</v>
      </c>
      <c r="AU156" s="235" t="s">
        <v>81</v>
      </c>
      <c r="AV156" s="13" t="s">
        <v>81</v>
      </c>
      <c r="AW156" s="13" t="s">
        <v>32</v>
      </c>
      <c r="AX156" s="13" t="s">
        <v>71</v>
      </c>
      <c r="AY156" s="235" t="s">
        <v>119</v>
      </c>
    </row>
    <row r="157" spans="1:51" s="13" customFormat="1" ht="12">
      <c r="A157" s="13"/>
      <c r="B157" s="224"/>
      <c r="C157" s="225"/>
      <c r="D157" s="226" t="s">
        <v>130</v>
      </c>
      <c r="E157" s="227" t="s">
        <v>19</v>
      </c>
      <c r="F157" s="228" t="s">
        <v>451</v>
      </c>
      <c r="G157" s="225"/>
      <c r="H157" s="229">
        <v>-8.81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130</v>
      </c>
      <c r="AU157" s="235" t="s">
        <v>81</v>
      </c>
      <c r="AV157" s="13" t="s">
        <v>81</v>
      </c>
      <c r="AW157" s="13" t="s">
        <v>32</v>
      </c>
      <c r="AX157" s="13" t="s">
        <v>71</v>
      </c>
      <c r="AY157" s="235" t="s">
        <v>119</v>
      </c>
    </row>
    <row r="158" spans="1:51" s="14" customFormat="1" ht="12">
      <c r="A158" s="14"/>
      <c r="B158" s="249"/>
      <c r="C158" s="250"/>
      <c r="D158" s="226" t="s">
        <v>130</v>
      </c>
      <c r="E158" s="251" t="s">
        <v>19</v>
      </c>
      <c r="F158" s="252" t="s">
        <v>216</v>
      </c>
      <c r="G158" s="250"/>
      <c r="H158" s="253">
        <v>51.317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130</v>
      </c>
      <c r="AU158" s="259" t="s">
        <v>81</v>
      </c>
      <c r="AV158" s="14" t="s">
        <v>126</v>
      </c>
      <c r="AW158" s="14" t="s">
        <v>32</v>
      </c>
      <c r="AX158" s="14" t="s">
        <v>79</v>
      </c>
      <c r="AY158" s="259" t="s">
        <v>119</v>
      </c>
    </row>
    <row r="159" spans="1:65" s="2" customFormat="1" ht="37.8" customHeight="1">
      <c r="A159" s="40"/>
      <c r="B159" s="41"/>
      <c r="C159" s="206" t="s">
        <v>197</v>
      </c>
      <c r="D159" s="206" t="s">
        <v>121</v>
      </c>
      <c r="E159" s="207" t="s">
        <v>452</v>
      </c>
      <c r="F159" s="208" t="s">
        <v>453</v>
      </c>
      <c r="G159" s="209" t="s">
        <v>213</v>
      </c>
      <c r="H159" s="210">
        <v>256.585</v>
      </c>
      <c r="I159" s="211"/>
      <c r="J159" s="212">
        <f>ROUND(I159*H159,2)</f>
        <v>0</v>
      </c>
      <c r="K159" s="208" t="s">
        <v>125</v>
      </c>
      <c r="L159" s="46"/>
      <c r="M159" s="213" t="s">
        <v>19</v>
      </c>
      <c r="N159" s="214" t="s">
        <v>42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126</v>
      </c>
      <c r="AT159" s="217" t="s">
        <v>121</v>
      </c>
      <c r="AU159" s="217" t="s">
        <v>81</v>
      </c>
      <c r="AY159" s="19" t="s">
        <v>119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79</v>
      </c>
      <c r="BK159" s="218">
        <f>ROUND(I159*H159,2)</f>
        <v>0</v>
      </c>
      <c r="BL159" s="19" t="s">
        <v>126</v>
      </c>
      <c r="BM159" s="217" t="s">
        <v>454</v>
      </c>
    </row>
    <row r="160" spans="1:47" s="2" customFormat="1" ht="12">
      <c r="A160" s="40"/>
      <c r="B160" s="41"/>
      <c r="C160" s="42"/>
      <c r="D160" s="219" t="s">
        <v>128</v>
      </c>
      <c r="E160" s="42"/>
      <c r="F160" s="220" t="s">
        <v>455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128</v>
      </c>
      <c r="AU160" s="19" t="s">
        <v>81</v>
      </c>
    </row>
    <row r="161" spans="1:51" s="13" customFormat="1" ht="12">
      <c r="A161" s="13"/>
      <c r="B161" s="224"/>
      <c r="C161" s="225"/>
      <c r="D161" s="226" t="s">
        <v>130</v>
      </c>
      <c r="E161" s="225"/>
      <c r="F161" s="228" t="s">
        <v>456</v>
      </c>
      <c r="G161" s="225"/>
      <c r="H161" s="229">
        <v>256.585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130</v>
      </c>
      <c r="AU161" s="235" t="s">
        <v>81</v>
      </c>
      <c r="AV161" s="13" t="s">
        <v>81</v>
      </c>
      <c r="AW161" s="13" t="s">
        <v>4</v>
      </c>
      <c r="AX161" s="13" t="s">
        <v>79</v>
      </c>
      <c r="AY161" s="235" t="s">
        <v>119</v>
      </c>
    </row>
    <row r="162" spans="1:65" s="2" customFormat="1" ht="37.8" customHeight="1">
      <c r="A162" s="40"/>
      <c r="B162" s="41"/>
      <c r="C162" s="206" t="s">
        <v>8</v>
      </c>
      <c r="D162" s="206" t="s">
        <v>121</v>
      </c>
      <c r="E162" s="207" t="s">
        <v>457</v>
      </c>
      <c r="F162" s="208" t="s">
        <v>458</v>
      </c>
      <c r="G162" s="209" t="s">
        <v>213</v>
      </c>
      <c r="H162" s="210">
        <v>15.539</v>
      </c>
      <c r="I162" s="211"/>
      <c r="J162" s="212">
        <f>ROUND(I162*H162,2)</f>
        <v>0</v>
      </c>
      <c r="K162" s="208" t="s">
        <v>125</v>
      </c>
      <c r="L162" s="46"/>
      <c r="M162" s="213" t="s">
        <v>19</v>
      </c>
      <c r="N162" s="214" t="s">
        <v>42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126</v>
      </c>
      <c r="AT162" s="217" t="s">
        <v>121</v>
      </c>
      <c r="AU162" s="217" t="s">
        <v>81</v>
      </c>
      <c r="AY162" s="19" t="s">
        <v>119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79</v>
      </c>
      <c r="BK162" s="218">
        <f>ROUND(I162*H162,2)</f>
        <v>0</v>
      </c>
      <c r="BL162" s="19" t="s">
        <v>126</v>
      </c>
      <c r="BM162" s="217" t="s">
        <v>459</v>
      </c>
    </row>
    <row r="163" spans="1:47" s="2" customFormat="1" ht="12">
      <c r="A163" s="40"/>
      <c r="B163" s="41"/>
      <c r="C163" s="42"/>
      <c r="D163" s="219" t="s">
        <v>128</v>
      </c>
      <c r="E163" s="42"/>
      <c r="F163" s="220" t="s">
        <v>460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128</v>
      </c>
      <c r="AU163" s="19" t="s">
        <v>81</v>
      </c>
    </row>
    <row r="164" spans="1:51" s="13" customFormat="1" ht="12">
      <c r="A164" s="13"/>
      <c r="B164" s="224"/>
      <c r="C164" s="225"/>
      <c r="D164" s="226" t="s">
        <v>130</v>
      </c>
      <c r="E164" s="227" t="s">
        <v>19</v>
      </c>
      <c r="F164" s="228" t="s">
        <v>461</v>
      </c>
      <c r="G164" s="225"/>
      <c r="H164" s="229">
        <v>15.539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130</v>
      </c>
      <c r="AU164" s="235" t="s">
        <v>81</v>
      </c>
      <c r="AV164" s="13" t="s">
        <v>81</v>
      </c>
      <c r="AW164" s="13" t="s">
        <v>32</v>
      </c>
      <c r="AX164" s="13" t="s">
        <v>79</v>
      </c>
      <c r="AY164" s="235" t="s">
        <v>119</v>
      </c>
    </row>
    <row r="165" spans="1:65" s="2" customFormat="1" ht="37.8" customHeight="1">
      <c r="A165" s="40"/>
      <c r="B165" s="41"/>
      <c r="C165" s="206" t="s">
        <v>281</v>
      </c>
      <c r="D165" s="206" t="s">
        <v>121</v>
      </c>
      <c r="E165" s="207" t="s">
        <v>462</v>
      </c>
      <c r="F165" s="208" t="s">
        <v>463</v>
      </c>
      <c r="G165" s="209" t="s">
        <v>213</v>
      </c>
      <c r="H165" s="210">
        <v>77.695</v>
      </c>
      <c r="I165" s="211"/>
      <c r="J165" s="212">
        <f>ROUND(I165*H165,2)</f>
        <v>0</v>
      </c>
      <c r="K165" s="208" t="s">
        <v>125</v>
      </c>
      <c r="L165" s="46"/>
      <c r="M165" s="213" t="s">
        <v>19</v>
      </c>
      <c r="N165" s="214" t="s">
        <v>42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126</v>
      </c>
      <c r="AT165" s="217" t="s">
        <v>121</v>
      </c>
      <c r="AU165" s="217" t="s">
        <v>81</v>
      </c>
      <c r="AY165" s="19" t="s">
        <v>119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79</v>
      </c>
      <c r="BK165" s="218">
        <f>ROUND(I165*H165,2)</f>
        <v>0</v>
      </c>
      <c r="BL165" s="19" t="s">
        <v>126</v>
      </c>
      <c r="BM165" s="217" t="s">
        <v>464</v>
      </c>
    </row>
    <row r="166" spans="1:47" s="2" customFormat="1" ht="12">
      <c r="A166" s="40"/>
      <c r="B166" s="41"/>
      <c r="C166" s="42"/>
      <c r="D166" s="219" t="s">
        <v>128</v>
      </c>
      <c r="E166" s="42"/>
      <c r="F166" s="220" t="s">
        <v>465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128</v>
      </c>
      <c r="AU166" s="19" t="s">
        <v>81</v>
      </c>
    </row>
    <row r="167" spans="1:51" s="13" customFormat="1" ht="12">
      <c r="A167" s="13"/>
      <c r="B167" s="224"/>
      <c r="C167" s="225"/>
      <c r="D167" s="226" t="s">
        <v>130</v>
      </c>
      <c r="E167" s="225"/>
      <c r="F167" s="228" t="s">
        <v>466</v>
      </c>
      <c r="G167" s="225"/>
      <c r="H167" s="229">
        <v>77.695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130</v>
      </c>
      <c r="AU167" s="235" t="s">
        <v>81</v>
      </c>
      <c r="AV167" s="13" t="s">
        <v>81</v>
      </c>
      <c r="AW167" s="13" t="s">
        <v>4</v>
      </c>
      <c r="AX167" s="13" t="s">
        <v>79</v>
      </c>
      <c r="AY167" s="235" t="s">
        <v>119</v>
      </c>
    </row>
    <row r="168" spans="1:65" s="2" customFormat="1" ht="33" customHeight="1">
      <c r="A168" s="40"/>
      <c r="B168" s="41"/>
      <c r="C168" s="206" t="s">
        <v>287</v>
      </c>
      <c r="D168" s="206" t="s">
        <v>121</v>
      </c>
      <c r="E168" s="207" t="s">
        <v>467</v>
      </c>
      <c r="F168" s="208" t="s">
        <v>468</v>
      </c>
      <c r="G168" s="209" t="s">
        <v>213</v>
      </c>
      <c r="H168" s="210">
        <v>10.5</v>
      </c>
      <c r="I168" s="211"/>
      <c r="J168" s="212">
        <f>ROUND(I168*H168,2)</f>
        <v>0</v>
      </c>
      <c r="K168" s="208" t="s">
        <v>125</v>
      </c>
      <c r="L168" s="46"/>
      <c r="M168" s="213" t="s">
        <v>19</v>
      </c>
      <c r="N168" s="214" t="s">
        <v>42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126</v>
      </c>
      <c r="AT168" s="217" t="s">
        <v>121</v>
      </c>
      <c r="AU168" s="217" t="s">
        <v>81</v>
      </c>
      <c r="AY168" s="19" t="s">
        <v>119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79</v>
      </c>
      <c r="BK168" s="218">
        <f>ROUND(I168*H168,2)</f>
        <v>0</v>
      </c>
      <c r="BL168" s="19" t="s">
        <v>126</v>
      </c>
      <c r="BM168" s="217" t="s">
        <v>469</v>
      </c>
    </row>
    <row r="169" spans="1:47" s="2" customFormat="1" ht="12">
      <c r="A169" s="40"/>
      <c r="B169" s="41"/>
      <c r="C169" s="42"/>
      <c r="D169" s="219" t="s">
        <v>128</v>
      </c>
      <c r="E169" s="42"/>
      <c r="F169" s="220" t="s">
        <v>470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128</v>
      </c>
      <c r="AU169" s="19" t="s">
        <v>81</v>
      </c>
    </row>
    <row r="170" spans="1:51" s="15" customFormat="1" ht="12">
      <c r="A170" s="15"/>
      <c r="B170" s="261"/>
      <c r="C170" s="262"/>
      <c r="D170" s="226" t="s">
        <v>130</v>
      </c>
      <c r="E170" s="263" t="s">
        <v>19</v>
      </c>
      <c r="F170" s="264" t="s">
        <v>471</v>
      </c>
      <c r="G170" s="262"/>
      <c r="H170" s="263" t="s">
        <v>19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130</v>
      </c>
      <c r="AU170" s="270" t="s">
        <v>81</v>
      </c>
      <c r="AV170" s="15" t="s">
        <v>79</v>
      </c>
      <c r="AW170" s="15" t="s">
        <v>32</v>
      </c>
      <c r="AX170" s="15" t="s">
        <v>71</v>
      </c>
      <c r="AY170" s="270" t="s">
        <v>119</v>
      </c>
    </row>
    <row r="171" spans="1:51" s="15" customFormat="1" ht="12">
      <c r="A171" s="15"/>
      <c r="B171" s="261"/>
      <c r="C171" s="262"/>
      <c r="D171" s="226" t="s">
        <v>130</v>
      </c>
      <c r="E171" s="263" t="s">
        <v>19</v>
      </c>
      <c r="F171" s="264" t="s">
        <v>472</v>
      </c>
      <c r="G171" s="262"/>
      <c r="H171" s="263" t="s">
        <v>19</v>
      </c>
      <c r="I171" s="265"/>
      <c r="J171" s="262"/>
      <c r="K171" s="262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130</v>
      </c>
      <c r="AU171" s="270" t="s">
        <v>81</v>
      </c>
      <c r="AV171" s="15" t="s">
        <v>79</v>
      </c>
      <c r="AW171" s="15" t="s">
        <v>32</v>
      </c>
      <c r="AX171" s="15" t="s">
        <v>71</v>
      </c>
      <c r="AY171" s="270" t="s">
        <v>119</v>
      </c>
    </row>
    <row r="172" spans="1:51" s="13" customFormat="1" ht="12">
      <c r="A172" s="13"/>
      <c r="B172" s="224"/>
      <c r="C172" s="225"/>
      <c r="D172" s="226" t="s">
        <v>130</v>
      </c>
      <c r="E172" s="227" t="s">
        <v>19</v>
      </c>
      <c r="F172" s="228" t="s">
        <v>422</v>
      </c>
      <c r="G172" s="225"/>
      <c r="H172" s="229">
        <v>10.5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130</v>
      </c>
      <c r="AU172" s="235" t="s">
        <v>81</v>
      </c>
      <c r="AV172" s="13" t="s">
        <v>81</v>
      </c>
      <c r="AW172" s="13" t="s">
        <v>32</v>
      </c>
      <c r="AX172" s="13" t="s">
        <v>79</v>
      </c>
      <c r="AY172" s="235" t="s">
        <v>119</v>
      </c>
    </row>
    <row r="173" spans="1:65" s="2" customFormat="1" ht="24.15" customHeight="1">
      <c r="A173" s="40"/>
      <c r="B173" s="41"/>
      <c r="C173" s="206" t="s">
        <v>293</v>
      </c>
      <c r="D173" s="206" t="s">
        <v>121</v>
      </c>
      <c r="E173" s="207" t="s">
        <v>473</v>
      </c>
      <c r="F173" s="208" t="s">
        <v>474</v>
      </c>
      <c r="G173" s="209" t="s">
        <v>200</v>
      </c>
      <c r="H173" s="210">
        <v>66.341</v>
      </c>
      <c r="I173" s="211"/>
      <c r="J173" s="212">
        <f>ROUND(I173*H173,2)</f>
        <v>0</v>
      </c>
      <c r="K173" s="208" t="s">
        <v>125</v>
      </c>
      <c r="L173" s="46"/>
      <c r="M173" s="213" t="s">
        <v>19</v>
      </c>
      <c r="N173" s="214" t="s">
        <v>42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126</v>
      </c>
      <c r="AT173" s="217" t="s">
        <v>121</v>
      </c>
      <c r="AU173" s="217" t="s">
        <v>81</v>
      </c>
      <c r="AY173" s="19" t="s">
        <v>119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79</v>
      </c>
      <c r="BK173" s="218">
        <f>ROUND(I173*H173,2)</f>
        <v>0</v>
      </c>
      <c r="BL173" s="19" t="s">
        <v>126</v>
      </c>
      <c r="BM173" s="217" t="s">
        <v>475</v>
      </c>
    </row>
    <row r="174" spans="1:47" s="2" customFormat="1" ht="12">
      <c r="A174" s="40"/>
      <c r="B174" s="41"/>
      <c r="C174" s="42"/>
      <c r="D174" s="219" t="s">
        <v>128</v>
      </c>
      <c r="E174" s="42"/>
      <c r="F174" s="220" t="s">
        <v>476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128</v>
      </c>
      <c r="AU174" s="19" t="s">
        <v>81</v>
      </c>
    </row>
    <row r="175" spans="1:51" s="13" customFormat="1" ht="12">
      <c r="A175" s="13"/>
      <c r="B175" s="224"/>
      <c r="C175" s="225"/>
      <c r="D175" s="226" t="s">
        <v>130</v>
      </c>
      <c r="E175" s="227" t="s">
        <v>19</v>
      </c>
      <c r="F175" s="228" t="s">
        <v>477</v>
      </c>
      <c r="G175" s="225"/>
      <c r="H175" s="229">
        <v>36.856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130</v>
      </c>
      <c r="AU175" s="235" t="s">
        <v>81</v>
      </c>
      <c r="AV175" s="13" t="s">
        <v>81</v>
      </c>
      <c r="AW175" s="13" t="s">
        <v>32</v>
      </c>
      <c r="AX175" s="13" t="s">
        <v>79</v>
      </c>
      <c r="AY175" s="235" t="s">
        <v>119</v>
      </c>
    </row>
    <row r="176" spans="1:51" s="13" customFormat="1" ht="12">
      <c r="A176" s="13"/>
      <c r="B176" s="224"/>
      <c r="C176" s="225"/>
      <c r="D176" s="226" t="s">
        <v>130</v>
      </c>
      <c r="E176" s="225"/>
      <c r="F176" s="228" t="s">
        <v>478</v>
      </c>
      <c r="G176" s="225"/>
      <c r="H176" s="229">
        <v>66.341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130</v>
      </c>
      <c r="AU176" s="235" t="s">
        <v>81</v>
      </c>
      <c r="AV176" s="13" t="s">
        <v>81</v>
      </c>
      <c r="AW176" s="13" t="s">
        <v>4</v>
      </c>
      <c r="AX176" s="13" t="s">
        <v>79</v>
      </c>
      <c r="AY176" s="235" t="s">
        <v>119</v>
      </c>
    </row>
    <row r="177" spans="1:65" s="2" customFormat="1" ht="24.15" customHeight="1">
      <c r="A177" s="40"/>
      <c r="B177" s="41"/>
      <c r="C177" s="206" t="s">
        <v>352</v>
      </c>
      <c r="D177" s="206" t="s">
        <v>121</v>
      </c>
      <c r="E177" s="207" t="s">
        <v>479</v>
      </c>
      <c r="F177" s="208" t="s">
        <v>480</v>
      </c>
      <c r="G177" s="209" t="s">
        <v>213</v>
      </c>
      <c r="H177" s="210">
        <v>10.95</v>
      </c>
      <c r="I177" s="211"/>
      <c r="J177" s="212">
        <f>ROUND(I177*H177,2)</f>
        <v>0</v>
      </c>
      <c r="K177" s="208" t="s">
        <v>125</v>
      </c>
      <c r="L177" s="46"/>
      <c r="M177" s="213" t="s">
        <v>19</v>
      </c>
      <c r="N177" s="214" t="s">
        <v>42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126</v>
      </c>
      <c r="AT177" s="217" t="s">
        <v>121</v>
      </c>
      <c r="AU177" s="217" t="s">
        <v>81</v>
      </c>
      <c r="AY177" s="19" t="s">
        <v>119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79</v>
      </c>
      <c r="BK177" s="218">
        <f>ROUND(I177*H177,2)</f>
        <v>0</v>
      </c>
      <c r="BL177" s="19" t="s">
        <v>126</v>
      </c>
      <c r="BM177" s="217" t="s">
        <v>481</v>
      </c>
    </row>
    <row r="178" spans="1:47" s="2" customFormat="1" ht="12">
      <c r="A178" s="40"/>
      <c r="B178" s="41"/>
      <c r="C178" s="42"/>
      <c r="D178" s="219" t="s">
        <v>128</v>
      </c>
      <c r="E178" s="42"/>
      <c r="F178" s="220" t="s">
        <v>482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128</v>
      </c>
      <c r="AU178" s="19" t="s">
        <v>81</v>
      </c>
    </row>
    <row r="179" spans="1:51" s="15" customFormat="1" ht="12">
      <c r="A179" s="15"/>
      <c r="B179" s="261"/>
      <c r="C179" s="262"/>
      <c r="D179" s="226" t="s">
        <v>130</v>
      </c>
      <c r="E179" s="263" t="s">
        <v>19</v>
      </c>
      <c r="F179" s="264" t="s">
        <v>483</v>
      </c>
      <c r="G179" s="262"/>
      <c r="H179" s="263" t="s">
        <v>19</v>
      </c>
      <c r="I179" s="265"/>
      <c r="J179" s="262"/>
      <c r="K179" s="262"/>
      <c r="L179" s="266"/>
      <c r="M179" s="267"/>
      <c r="N179" s="268"/>
      <c r="O179" s="268"/>
      <c r="P179" s="268"/>
      <c r="Q179" s="268"/>
      <c r="R179" s="268"/>
      <c r="S179" s="268"/>
      <c r="T179" s="26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0" t="s">
        <v>130</v>
      </c>
      <c r="AU179" s="270" t="s">
        <v>81</v>
      </c>
      <c r="AV179" s="15" t="s">
        <v>79</v>
      </c>
      <c r="AW179" s="15" t="s">
        <v>32</v>
      </c>
      <c r="AX179" s="15" t="s">
        <v>71</v>
      </c>
      <c r="AY179" s="270" t="s">
        <v>119</v>
      </c>
    </row>
    <row r="180" spans="1:51" s="15" customFormat="1" ht="12">
      <c r="A180" s="15"/>
      <c r="B180" s="261"/>
      <c r="C180" s="262"/>
      <c r="D180" s="226" t="s">
        <v>130</v>
      </c>
      <c r="E180" s="263" t="s">
        <v>19</v>
      </c>
      <c r="F180" s="264" t="s">
        <v>484</v>
      </c>
      <c r="G180" s="262"/>
      <c r="H180" s="263" t="s">
        <v>19</v>
      </c>
      <c r="I180" s="265"/>
      <c r="J180" s="262"/>
      <c r="K180" s="262"/>
      <c r="L180" s="266"/>
      <c r="M180" s="267"/>
      <c r="N180" s="268"/>
      <c r="O180" s="268"/>
      <c r="P180" s="268"/>
      <c r="Q180" s="268"/>
      <c r="R180" s="268"/>
      <c r="S180" s="268"/>
      <c r="T180" s="26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0" t="s">
        <v>130</v>
      </c>
      <c r="AU180" s="270" t="s">
        <v>81</v>
      </c>
      <c r="AV180" s="15" t="s">
        <v>79</v>
      </c>
      <c r="AW180" s="15" t="s">
        <v>32</v>
      </c>
      <c r="AX180" s="15" t="s">
        <v>71</v>
      </c>
      <c r="AY180" s="270" t="s">
        <v>119</v>
      </c>
    </row>
    <row r="181" spans="1:51" s="13" customFormat="1" ht="12">
      <c r="A181" s="13"/>
      <c r="B181" s="224"/>
      <c r="C181" s="225"/>
      <c r="D181" s="226" t="s">
        <v>130</v>
      </c>
      <c r="E181" s="227" t="s">
        <v>19</v>
      </c>
      <c r="F181" s="228" t="s">
        <v>485</v>
      </c>
      <c r="G181" s="225"/>
      <c r="H181" s="229">
        <v>1.39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130</v>
      </c>
      <c r="AU181" s="235" t="s">
        <v>81</v>
      </c>
      <c r="AV181" s="13" t="s">
        <v>81</v>
      </c>
      <c r="AW181" s="13" t="s">
        <v>32</v>
      </c>
      <c r="AX181" s="13" t="s">
        <v>71</v>
      </c>
      <c r="AY181" s="235" t="s">
        <v>119</v>
      </c>
    </row>
    <row r="182" spans="1:51" s="15" customFormat="1" ht="12">
      <c r="A182" s="15"/>
      <c r="B182" s="261"/>
      <c r="C182" s="262"/>
      <c r="D182" s="226" t="s">
        <v>130</v>
      </c>
      <c r="E182" s="263" t="s">
        <v>19</v>
      </c>
      <c r="F182" s="264" t="s">
        <v>486</v>
      </c>
      <c r="G182" s="262"/>
      <c r="H182" s="263" t="s">
        <v>19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130</v>
      </c>
      <c r="AU182" s="270" t="s">
        <v>81</v>
      </c>
      <c r="AV182" s="15" t="s">
        <v>79</v>
      </c>
      <c r="AW182" s="15" t="s">
        <v>32</v>
      </c>
      <c r="AX182" s="15" t="s">
        <v>71</v>
      </c>
      <c r="AY182" s="270" t="s">
        <v>119</v>
      </c>
    </row>
    <row r="183" spans="1:51" s="13" customFormat="1" ht="12">
      <c r="A183" s="13"/>
      <c r="B183" s="224"/>
      <c r="C183" s="225"/>
      <c r="D183" s="226" t="s">
        <v>130</v>
      </c>
      <c r="E183" s="227" t="s">
        <v>19</v>
      </c>
      <c r="F183" s="228" t="s">
        <v>487</v>
      </c>
      <c r="G183" s="225"/>
      <c r="H183" s="229">
        <v>0.748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130</v>
      </c>
      <c r="AU183" s="235" t="s">
        <v>81</v>
      </c>
      <c r="AV183" s="13" t="s">
        <v>81</v>
      </c>
      <c r="AW183" s="13" t="s">
        <v>32</v>
      </c>
      <c r="AX183" s="13" t="s">
        <v>71</v>
      </c>
      <c r="AY183" s="235" t="s">
        <v>119</v>
      </c>
    </row>
    <row r="184" spans="1:51" s="15" customFormat="1" ht="12">
      <c r="A184" s="15"/>
      <c r="B184" s="261"/>
      <c r="C184" s="262"/>
      <c r="D184" s="226" t="s">
        <v>130</v>
      </c>
      <c r="E184" s="263" t="s">
        <v>19</v>
      </c>
      <c r="F184" s="264" t="s">
        <v>443</v>
      </c>
      <c r="G184" s="262"/>
      <c r="H184" s="263" t="s">
        <v>19</v>
      </c>
      <c r="I184" s="265"/>
      <c r="J184" s="262"/>
      <c r="K184" s="262"/>
      <c r="L184" s="266"/>
      <c r="M184" s="267"/>
      <c r="N184" s="268"/>
      <c r="O184" s="268"/>
      <c r="P184" s="268"/>
      <c r="Q184" s="268"/>
      <c r="R184" s="268"/>
      <c r="S184" s="268"/>
      <c r="T184" s="26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0" t="s">
        <v>130</v>
      </c>
      <c r="AU184" s="270" t="s">
        <v>81</v>
      </c>
      <c r="AV184" s="15" t="s">
        <v>79</v>
      </c>
      <c r="AW184" s="15" t="s">
        <v>32</v>
      </c>
      <c r="AX184" s="15" t="s">
        <v>71</v>
      </c>
      <c r="AY184" s="270" t="s">
        <v>119</v>
      </c>
    </row>
    <row r="185" spans="1:51" s="13" customFormat="1" ht="12">
      <c r="A185" s="13"/>
      <c r="B185" s="224"/>
      <c r="C185" s="225"/>
      <c r="D185" s="226" t="s">
        <v>130</v>
      </c>
      <c r="E185" s="227" t="s">
        <v>19</v>
      </c>
      <c r="F185" s="228" t="s">
        <v>488</v>
      </c>
      <c r="G185" s="225"/>
      <c r="H185" s="229">
        <v>5.833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130</v>
      </c>
      <c r="AU185" s="235" t="s">
        <v>81</v>
      </c>
      <c r="AV185" s="13" t="s">
        <v>81</v>
      </c>
      <c r="AW185" s="13" t="s">
        <v>32</v>
      </c>
      <c r="AX185" s="13" t="s">
        <v>71</v>
      </c>
      <c r="AY185" s="235" t="s">
        <v>119</v>
      </c>
    </row>
    <row r="186" spans="1:51" s="13" customFormat="1" ht="12">
      <c r="A186" s="13"/>
      <c r="B186" s="224"/>
      <c r="C186" s="225"/>
      <c r="D186" s="226" t="s">
        <v>130</v>
      </c>
      <c r="E186" s="227" t="s">
        <v>19</v>
      </c>
      <c r="F186" s="228" t="s">
        <v>489</v>
      </c>
      <c r="G186" s="225"/>
      <c r="H186" s="229">
        <v>2.979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130</v>
      </c>
      <c r="AU186" s="235" t="s">
        <v>81</v>
      </c>
      <c r="AV186" s="13" t="s">
        <v>81</v>
      </c>
      <c r="AW186" s="13" t="s">
        <v>32</v>
      </c>
      <c r="AX186" s="13" t="s">
        <v>71</v>
      </c>
      <c r="AY186" s="235" t="s">
        <v>119</v>
      </c>
    </row>
    <row r="187" spans="1:51" s="14" customFormat="1" ht="12">
      <c r="A187" s="14"/>
      <c r="B187" s="249"/>
      <c r="C187" s="250"/>
      <c r="D187" s="226" t="s">
        <v>130</v>
      </c>
      <c r="E187" s="251" t="s">
        <v>19</v>
      </c>
      <c r="F187" s="252" t="s">
        <v>216</v>
      </c>
      <c r="G187" s="250"/>
      <c r="H187" s="253">
        <v>10.95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130</v>
      </c>
      <c r="AU187" s="259" t="s">
        <v>81</v>
      </c>
      <c r="AV187" s="14" t="s">
        <v>126</v>
      </c>
      <c r="AW187" s="14" t="s">
        <v>32</v>
      </c>
      <c r="AX187" s="14" t="s">
        <v>79</v>
      </c>
      <c r="AY187" s="259" t="s">
        <v>119</v>
      </c>
    </row>
    <row r="188" spans="1:65" s="2" customFormat="1" ht="24.15" customHeight="1">
      <c r="A188" s="40"/>
      <c r="B188" s="41"/>
      <c r="C188" s="239" t="s">
        <v>355</v>
      </c>
      <c r="D188" s="239" t="s">
        <v>210</v>
      </c>
      <c r="E188" s="240" t="s">
        <v>490</v>
      </c>
      <c r="F188" s="241" t="s">
        <v>491</v>
      </c>
      <c r="G188" s="242" t="s">
        <v>200</v>
      </c>
      <c r="H188" s="243">
        <v>2.502</v>
      </c>
      <c r="I188" s="244"/>
      <c r="J188" s="245">
        <f>ROUND(I188*H188,2)</f>
        <v>0</v>
      </c>
      <c r="K188" s="241" t="s">
        <v>19</v>
      </c>
      <c r="L188" s="246"/>
      <c r="M188" s="247" t="s">
        <v>19</v>
      </c>
      <c r="N188" s="248" t="s">
        <v>42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162</v>
      </c>
      <c r="AT188" s="217" t="s">
        <v>210</v>
      </c>
      <c r="AU188" s="217" t="s">
        <v>81</v>
      </c>
      <c r="AY188" s="19" t="s">
        <v>119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79</v>
      </c>
      <c r="BK188" s="218">
        <f>ROUND(I188*H188,2)</f>
        <v>0</v>
      </c>
      <c r="BL188" s="19" t="s">
        <v>126</v>
      </c>
      <c r="BM188" s="217" t="s">
        <v>492</v>
      </c>
    </row>
    <row r="189" spans="1:51" s="13" customFormat="1" ht="12">
      <c r="A189" s="13"/>
      <c r="B189" s="224"/>
      <c r="C189" s="225"/>
      <c r="D189" s="226" t="s">
        <v>130</v>
      </c>
      <c r="E189" s="227" t="s">
        <v>19</v>
      </c>
      <c r="F189" s="228" t="s">
        <v>493</v>
      </c>
      <c r="G189" s="225"/>
      <c r="H189" s="229">
        <v>1.39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130</v>
      </c>
      <c r="AU189" s="235" t="s">
        <v>81</v>
      </c>
      <c r="AV189" s="13" t="s">
        <v>81</v>
      </c>
      <c r="AW189" s="13" t="s">
        <v>32</v>
      </c>
      <c r="AX189" s="13" t="s">
        <v>79</v>
      </c>
      <c r="AY189" s="235" t="s">
        <v>119</v>
      </c>
    </row>
    <row r="190" spans="1:51" s="13" customFormat="1" ht="12">
      <c r="A190" s="13"/>
      <c r="B190" s="224"/>
      <c r="C190" s="225"/>
      <c r="D190" s="226" t="s">
        <v>130</v>
      </c>
      <c r="E190" s="225"/>
      <c r="F190" s="228" t="s">
        <v>494</v>
      </c>
      <c r="G190" s="225"/>
      <c r="H190" s="229">
        <v>2.502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130</v>
      </c>
      <c r="AU190" s="235" t="s">
        <v>81</v>
      </c>
      <c r="AV190" s="13" t="s">
        <v>81</v>
      </c>
      <c r="AW190" s="13" t="s">
        <v>4</v>
      </c>
      <c r="AX190" s="13" t="s">
        <v>79</v>
      </c>
      <c r="AY190" s="235" t="s">
        <v>119</v>
      </c>
    </row>
    <row r="191" spans="1:65" s="2" customFormat="1" ht="24.15" customHeight="1">
      <c r="A191" s="40"/>
      <c r="B191" s="41"/>
      <c r="C191" s="239" t="s">
        <v>7</v>
      </c>
      <c r="D191" s="239" t="s">
        <v>210</v>
      </c>
      <c r="E191" s="240" t="s">
        <v>495</v>
      </c>
      <c r="F191" s="241" t="s">
        <v>496</v>
      </c>
      <c r="G191" s="242" t="s">
        <v>200</v>
      </c>
      <c r="H191" s="243">
        <v>1.346</v>
      </c>
      <c r="I191" s="244"/>
      <c r="J191" s="245">
        <f>ROUND(I191*H191,2)</f>
        <v>0</v>
      </c>
      <c r="K191" s="241" t="s">
        <v>19</v>
      </c>
      <c r="L191" s="246"/>
      <c r="M191" s="247" t="s">
        <v>19</v>
      </c>
      <c r="N191" s="248" t="s">
        <v>42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162</v>
      </c>
      <c r="AT191" s="217" t="s">
        <v>210</v>
      </c>
      <c r="AU191" s="217" t="s">
        <v>81</v>
      </c>
      <c r="AY191" s="19" t="s">
        <v>119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79</v>
      </c>
      <c r="BK191" s="218">
        <f>ROUND(I191*H191,2)</f>
        <v>0</v>
      </c>
      <c r="BL191" s="19" t="s">
        <v>126</v>
      </c>
      <c r="BM191" s="217" t="s">
        <v>497</v>
      </c>
    </row>
    <row r="192" spans="1:51" s="13" customFormat="1" ht="12">
      <c r="A192" s="13"/>
      <c r="B192" s="224"/>
      <c r="C192" s="225"/>
      <c r="D192" s="226" t="s">
        <v>130</v>
      </c>
      <c r="E192" s="227" t="s">
        <v>19</v>
      </c>
      <c r="F192" s="228" t="s">
        <v>498</v>
      </c>
      <c r="G192" s="225"/>
      <c r="H192" s="229">
        <v>0.748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130</v>
      </c>
      <c r="AU192" s="235" t="s">
        <v>81</v>
      </c>
      <c r="AV192" s="13" t="s">
        <v>81</v>
      </c>
      <c r="AW192" s="13" t="s">
        <v>32</v>
      </c>
      <c r="AX192" s="13" t="s">
        <v>79</v>
      </c>
      <c r="AY192" s="235" t="s">
        <v>119</v>
      </c>
    </row>
    <row r="193" spans="1:51" s="13" customFormat="1" ht="12">
      <c r="A193" s="13"/>
      <c r="B193" s="224"/>
      <c r="C193" s="225"/>
      <c r="D193" s="226" t="s">
        <v>130</v>
      </c>
      <c r="E193" s="225"/>
      <c r="F193" s="228" t="s">
        <v>499</v>
      </c>
      <c r="G193" s="225"/>
      <c r="H193" s="229">
        <v>1.346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130</v>
      </c>
      <c r="AU193" s="235" t="s">
        <v>81</v>
      </c>
      <c r="AV193" s="13" t="s">
        <v>81</v>
      </c>
      <c r="AW193" s="13" t="s">
        <v>4</v>
      </c>
      <c r="AX193" s="13" t="s">
        <v>79</v>
      </c>
      <c r="AY193" s="235" t="s">
        <v>119</v>
      </c>
    </row>
    <row r="194" spans="1:65" s="2" customFormat="1" ht="24.15" customHeight="1">
      <c r="A194" s="40"/>
      <c r="B194" s="41"/>
      <c r="C194" s="206" t="s">
        <v>500</v>
      </c>
      <c r="D194" s="206" t="s">
        <v>121</v>
      </c>
      <c r="E194" s="207" t="s">
        <v>501</v>
      </c>
      <c r="F194" s="208" t="s">
        <v>502</v>
      </c>
      <c r="G194" s="209" t="s">
        <v>124</v>
      </c>
      <c r="H194" s="210">
        <v>4.5</v>
      </c>
      <c r="I194" s="211"/>
      <c r="J194" s="212">
        <f>ROUND(I194*H194,2)</f>
        <v>0</v>
      </c>
      <c r="K194" s="208" t="s">
        <v>125</v>
      </c>
      <c r="L194" s="46"/>
      <c r="M194" s="213" t="s">
        <v>19</v>
      </c>
      <c r="N194" s="214" t="s">
        <v>42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126</v>
      </c>
      <c r="AT194" s="217" t="s">
        <v>121</v>
      </c>
      <c r="AU194" s="217" t="s">
        <v>81</v>
      </c>
      <c r="AY194" s="19" t="s">
        <v>119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79</v>
      </c>
      <c r="BK194" s="218">
        <f>ROUND(I194*H194,2)</f>
        <v>0</v>
      </c>
      <c r="BL194" s="19" t="s">
        <v>126</v>
      </c>
      <c r="BM194" s="217" t="s">
        <v>503</v>
      </c>
    </row>
    <row r="195" spans="1:47" s="2" customFormat="1" ht="12">
      <c r="A195" s="40"/>
      <c r="B195" s="41"/>
      <c r="C195" s="42"/>
      <c r="D195" s="219" t="s">
        <v>128</v>
      </c>
      <c r="E195" s="42"/>
      <c r="F195" s="220" t="s">
        <v>504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128</v>
      </c>
      <c r="AU195" s="19" t="s">
        <v>81</v>
      </c>
    </row>
    <row r="196" spans="1:51" s="13" customFormat="1" ht="12">
      <c r="A196" s="13"/>
      <c r="B196" s="224"/>
      <c r="C196" s="225"/>
      <c r="D196" s="226" t="s">
        <v>130</v>
      </c>
      <c r="E196" s="227" t="s">
        <v>19</v>
      </c>
      <c r="F196" s="228" t="s">
        <v>505</v>
      </c>
      <c r="G196" s="225"/>
      <c r="H196" s="229">
        <v>4.5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130</v>
      </c>
      <c r="AU196" s="235" t="s">
        <v>81</v>
      </c>
      <c r="AV196" s="13" t="s">
        <v>81</v>
      </c>
      <c r="AW196" s="13" t="s">
        <v>32</v>
      </c>
      <c r="AX196" s="13" t="s">
        <v>79</v>
      </c>
      <c r="AY196" s="235" t="s">
        <v>119</v>
      </c>
    </row>
    <row r="197" spans="1:65" s="2" customFormat="1" ht="24.15" customHeight="1">
      <c r="A197" s="40"/>
      <c r="B197" s="41"/>
      <c r="C197" s="206" t="s">
        <v>506</v>
      </c>
      <c r="D197" s="206" t="s">
        <v>121</v>
      </c>
      <c r="E197" s="207" t="s">
        <v>507</v>
      </c>
      <c r="F197" s="208" t="s">
        <v>508</v>
      </c>
      <c r="G197" s="209" t="s">
        <v>124</v>
      </c>
      <c r="H197" s="210">
        <v>4.5</v>
      </c>
      <c r="I197" s="211"/>
      <c r="J197" s="212">
        <f>ROUND(I197*H197,2)</f>
        <v>0</v>
      </c>
      <c r="K197" s="208" t="s">
        <v>125</v>
      </c>
      <c r="L197" s="46"/>
      <c r="M197" s="213" t="s">
        <v>19</v>
      </c>
      <c r="N197" s="214" t="s">
        <v>42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126</v>
      </c>
      <c r="AT197" s="217" t="s">
        <v>121</v>
      </c>
      <c r="AU197" s="217" t="s">
        <v>81</v>
      </c>
      <c r="AY197" s="19" t="s">
        <v>119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79</v>
      </c>
      <c r="BK197" s="218">
        <f>ROUND(I197*H197,2)</f>
        <v>0</v>
      </c>
      <c r="BL197" s="19" t="s">
        <v>126</v>
      </c>
      <c r="BM197" s="217" t="s">
        <v>509</v>
      </c>
    </row>
    <row r="198" spans="1:47" s="2" customFormat="1" ht="12">
      <c r="A198" s="40"/>
      <c r="B198" s="41"/>
      <c r="C198" s="42"/>
      <c r="D198" s="219" t="s">
        <v>128</v>
      </c>
      <c r="E198" s="42"/>
      <c r="F198" s="220" t="s">
        <v>510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128</v>
      </c>
      <c r="AU198" s="19" t="s">
        <v>81</v>
      </c>
    </row>
    <row r="199" spans="1:51" s="13" customFormat="1" ht="12">
      <c r="A199" s="13"/>
      <c r="B199" s="224"/>
      <c r="C199" s="225"/>
      <c r="D199" s="226" t="s">
        <v>130</v>
      </c>
      <c r="E199" s="227" t="s">
        <v>19</v>
      </c>
      <c r="F199" s="228" t="s">
        <v>505</v>
      </c>
      <c r="G199" s="225"/>
      <c r="H199" s="229">
        <v>4.5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130</v>
      </c>
      <c r="AU199" s="235" t="s">
        <v>81</v>
      </c>
      <c r="AV199" s="13" t="s">
        <v>81</v>
      </c>
      <c r="AW199" s="13" t="s">
        <v>32</v>
      </c>
      <c r="AX199" s="13" t="s">
        <v>79</v>
      </c>
      <c r="AY199" s="235" t="s">
        <v>119</v>
      </c>
    </row>
    <row r="200" spans="1:65" s="2" customFormat="1" ht="16.5" customHeight="1">
      <c r="A200" s="40"/>
      <c r="B200" s="41"/>
      <c r="C200" s="239" t="s">
        <v>511</v>
      </c>
      <c r="D200" s="239" t="s">
        <v>210</v>
      </c>
      <c r="E200" s="240" t="s">
        <v>512</v>
      </c>
      <c r="F200" s="241" t="s">
        <v>513</v>
      </c>
      <c r="G200" s="242" t="s">
        <v>251</v>
      </c>
      <c r="H200" s="243">
        <v>0.09</v>
      </c>
      <c r="I200" s="244"/>
      <c r="J200" s="245">
        <f>ROUND(I200*H200,2)</f>
        <v>0</v>
      </c>
      <c r="K200" s="241" t="s">
        <v>125</v>
      </c>
      <c r="L200" s="246"/>
      <c r="M200" s="247" t="s">
        <v>19</v>
      </c>
      <c r="N200" s="248" t="s">
        <v>42</v>
      </c>
      <c r="O200" s="86"/>
      <c r="P200" s="215">
        <f>O200*H200</f>
        <v>0</v>
      </c>
      <c r="Q200" s="215">
        <v>0.001</v>
      </c>
      <c r="R200" s="215">
        <f>Q200*H200</f>
        <v>8.999999999999999E-05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162</v>
      </c>
      <c r="AT200" s="217" t="s">
        <v>210</v>
      </c>
      <c r="AU200" s="217" t="s">
        <v>81</v>
      </c>
      <c r="AY200" s="19" t="s">
        <v>119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79</v>
      </c>
      <c r="BK200" s="218">
        <f>ROUND(I200*H200,2)</f>
        <v>0</v>
      </c>
      <c r="BL200" s="19" t="s">
        <v>126</v>
      </c>
      <c r="BM200" s="217" t="s">
        <v>514</v>
      </c>
    </row>
    <row r="201" spans="1:51" s="13" customFormat="1" ht="12">
      <c r="A201" s="13"/>
      <c r="B201" s="224"/>
      <c r="C201" s="225"/>
      <c r="D201" s="226" t="s">
        <v>130</v>
      </c>
      <c r="E201" s="225"/>
      <c r="F201" s="228" t="s">
        <v>515</v>
      </c>
      <c r="G201" s="225"/>
      <c r="H201" s="229">
        <v>0.09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130</v>
      </c>
      <c r="AU201" s="235" t="s">
        <v>81</v>
      </c>
      <c r="AV201" s="13" t="s">
        <v>81</v>
      </c>
      <c r="AW201" s="13" t="s">
        <v>4</v>
      </c>
      <c r="AX201" s="13" t="s">
        <v>79</v>
      </c>
      <c r="AY201" s="235" t="s">
        <v>119</v>
      </c>
    </row>
    <row r="202" spans="1:65" s="2" customFormat="1" ht="21.75" customHeight="1">
      <c r="A202" s="40"/>
      <c r="B202" s="41"/>
      <c r="C202" s="206" t="s">
        <v>516</v>
      </c>
      <c r="D202" s="206" t="s">
        <v>121</v>
      </c>
      <c r="E202" s="207" t="s">
        <v>517</v>
      </c>
      <c r="F202" s="208" t="s">
        <v>518</v>
      </c>
      <c r="G202" s="209" t="s">
        <v>124</v>
      </c>
      <c r="H202" s="210">
        <v>4.5</v>
      </c>
      <c r="I202" s="211"/>
      <c r="J202" s="212">
        <f>ROUND(I202*H202,2)</f>
        <v>0</v>
      </c>
      <c r="K202" s="208" t="s">
        <v>125</v>
      </c>
      <c r="L202" s="46"/>
      <c r="M202" s="213" t="s">
        <v>19</v>
      </c>
      <c r="N202" s="214" t="s">
        <v>42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126</v>
      </c>
      <c r="AT202" s="217" t="s">
        <v>121</v>
      </c>
      <c r="AU202" s="217" t="s">
        <v>81</v>
      </c>
      <c r="AY202" s="19" t="s">
        <v>119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79</v>
      </c>
      <c r="BK202" s="218">
        <f>ROUND(I202*H202,2)</f>
        <v>0</v>
      </c>
      <c r="BL202" s="19" t="s">
        <v>126</v>
      </c>
      <c r="BM202" s="217" t="s">
        <v>519</v>
      </c>
    </row>
    <row r="203" spans="1:47" s="2" customFormat="1" ht="12">
      <c r="A203" s="40"/>
      <c r="B203" s="41"/>
      <c r="C203" s="42"/>
      <c r="D203" s="219" t="s">
        <v>128</v>
      </c>
      <c r="E203" s="42"/>
      <c r="F203" s="220" t="s">
        <v>520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128</v>
      </c>
      <c r="AU203" s="19" t="s">
        <v>81</v>
      </c>
    </row>
    <row r="204" spans="1:51" s="15" customFormat="1" ht="12">
      <c r="A204" s="15"/>
      <c r="B204" s="261"/>
      <c r="C204" s="262"/>
      <c r="D204" s="226" t="s">
        <v>130</v>
      </c>
      <c r="E204" s="263" t="s">
        <v>19</v>
      </c>
      <c r="F204" s="264" t="s">
        <v>521</v>
      </c>
      <c r="G204" s="262"/>
      <c r="H204" s="263" t="s">
        <v>19</v>
      </c>
      <c r="I204" s="265"/>
      <c r="J204" s="262"/>
      <c r="K204" s="262"/>
      <c r="L204" s="266"/>
      <c r="M204" s="267"/>
      <c r="N204" s="268"/>
      <c r="O204" s="268"/>
      <c r="P204" s="268"/>
      <c r="Q204" s="268"/>
      <c r="R204" s="268"/>
      <c r="S204" s="268"/>
      <c r="T204" s="26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0" t="s">
        <v>130</v>
      </c>
      <c r="AU204" s="270" t="s">
        <v>81</v>
      </c>
      <c r="AV204" s="15" t="s">
        <v>79</v>
      </c>
      <c r="AW204" s="15" t="s">
        <v>32</v>
      </c>
      <c r="AX204" s="15" t="s">
        <v>71</v>
      </c>
      <c r="AY204" s="270" t="s">
        <v>119</v>
      </c>
    </row>
    <row r="205" spans="1:51" s="13" customFormat="1" ht="12">
      <c r="A205" s="13"/>
      <c r="B205" s="224"/>
      <c r="C205" s="225"/>
      <c r="D205" s="226" t="s">
        <v>130</v>
      </c>
      <c r="E205" s="227" t="s">
        <v>19</v>
      </c>
      <c r="F205" s="228" t="s">
        <v>522</v>
      </c>
      <c r="G205" s="225"/>
      <c r="H205" s="229">
        <v>4.5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130</v>
      </c>
      <c r="AU205" s="235" t="s">
        <v>81</v>
      </c>
      <c r="AV205" s="13" t="s">
        <v>81</v>
      </c>
      <c r="AW205" s="13" t="s">
        <v>32</v>
      </c>
      <c r="AX205" s="13" t="s">
        <v>79</v>
      </c>
      <c r="AY205" s="235" t="s">
        <v>119</v>
      </c>
    </row>
    <row r="206" spans="1:65" s="2" customFormat="1" ht="24.15" customHeight="1">
      <c r="A206" s="40"/>
      <c r="B206" s="41"/>
      <c r="C206" s="206" t="s">
        <v>523</v>
      </c>
      <c r="D206" s="206" t="s">
        <v>121</v>
      </c>
      <c r="E206" s="207" t="s">
        <v>524</v>
      </c>
      <c r="F206" s="208" t="s">
        <v>525</v>
      </c>
      <c r="G206" s="209" t="s">
        <v>124</v>
      </c>
      <c r="H206" s="210">
        <v>14.42</v>
      </c>
      <c r="I206" s="211"/>
      <c r="J206" s="212">
        <f>ROUND(I206*H206,2)</f>
        <v>0</v>
      </c>
      <c r="K206" s="208" t="s">
        <v>125</v>
      </c>
      <c r="L206" s="46"/>
      <c r="M206" s="213" t="s">
        <v>19</v>
      </c>
      <c r="N206" s="214" t="s">
        <v>42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126</v>
      </c>
      <c r="AT206" s="217" t="s">
        <v>121</v>
      </c>
      <c r="AU206" s="217" t="s">
        <v>81</v>
      </c>
      <c r="AY206" s="19" t="s">
        <v>119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79</v>
      </c>
      <c r="BK206" s="218">
        <f>ROUND(I206*H206,2)</f>
        <v>0</v>
      </c>
      <c r="BL206" s="19" t="s">
        <v>126</v>
      </c>
      <c r="BM206" s="217" t="s">
        <v>526</v>
      </c>
    </row>
    <row r="207" spans="1:47" s="2" customFormat="1" ht="12">
      <c r="A207" s="40"/>
      <c r="B207" s="41"/>
      <c r="C207" s="42"/>
      <c r="D207" s="219" t="s">
        <v>128</v>
      </c>
      <c r="E207" s="42"/>
      <c r="F207" s="220" t="s">
        <v>527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128</v>
      </c>
      <c r="AU207" s="19" t="s">
        <v>81</v>
      </c>
    </row>
    <row r="208" spans="1:51" s="13" customFormat="1" ht="12">
      <c r="A208" s="13"/>
      <c r="B208" s="224"/>
      <c r="C208" s="225"/>
      <c r="D208" s="226" t="s">
        <v>130</v>
      </c>
      <c r="E208" s="227" t="s">
        <v>19</v>
      </c>
      <c r="F208" s="228" t="s">
        <v>528</v>
      </c>
      <c r="G208" s="225"/>
      <c r="H208" s="229">
        <v>14.42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130</v>
      </c>
      <c r="AU208" s="235" t="s">
        <v>81</v>
      </c>
      <c r="AV208" s="13" t="s">
        <v>81</v>
      </c>
      <c r="AW208" s="13" t="s">
        <v>32</v>
      </c>
      <c r="AX208" s="13" t="s">
        <v>79</v>
      </c>
      <c r="AY208" s="235" t="s">
        <v>119</v>
      </c>
    </row>
    <row r="209" spans="1:65" s="2" customFormat="1" ht="24.15" customHeight="1">
      <c r="A209" s="40"/>
      <c r="B209" s="41"/>
      <c r="C209" s="206" t="s">
        <v>529</v>
      </c>
      <c r="D209" s="206" t="s">
        <v>121</v>
      </c>
      <c r="E209" s="207" t="s">
        <v>530</v>
      </c>
      <c r="F209" s="208" t="s">
        <v>531</v>
      </c>
      <c r="G209" s="209" t="s">
        <v>124</v>
      </c>
      <c r="H209" s="210">
        <v>14.42</v>
      </c>
      <c r="I209" s="211"/>
      <c r="J209" s="212">
        <f>ROUND(I209*H209,2)</f>
        <v>0</v>
      </c>
      <c r="K209" s="208" t="s">
        <v>125</v>
      </c>
      <c r="L209" s="46"/>
      <c r="M209" s="213" t="s">
        <v>19</v>
      </c>
      <c r="N209" s="214" t="s">
        <v>42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126</v>
      </c>
      <c r="AT209" s="217" t="s">
        <v>121</v>
      </c>
      <c r="AU209" s="217" t="s">
        <v>81</v>
      </c>
      <c r="AY209" s="19" t="s">
        <v>119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79</v>
      </c>
      <c r="BK209" s="218">
        <f>ROUND(I209*H209,2)</f>
        <v>0</v>
      </c>
      <c r="BL209" s="19" t="s">
        <v>126</v>
      </c>
      <c r="BM209" s="217" t="s">
        <v>532</v>
      </c>
    </row>
    <row r="210" spans="1:47" s="2" customFormat="1" ht="12">
      <c r="A210" s="40"/>
      <c r="B210" s="41"/>
      <c r="C210" s="42"/>
      <c r="D210" s="219" t="s">
        <v>128</v>
      </c>
      <c r="E210" s="42"/>
      <c r="F210" s="220" t="s">
        <v>533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128</v>
      </c>
      <c r="AU210" s="19" t="s">
        <v>81</v>
      </c>
    </row>
    <row r="211" spans="1:65" s="2" customFormat="1" ht="16.5" customHeight="1">
      <c r="A211" s="40"/>
      <c r="B211" s="41"/>
      <c r="C211" s="239" t="s">
        <v>534</v>
      </c>
      <c r="D211" s="239" t="s">
        <v>210</v>
      </c>
      <c r="E211" s="240" t="s">
        <v>535</v>
      </c>
      <c r="F211" s="241" t="s">
        <v>536</v>
      </c>
      <c r="G211" s="242" t="s">
        <v>251</v>
      </c>
      <c r="H211" s="243">
        <v>0.288</v>
      </c>
      <c r="I211" s="244"/>
      <c r="J211" s="245">
        <f>ROUND(I211*H211,2)</f>
        <v>0</v>
      </c>
      <c r="K211" s="241" t="s">
        <v>125</v>
      </c>
      <c r="L211" s="246"/>
      <c r="M211" s="247" t="s">
        <v>19</v>
      </c>
      <c r="N211" s="248" t="s">
        <v>42</v>
      </c>
      <c r="O211" s="86"/>
      <c r="P211" s="215">
        <f>O211*H211</f>
        <v>0</v>
      </c>
      <c r="Q211" s="215">
        <v>0.001</v>
      </c>
      <c r="R211" s="215">
        <f>Q211*H211</f>
        <v>0.000288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162</v>
      </c>
      <c r="AT211" s="217" t="s">
        <v>210</v>
      </c>
      <c r="AU211" s="217" t="s">
        <v>81</v>
      </c>
      <c r="AY211" s="19" t="s">
        <v>119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79</v>
      </c>
      <c r="BK211" s="218">
        <f>ROUND(I211*H211,2)</f>
        <v>0</v>
      </c>
      <c r="BL211" s="19" t="s">
        <v>126</v>
      </c>
      <c r="BM211" s="217" t="s">
        <v>537</v>
      </c>
    </row>
    <row r="212" spans="1:51" s="13" customFormat="1" ht="12">
      <c r="A212" s="13"/>
      <c r="B212" s="224"/>
      <c r="C212" s="225"/>
      <c r="D212" s="226" t="s">
        <v>130</v>
      </c>
      <c r="E212" s="225"/>
      <c r="F212" s="228" t="s">
        <v>538</v>
      </c>
      <c r="G212" s="225"/>
      <c r="H212" s="229">
        <v>0.288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130</v>
      </c>
      <c r="AU212" s="235" t="s">
        <v>81</v>
      </c>
      <c r="AV212" s="13" t="s">
        <v>81</v>
      </c>
      <c r="AW212" s="13" t="s">
        <v>4</v>
      </c>
      <c r="AX212" s="13" t="s">
        <v>79</v>
      </c>
      <c r="AY212" s="235" t="s">
        <v>119</v>
      </c>
    </row>
    <row r="213" spans="1:63" s="12" customFormat="1" ht="22.8" customHeight="1">
      <c r="A213" s="12"/>
      <c r="B213" s="190"/>
      <c r="C213" s="191"/>
      <c r="D213" s="192" t="s">
        <v>70</v>
      </c>
      <c r="E213" s="204" t="s">
        <v>81</v>
      </c>
      <c r="F213" s="204" t="s">
        <v>539</v>
      </c>
      <c r="G213" s="191"/>
      <c r="H213" s="191"/>
      <c r="I213" s="194"/>
      <c r="J213" s="205">
        <f>BK213</f>
        <v>0</v>
      </c>
      <c r="K213" s="191"/>
      <c r="L213" s="196"/>
      <c r="M213" s="197"/>
      <c r="N213" s="198"/>
      <c r="O213" s="198"/>
      <c r="P213" s="199">
        <f>SUM(P214:P270)</f>
        <v>0</v>
      </c>
      <c r="Q213" s="198"/>
      <c r="R213" s="199">
        <f>SUM(R214:R270)</f>
        <v>3.3249381099999997</v>
      </c>
      <c r="S213" s="198"/>
      <c r="T213" s="200">
        <f>SUM(T214:T270)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1" t="s">
        <v>79</v>
      </c>
      <c r="AT213" s="202" t="s">
        <v>70</v>
      </c>
      <c r="AU213" s="202" t="s">
        <v>79</v>
      </c>
      <c r="AY213" s="201" t="s">
        <v>119</v>
      </c>
      <c r="BK213" s="203">
        <f>SUM(BK214:BK270)</f>
        <v>0</v>
      </c>
    </row>
    <row r="214" spans="1:65" s="2" customFormat="1" ht="24.15" customHeight="1">
      <c r="A214" s="40"/>
      <c r="B214" s="41"/>
      <c r="C214" s="206" t="s">
        <v>540</v>
      </c>
      <c r="D214" s="206" t="s">
        <v>121</v>
      </c>
      <c r="E214" s="207" t="s">
        <v>541</v>
      </c>
      <c r="F214" s="208" t="s">
        <v>542</v>
      </c>
      <c r="G214" s="209" t="s">
        <v>213</v>
      </c>
      <c r="H214" s="210">
        <v>2.006</v>
      </c>
      <c r="I214" s="211"/>
      <c r="J214" s="212">
        <f>ROUND(I214*H214,2)</f>
        <v>0</v>
      </c>
      <c r="K214" s="208" t="s">
        <v>125</v>
      </c>
      <c r="L214" s="46"/>
      <c r="M214" s="213" t="s">
        <v>19</v>
      </c>
      <c r="N214" s="214" t="s">
        <v>42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126</v>
      </c>
      <c r="AT214" s="217" t="s">
        <v>121</v>
      </c>
      <c r="AU214" s="217" t="s">
        <v>81</v>
      </c>
      <c r="AY214" s="19" t="s">
        <v>119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79</v>
      </c>
      <c r="BK214" s="218">
        <f>ROUND(I214*H214,2)</f>
        <v>0</v>
      </c>
      <c r="BL214" s="19" t="s">
        <v>126</v>
      </c>
      <c r="BM214" s="217" t="s">
        <v>543</v>
      </c>
    </row>
    <row r="215" spans="1:47" s="2" customFormat="1" ht="12">
      <c r="A215" s="40"/>
      <c r="B215" s="41"/>
      <c r="C215" s="42"/>
      <c r="D215" s="219" t="s">
        <v>128</v>
      </c>
      <c r="E215" s="42"/>
      <c r="F215" s="220" t="s">
        <v>544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128</v>
      </c>
      <c r="AU215" s="19" t="s">
        <v>81</v>
      </c>
    </row>
    <row r="216" spans="1:51" s="15" customFormat="1" ht="12">
      <c r="A216" s="15"/>
      <c r="B216" s="261"/>
      <c r="C216" s="262"/>
      <c r="D216" s="226" t="s">
        <v>130</v>
      </c>
      <c r="E216" s="263" t="s">
        <v>19</v>
      </c>
      <c r="F216" s="264" t="s">
        <v>545</v>
      </c>
      <c r="G216" s="262"/>
      <c r="H216" s="263" t="s">
        <v>19</v>
      </c>
      <c r="I216" s="265"/>
      <c r="J216" s="262"/>
      <c r="K216" s="262"/>
      <c r="L216" s="266"/>
      <c r="M216" s="267"/>
      <c r="N216" s="268"/>
      <c r="O216" s="268"/>
      <c r="P216" s="268"/>
      <c r="Q216" s="268"/>
      <c r="R216" s="268"/>
      <c r="S216" s="268"/>
      <c r="T216" s="269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0" t="s">
        <v>130</v>
      </c>
      <c r="AU216" s="270" t="s">
        <v>81</v>
      </c>
      <c r="AV216" s="15" t="s">
        <v>79</v>
      </c>
      <c r="AW216" s="15" t="s">
        <v>32</v>
      </c>
      <c r="AX216" s="15" t="s">
        <v>71</v>
      </c>
      <c r="AY216" s="270" t="s">
        <v>119</v>
      </c>
    </row>
    <row r="217" spans="1:51" s="13" customFormat="1" ht="12">
      <c r="A217" s="13"/>
      <c r="B217" s="224"/>
      <c r="C217" s="225"/>
      <c r="D217" s="226" t="s">
        <v>130</v>
      </c>
      <c r="E217" s="227" t="s">
        <v>19</v>
      </c>
      <c r="F217" s="228" t="s">
        <v>546</v>
      </c>
      <c r="G217" s="225"/>
      <c r="H217" s="229">
        <v>2.006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130</v>
      </c>
      <c r="AU217" s="235" t="s">
        <v>81</v>
      </c>
      <c r="AV217" s="13" t="s">
        <v>81</v>
      </c>
      <c r="AW217" s="13" t="s">
        <v>32</v>
      </c>
      <c r="AX217" s="13" t="s">
        <v>79</v>
      </c>
      <c r="AY217" s="235" t="s">
        <v>119</v>
      </c>
    </row>
    <row r="218" spans="1:65" s="2" customFormat="1" ht="24.15" customHeight="1">
      <c r="A218" s="40"/>
      <c r="B218" s="41"/>
      <c r="C218" s="206" t="s">
        <v>547</v>
      </c>
      <c r="D218" s="206" t="s">
        <v>121</v>
      </c>
      <c r="E218" s="207" t="s">
        <v>548</v>
      </c>
      <c r="F218" s="208" t="s">
        <v>549</v>
      </c>
      <c r="G218" s="209" t="s">
        <v>124</v>
      </c>
      <c r="H218" s="210">
        <v>17.888</v>
      </c>
      <c r="I218" s="211"/>
      <c r="J218" s="212">
        <f>ROUND(I218*H218,2)</f>
        <v>0</v>
      </c>
      <c r="K218" s="208" t="s">
        <v>125</v>
      </c>
      <c r="L218" s="46"/>
      <c r="M218" s="213" t="s">
        <v>19</v>
      </c>
      <c r="N218" s="214" t="s">
        <v>42</v>
      </c>
      <c r="O218" s="86"/>
      <c r="P218" s="215">
        <f>O218*H218</f>
        <v>0</v>
      </c>
      <c r="Q218" s="215">
        <v>0.00027</v>
      </c>
      <c r="R218" s="215">
        <f>Q218*H218</f>
        <v>0.004829760000000001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126</v>
      </c>
      <c r="AT218" s="217" t="s">
        <v>121</v>
      </c>
      <c r="AU218" s="217" t="s">
        <v>81</v>
      </c>
      <c r="AY218" s="19" t="s">
        <v>119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79</v>
      </c>
      <c r="BK218" s="218">
        <f>ROUND(I218*H218,2)</f>
        <v>0</v>
      </c>
      <c r="BL218" s="19" t="s">
        <v>126</v>
      </c>
      <c r="BM218" s="217" t="s">
        <v>550</v>
      </c>
    </row>
    <row r="219" spans="1:47" s="2" customFormat="1" ht="12">
      <c r="A219" s="40"/>
      <c r="B219" s="41"/>
      <c r="C219" s="42"/>
      <c r="D219" s="219" t="s">
        <v>128</v>
      </c>
      <c r="E219" s="42"/>
      <c r="F219" s="220" t="s">
        <v>551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128</v>
      </c>
      <c r="AU219" s="19" t="s">
        <v>81</v>
      </c>
    </row>
    <row r="220" spans="1:51" s="15" customFormat="1" ht="12">
      <c r="A220" s="15"/>
      <c r="B220" s="261"/>
      <c r="C220" s="262"/>
      <c r="D220" s="226" t="s">
        <v>130</v>
      </c>
      <c r="E220" s="263" t="s">
        <v>19</v>
      </c>
      <c r="F220" s="264" t="s">
        <v>552</v>
      </c>
      <c r="G220" s="262"/>
      <c r="H220" s="263" t="s">
        <v>19</v>
      </c>
      <c r="I220" s="265"/>
      <c r="J220" s="262"/>
      <c r="K220" s="262"/>
      <c r="L220" s="266"/>
      <c r="M220" s="267"/>
      <c r="N220" s="268"/>
      <c r="O220" s="268"/>
      <c r="P220" s="268"/>
      <c r="Q220" s="268"/>
      <c r="R220" s="268"/>
      <c r="S220" s="268"/>
      <c r="T220" s="26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0" t="s">
        <v>130</v>
      </c>
      <c r="AU220" s="270" t="s">
        <v>81</v>
      </c>
      <c r="AV220" s="15" t="s">
        <v>79</v>
      </c>
      <c r="AW220" s="15" t="s">
        <v>32</v>
      </c>
      <c r="AX220" s="15" t="s">
        <v>71</v>
      </c>
      <c r="AY220" s="270" t="s">
        <v>119</v>
      </c>
    </row>
    <row r="221" spans="1:51" s="13" customFormat="1" ht="12">
      <c r="A221" s="13"/>
      <c r="B221" s="224"/>
      <c r="C221" s="225"/>
      <c r="D221" s="226" t="s">
        <v>130</v>
      </c>
      <c r="E221" s="227" t="s">
        <v>19</v>
      </c>
      <c r="F221" s="228" t="s">
        <v>553</v>
      </c>
      <c r="G221" s="225"/>
      <c r="H221" s="229">
        <v>17.888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130</v>
      </c>
      <c r="AU221" s="235" t="s">
        <v>81</v>
      </c>
      <c r="AV221" s="13" t="s">
        <v>81</v>
      </c>
      <c r="AW221" s="13" t="s">
        <v>32</v>
      </c>
      <c r="AX221" s="13" t="s">
        <v>79</v>
      </c>
      <c r="AY221" s="235" t="s">
        <v>119</v>
      </c>
    </row>
    <row r="222" spans="1:65" s="2" customFormat="1" ht="16.5" customHeight="1">
      <c r="A222" s="40"/>
      <c r="B222" s="41"/>
      <c r="C222" s="239" t="s">
        <v>554</v>
      </c>
      <c r="D222" s="239" t="s">
        <v>210</v>
      </c>
      <c r="E222" s="240" t="s">
        <v>555</v>
      </c>
      <c r="F222" s="241" t="s">
        <v>556</v>
      </c>
      <c r="G222" s="242" t="s">
        <v>124</v>
      </c>
      <c r="H222" s="243">
        <v>21.188</v>
      </c>
      <c r="I222" s="244"/>
      <c r="J222" s="245">
        <f>ROUND(I222*H222,2)</f>
        <v>0</v>
      </c>
      <c r="K222" s="241" t="s">
        <v>125</v>
      </c>
      <c r="L222" s="246"/>
      <c r="M222" s="247" t="s">
        <v>19</v>
      </c>
      <c r="N222" s="248" t="s">
        <v>42</v>
      </c>
      <c r="O222" s="86"/>
      <c r="P222" s="215">
        <f>O222*H222</f>
        <v>0</v>
      </c>
      <c r="Q222" s="215">
        <v>0.0003</v>
      </c>
      <c r="R222" s="215">
        <f>Q222*H222</f>
        <v>0.006356399999999999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162</v>
      </c>
      <c r="AT222" s="217" t="s">
        <v>210</v>
      </c>
      <c r="AU222" s="217" t="s">
        <v>81</v>
      </c>
      <c r="AY222" s="19" t="s">
        <v>119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79</v>
      </c>
      <c r="BK222" s="218">
        <f>ROUND(I222*H222,2)</f>
        <v>0</v>
      </c>
      <c r="BL222" s="19" t="s">
        <v>126</v>
      </c>
      <c r="BM222" s="217" t="s">
        <v>557</v>
      </c>
    </row>
    <row r="223" spans="1:51" s="13" customFormat="1" ht="12">
      <c r="A223" s="13"/>
      <c r="B223" s="224"/>
      <c r="C223" s="225"/>
      <c r="D223" s="226" t="s">
        <v>130</v>
      </c>
      <c r="E223" s="225"/>
      <c r="F223" s="228" t="s">
        <v>558</v>
      </c>
      <c r="G223" s="225"/>
      <c r="H223" s="229">
        <v>21.188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130</v>
      </c>
      <c r="AU223" s="235" t="s">
        <v>81</v>
      </c>
      <c r="AV223" s="13" t="s">
        <v>81</v>
      </c>
      <c r="AW223" s="13" t="s">
        <v>4</v>
      </c>
      <c r="AX223" s="13" t="s">
        <v>79</v>
      </c>
      <c r="AY223" s="235" t="s">
        <v>119</v>
      </c>
    </row>
    <row r="224" spans="1:65" s="2" customFormat="1" ht="16.5" customHeight="1">
      <c r="A224" s="40"/>
      <c r="B224" s="41"/>
      <c r="C224" s="206" t="s">
        <v>559</v>
      </c>
      <c r="D224" s="206" t="s">
        <v>121</v>
      </c>
      <c r="E224" s="207" t="s">
        <v>560</v>
      </c>
      <c r="F224" s="208" t="s">
        <v>561</v>
      </c>
      <c r="G224" s="209" t="s">
        <v>372</v>
      </c>
      <c r="H224" s="210">
        <v>3.5</v>
      </c>
      <c r="I224" s="211"/>
      <c r="J224" s="212">
        <f>ROUND(I224*H224,2)</f>
        <v>0</v>
      </c>
      <c r="K224" s="208" t="s">
        <v>125</v>
      </c>
      <c r="L224" s="46"/>
      <c r="M224" s="213" t="s">
        <v>19</v>
      </c>
      <c r="N224" s="214" t="s">
        <v>42</v>
      </c>
      <c r="O224" s="86"/>
      <c r="P224" s="215">
        <f>O224*H224</f>
        <v>0</v>
      </c>
      <c r="Q224" s="215">
        <v>0.00049</v>
      </c>
      <c r="R224" s="215">
        <f>Q224*H224</f>
        <v>0.001715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126</v>
      </c>
      <c r="AT224" s="217" t="s">
        <v>121</v>
      </c>
      <c r="AU224" s="217" t="s">
        <v>81</v>
      </c>
      <c r="AY224" s="19" t="s">
        <v>119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79</v>
      </c>
      <c r="BK224" s="218">
        <f>ROUND(I224*H224,2)</f>
        <v>0</v>
      </c>
      <c r="BL224" s="19" t="s">
        <v>126</v>
      </c>
      <c r="BM224" s="217" t="s">
        <v>562</v>
      </c>
    </row>
    <row r="225" spans="1:47" s="2" customFormat="1" ht="12">
      <c r="A225" s="40"/>
      <c r="B225" s="41"/>
      <c r="C225" s="42"/>
      <c r="D225" s="219" t="s">
        <v>128</v>
      </c>
      <c r="E225" s="42"/>
      <c r="F225" s="220" t="s">
        <v>563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128</v>
      </c>
      <c r="AU225" s="19" t="s">
        <v>81</v>
      </c>
    </row>
    <row r="226" spans="1:51" s="13" customFormat="1" ht="12">
      <c r="A226" s="13"/>
      <c r="B226" s="224"/>
      <c r="C226" s="225"/>
      <c r="D226" s="226" t="s">
        <v>130</v>
      </c>
      <c r="E226" s="227" t="s">
        <v>19</v>
      </c>
      <c r="F226" s="228" t="s">
        <v>564</v>
      </c>
      <c r="G226" s="225"/>
      <c r="H226" s="229">
        <v>3.5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130</v>
      </c>
      <c r="AU226" s="235" t="s">
        <v>81</v>
      </c>
      <c r="AV226" s="13" t="s">
        <v>81</v>
      </c>
      <c r="AW226" s="13" t="s">
        <v>32</v>
      </c>
      <c r="AX226" s="13" t="s">
        <v>79</v>
      </c>
      <c r="AY226" s="235" t="s">
        <v>119</v>
      </c>
    </row>
    <row r="227" spans="1:65" s="2" customFormat="1" ht="16.5" customHeight="1">
      <c r="A227" s="40"/>
      <c r="B227" s="41"/>
      <c r="C227" s="206" t="s">
        <v>565</v>
      </c>
      <c r="D227" s="206" t="s">
        <v>121</v>
      </c>
      <c r="E227" s="207" t="s">
        <v>566</v>
      </c>
      <c r="F227" s="208" t="s">
        <v>567</v>
      </c>
      <c r="G227" s="209" t="s">
        <v>372</v>
      </c>
      <c r="H227" s="210">
        <v>2.7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42</v>
      </c>
      <c r="O227" s="86"/>
      <c r="P227" s="215">
        <f>O227*H227</f>
        <v>0</v>
      </c>
      <c r="Q227" s="215">
        <v>0.00035</v>
      </c>
      <c r="R227" s="215">
        <f>Q227*H227</f>
        <v>0.0009450000000000001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126</v>
      </c>
      <c r="AT227" s="217" t="s">
        <v>121</v>
      </c>
      <c r="AU227" s="217" t="s">
        <v>81</v>
      </c>
      <c r="AY227" s="19" t="s">
        <v>119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79</v>
      </c>
      <c r="BK227" s="218">
        <f>ROUND(I227*H227,2)</f>
        <v>0</v>
      </c>
      <c r="BL227" s="19" t="s">
        <v>126</v>
      </c>
      <c r="BM227" s="217" t="s">
        <v>568</v>
      </c>
    </row>
    <row r="228" spans="1:51" s="15" customFormat="1" ht="12">
      <c r="A228" s="15"/>
      <c r="B228" s="261"/>
      <c r="C228" s="262"/>
      <c r="D228" s="226" t="s">
        <v>130</v>
      </c>
      <c r="E228" s="263" t="s">
        <v>19</v>
      </c>
      <c r="F228" s="264" t="s">
        <v>569</v>
      </c>
      <c r="G228" s="262"/>
      <c r="H228" s="263" t="s">
        <v>19</v>
      </c>
      <c r="I228" s="265"/>
      <c r="J228" s="262"/>
      <c r="K228" s="262"/>
      <c r="L228" s="266"/>
      <c r="M228" s="267"/>
      <c r="N228" s="268"/>
      <c r="O228" s="268"/>
      <c r="P228" s="268"/>
      <c r="Q228" s="268"/>
      <c r="R228" s="268"/>
      <c r="S228" s="268"/>
      <c r="T228" s="269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0" t="s">
        <v>130</v>
      </c>
      <c r="AU228" s="270" t="s">
        <v>81</v>
      </c>
      <c r="AV228" s="15" t="s">
        <v>79</v>
      </c>
      <c r="AW228" s="15" t="s">
        <v>32</v>
      </c>
      <c r="AX228" s="15" t="s">
        <v>71</v>
      </c>
      <c r="AY228" s="270" t="s">
        <v>119</v>
      </c>
    </row>
    <row r="229" spans="1:51" s="13" customFormat="1" ht="12">
      <c r="A229" s="13"/>
      <c r="B229" s="224"/>
      <c r="C229" s="225"/>
      <c r="D229" s="226" t="s">
        <v>130</v>
      </c>
      <c r="E229" s="227" t="s">
        <v>19</v>
      </c>
      <c r="F229" s="228" t="s">
        <v>570</v>
      </c>
      <c r="G229" s="225"/>
      <c r="H229" s="229">
        <v>2.7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130</v>
      </c>
      <c r="AU229" s="235" t="s">
        <v>81</v>
      </c>
      <c r="AV229" s="13" t="s">
        <v>81</v>
      </c>
      <c r="AW229" s="13" t="s">
        <v>32</v>
      </c>
      <c r="AX229" s="13" t="s">
        <v>79</v>
      </c>
      <c r="AY229" s="235" t="s">
        <v>119</v>
      </c>
    </row>
    <row r="230" spans="1:65" s="2" customFormat="1" ht="16.5" customHeight="1">
      <c r="A230" s="40"/>
      <c r="B230" s="41"/>
      <c r="C230" s="239" t="s">
        <v>571</v>
      </c>
      <c r="D230" s="239" t="s">
        <v>210</v>
      </c>
      <c r="E230" s="240" t="s">
        <v>572</v>
      </c>
      <c r="F230" s="241" t="s">
        <v>573</v>
      </c>
      <c r="G230" s="242" t="s">
        <v>134</v>
      </c>
      <c r="H230" s="243">
        <v>2</v>
      </c>
      <c r="I230" s="244"/>
      <c r="J230" s="245">
        <f>ROUND(I230*H230,2)</f>
        <v>0</v>
      </c>
      <c r="K230" s="241" t="s">
        <v>125</v>
      </c>
      <c r="L230" s="246"/>
      <c r="M230" s="247" t="s">
        <v>19</v>
      </c>
      <c r="N230" s="248" t="s">
        <v>42</v>
      </c>
      <c r="O230" s="86"/>
      <c r="P230" s="215">
        <f>O230*H230</f>
        <v>0</v>
      </c>
      <c r="Q230" s="215">
        <v>0.00012</v>
      </c>
      <c r="R230" s="215">
        <f>Q230*H230</f>
        <v>0.00024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162</v>
      </c>
      <c r="AT230" s="217" t="s">
        <v>210</v>
      </c>
      <c r="AU230" s="217" t="s">
        <v>81</v>
      </c>
      <c r="AY230" s="19" t="s">
        <v>119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79</v>
      </c>
      <c r="BK230" s="218">
        <f>ROUND(I230*H230,2)</f>
        <v>0</v>
      </c>
      <c r="BL230" s="19" t="s">
        <v>126</v>
      </c>
      <c r="BM230" s="217" t="s">
        <v>574</v>
      </c>
    </row>
    <row r="231" spans="1:65" s="2" customFormat="1" ht="16.5" customHeight="1">
      <c r="A231" s="40"/>
      <c r="B231" s="41"/>
      <c r="C231" s="206" t="s">
        <v>575</v>
      </c>
      <c r="D231" s="206" t="s">
        <v>121</v>
      </c>
      <c r="E231" s="207" t="s">
        <v>576</v>
      </c>
      <c r="F231" s="208" t="s">
        <v>577</v>
      </c>
      <c r="G231" s="209" t="s">
        <v>213</v>
      </c>
      <c r="H231" s="210">
        <v>0.299</v>
      </c>
      <c r="I231" s="211"/>
      <c r="J231" s="212">
        <f>ROUND(I231*H231,2)</f>
        <v>0</v>
      </c>
      <c r="K231" s="208" t="s">
        <v>19</v>
      </c>
      <c r="L231" s="46"/>
      <c r="M231" s="213" t="s">
        <v>19</v>
      </c>
      <c r="N231" s="214" t="s">
        <v>42</v>
      </c>
      <c r="O231" s="86"/>
      <c r="P231" s="215">
        <f>O231*H231</f>
        <v>0</v>
      </c>
      <c r="Q231" s="215">
        <v>2.16</v>
      </c>
      <c r="R231" s="215">
        <f>Q231*H231</f>
        <v>0.64584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126</v>
      </c>
      <c r="AT231" s="217" t="s">
        <v>121</v>
      </c>
      <c r="AU231" s="217" t="s">
        <v>81</v>
      </c>
      <c r="AY231" s="19" t="s">
        <v>119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79</v>
      </c>
      <c r="BK231" s="218">
        <f>ROUND(I231*H231,2)</f>
        <v>0</v>
      </c>
      <c r="BL231" s="19" t="s">
        <v>126</v>
      </c>
      <c r="BM231" s="217" t="s">
        <v>578</v>
      </c>
    </row>
    <row r="232" spans="1:51" s="15" customFormat="1" ht="12">
      <c r="A232" s="15"/>
      <c r="B232" s="261"/>
      <c r="C232" s="262"/>
      <c r="D232" s="226" t="s">
        <v>130</v>
      </c>
      <c r="E232" s="263" t="s">
        <v>19</v>
      </c>
      <c r="F232" s="264" t="s">
        <v>579</v>
      </c>
      <c r="G232" s="262"/>
      <c r="H232" s="263" t="s">
        <v>19</v>
      </c>
      <c r="I232" s="265"/>
      <c r="J232" s="262"/>
      <c r="K232" s="262"/>
      <c r="L232" s="266"/>
      <c r="M232" s="267"/>
      <c r="N232" s="268"/>
      <c r="O232" s="268"/>
      <c r="P232" s="268"/>
      <c r="Q232" s="268"/>
      <c r="R232" s="268"/>
      <c r="S232" s="268"/>
      <c r="T232" s="26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0" t="s">
        <v>130</v>
      </c>
      <c r="AU232" s="270" t="s">
        <v>81</v>
      </c>
      <c r="AV232" s="15" t="s">
        <v>79</v>
      </c>
      <c r="AW232" s="15" t="s">
        <v>32</v>
      </c>
      <c r="AX232" s="15" t="s">
        <v>71</v>
      </c>
      <c r="AY232" s="270" t="s">
        <v>119</v>
      </c>
    </row>
    <row r="233" spans="1:51" s="13" customFormat="1" ht="12">
      <c r="A233" s="13"/>
      <c r="B233" s="224"/>
      <c r="C233" s="225"/>
      <c r="D233" s="226" t="s">
        <v>130</v>
      </c>
      <c r="E233" s="227" t="s">
        <v>19</v>
      </c>
      <c r="F233" s="228" t="s">
        <v>580</v>
      </c>
      <c r="G233" s="225"/>
      <c r="H233" s="229">
        <v>0.299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130</v>
      </c>
      <c r="AU233" s="235" t="s">
        <v>81</v>
      </c>
      <c r="AV233" s="13" t="s">
        <v>81</v>
      </c>
      <c r="AW233" s="13" t="s">
        <v>32</v>
      </c>
      <c r="AX233" s="13" t="s">
        <v>79</v>
      </c>
      <c r="AY233" s="235" t="s">
        <v>119</v>
      </c>
    </row>
    <row r="234" spans="1:65" s="2" customFormat="1" ht="21.75" customHeight="1">
      <c r="A234" s="40"/>
      <c r="B234" s="41"/>
      <c r="C234" s="206" t="s">
        <v>581</v>
      </c>
      <c r="D234" s="206" t="s">
        <v>121</v>
      </c>
      <c r="E234" s="207" t="s">
        <v>582</v>
      </c>
      <c r="F234" s="208" t="s">
        <v>583</v>
      </c>
      <c r="G234" s="209" t="s">
        <v>213</v>
      </c>
      <c r="H234" s="210">
        <v>0.907</v>
      </c>
      <c r="I234" s="211"/>
      <c r="J234" s="212">
        <f>ROUND(I234*H234,2)</f>
        <v>0</v>
      </c>
      <c r="K234" s="208" t="s">
        <v>125</v>
      </c>
      <c r="L234" s="46"/>
      <c r="M234" s="213" t="s">
        <v>19</v>
      </c>
      <c r="N234" s="214" t="s">
        <v>42</v>
      </c>
      <c r="O234" s="86"/>
      <c r="P234" s="215">
        <f>O234*H234</f>
        <v>0</v>
      </c>
      <c r="Q234" s="215">
        <v>2.50187</v>
      </c>
      <c r="R234" s="215">
        <f>Q234*H234</f>
        <v>2.26919609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126</v>
      </c>
      <c r="AT234" s="217" t="s">
        <v>121</v>
      </c>
      <c r="AU234" s="217" t="s">
        <v>81</v>
      </c>
      <c r="AY234" s="19" t="s">
        <v>119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79</v>
      </c>
      <c r="BK234" s="218">
        <f>ROUND(I234*H234,2)</f>
        <v>0</v>
      </c>
      <c r="BL234" s="19" t="s">
        <v>126</v>
      </c>
      <c r="BM234" s="217" t="s">
        <v>584</v>
      </c>
    </row>
    <row r="235" spans="1:47" s="2" customFormat="1" ht="12">
      <c r="A235" s="40"/>
      <c r="B235" s="41"/>
      <c r="C235" s="42"/>
      <c r="D235" s="219" t="s">
        <v>128</v>
      </c>
      <c r="E235" s="42"/>
      <c r="F235" s="220" t="s">
        <v>585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128</v>
      </c>
      <c r="AU235" s="19" t="s">
        <v>81</v>
      </c>
    </row>
    <row r="236" spans="1:51" s="15" customFormat="1" ht="12">
      <c r="A236" s="15"/>
      <c r="B236" s="261"/>
      <c r="C236" s="262"/>
      <c r="D236" s="226" t="s">
        <v>130</v>
      </c>
      <c r="E236" s="263" t="s">
        <v>19</v>
      </c>
      <c r="F236" s="264" t="s">
        <v>586</v>
      </c>
      <c r="G236" s="262"/>
      <c r="H236" s="263" t="s">
        <v>19</v>
      </c>
      <c r="I236" s="265"/>
      <c r="J236" s="262"/>
      <c r="K236" s="262"/>
      <c r="L236" s="266"/>
      <c r="M236" s="267"/>
      <c r="N236" s="268"/>
      <c r="O236" s="268"/>
      <c r="P236" s="268"/>
      <c r="Q236" s="268"/>
      <c r="R236" s="268"/>
      <c r="S236" s="268"/>
      <c r="T236" s="26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0" t="s">
        <v>130</v>
      </c>
      <c r="AU236" s="270" t="s">
        <v>81</v>
      </c>
      <c r="AV236" s="15" t="s">
        <v>79</v>
      </c>
      <c r="AW236" s="15" t="s">
        <v>32</v>
      </c>
      <c r="AX236" s="15" t="s">
        <v>71</v>
      </c>
      <c r="AY236" s="270" t="s">
        <v>119</v>
      </c>
    </row>
    <row r="237" spans="1:51" s="13" customFormat="1" ht="12">
      <c r="A237" s="13"/>
      <c r="B237" s="224"/>
      <c r="C237" s="225"/>
      <c r="D237" s="226" t="s">
        <v>130</v>
      </c>
      <c r="E237" s="227" t="s">
        <v>19</v>
      </c>
      <c r="F237" s="228" t="s">
        <v>587</v>
      </c>
      <c r="G237" s="225"/>
      <c r="H237" s="229">
        <v>0.907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130</v>
      </c>
      <c r="AU237" s="235" t="s">
        <v>81</v>
      </c>
      <c r="AV237" s="13" t="s">
        <v>81</v>
      </c>
      <c r="AW237" s="13" t="s">
        <v>32</v>
      </c>
      <c r="AX237" s="13" t="s">
        <v>79</v>
      </c>
      <c r="AY237" s="235" t="s">
        <v>119</v>
      </c>
    </row>
    <row r="238" spans="1:65" s="2" customFormat="1" ht="16.5" customHeight="1">
      <c r="A238" s="40"/>
      <c r="B238" s="41"/>
      <c r="C238" s="206" t="s">
        <v>588</v>
      </c>
      <c r="D238" s="206" t="s">
        <v>121</v>
      </c>
      <c r="E238" s="207" t="s">
        <v>589</v>
      </c>
      <c r="F238" s="208" t="s">
        <v>590</v>
      </c>
      <c r="G238" s="209" t="s">
        <v>124</v>
      </c>
      <c r="H238" s="210">
        <v>3.128</v>
      </c>
      <c r="I238" s="211"/>
      <c r="J238" s="212">
        <f>ROUND(I238*H238,2)</f>
        <v>0</v>
      </c>
      <c r="K238" s="208" t="s">
        <v>125</v>
      </c>
      <c r="L238" s="46"/>
      <c r="M238" s="213" t="s">
        <v>19</v>
      </c>
      <c r="N238" s="214" t="s">
        <v>42</v>
      </c>
      <c r="O238" s="86"/>
      <c r="P238" s="215">
        <f>O238*H238</f>
        <v>0</v>
      </c>
      <c r="Q238" s="215">
        <v>0.00269</v>
      </c>
      <c r="R238" s="215">
        <f>Q238*H238</f>
        <v>0.008414320000000001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126</v>
      </c>
      <c r="AT238" s="217" t="s">
        <v>121</v>
      </c>
      <c r="AU238" s="217" t="s">
        <v>81</v>
      </c>
      <c r="AY238" s="19" t="s">
        <v>119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79</v>
      </c>
      <c r="BK238" s="218">
        <f>ROUND(I238*H238,2)</f>
        <v>0</v>
      </c>
      <c r="BL238" s="19" t="s">
        <v>126</v>
      </c>
      <c r="BM238" s="217" t="s">
        <v>591</v>
      </c>
    </row>
    <row r="239" spans="1:47" s="2" customFormat="1" ht="12">
      <c r="A239" s="40"/>
      <c r="B239" s="41"/>
      <c r="C239" s="42"/>
      <c r="D239" s="219" t="s">
        <v>128</v>
      </c>
      <c r="E239" s="42"/>
      <c r="F239" s="220" t="s">
        <v>592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128</v>
      </c>
      <c r="AU239" s="19" t="s">
        <v>81</v>
      </c>
    </row>
    <row r="240" spans="1:51" s="13" customFormat="1" ht="12">
      <c r="A240" s="13"/>
      <c r="B240" s="224"/>
      <c r="C240" s="225"/>
      <c r="D240" s="226" t="s">
        <v>130</v>
      </c>
      <c r="E240" s="227" t="s">
        <v>19</v>
      </c>
      <c r="F240" s="228" t="s">
        <v>593</v>
      </c>
      <c r="G240" s="225"/>
      <c r="H240" s="229">
        <v>3.128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130</v>
      </c>
      <c r="AU240" s="235" t="s">
        <v>81</v>
      </c>
      <c r="AV240" s="13" t="s">
        <v>81</v>
      </c>
      <c r="AW240" s="13" t="s">
        <v>32</v>
      </c>
      <c r="AX240" s="13" t="s">
        <v>79</v>
      </c>
      <c r="AY240" s="235" t="s">
        <v>119</v>
      </c>
    </row>
    <row r="241" spans="1:65" s="2" customFormat="1" ht="16.5" customHeight="1">
      <c r="A241" s="40"/>
      <c r="B241" s="41"/>
      <c r="C241" s="206" t="s">
        <v>594</v>
      </c>
      <c r="D241" s="206" t="s">
        <v>121</v>
      </c>
      <c r="E241" s="207" t="s">
        <v>595</v>
      </c>
      <c r="F241" s="208" t="s">
        <v>596</v>
      </c>
      <c r="G241" s="209" t="s">
        <v>124</v>
      </c>
      <c r="H241" s="210">
        <v>3.128</v>
      </c>
      <c r="I241" s="211"/>
      <c r="J241" s="212">
        <f>ROUND(I241*H241,2)</f>
        <v>0</v>
      </c>
      <c r="K241" s="208" t="s">
        <v>125</v>
      </c>
      <c r="L241" s="46"/>
      <c r="M241" s="213" t="s">
        <v>19</v>
      </c>
      <c r="N241" s="214" t="s">
        <v>42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126</v>
      </c>
      <c r="AT241" s="217" t="s">
        <v>121</v>
      </c>
      <c r="AU241" s="217" t="s">
        <v>81</v>
      </c>
      <c r="AY241" s="19" t="s">
        <v>119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79</v>
      </c>
      <c r="BK241" s="218">
        <f>ROUND(I241*H241,2)</f>
        <v>0</v>
      </c>
      <c r="BL241" s="19" t="s">
        <v>126</v>
      </c>
      <c r="BM241" s="217" t="s">
        <v>597</v>
      </c>
    </row>
    <row r="242" spans="1:47" s="2" customFormat="1" ht="12">
      <c r="A242" s="40"/>
      <c r="B242" s="41"/>
      <c r="C242" s="42"/>
      <c r="D242" s="219" t="s">
        <v>128</v>
      </c>
      <c r="E242" s="42"/>
      <c r="F242" s="220" t="s">
        <v>598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128</v>
      </c>
      <c r="AU242" s="19" t="s">
        <v>81</v>
      </c>
    </row>
    <row r="243" spans="1:65" s="2" customFormat="1" ht="16.5" customHeight="1">
      <c r="A243" s="40"/>
      <c r="B243" s="41"/>
      <c r="C243" s="206" t="s">
        <v>599</v>
      </c>
      <c r="D243" s="206" t="s">
        <v>121</v>
      </c>
      <c r="E243" s="207" t="s">
        <v>600</v>
      </c>
      <c r="F243" s="208" t="s">
        <v>601</v>
      </c>
      <c r="G243" s="209" t="s">
        <v>200</v>
      </c>
      <c r="H243" s="210">
        <v>0.007</v>
      </c>
      <c r="I243" s="211"/>
      <c r="J243" s="212">
        <f>ROUND(I243*H243,2)</f>
        <v>0</v>
      </c>
      <c r="K243" s="208" t="s">
        <v>125</v>
      </c>
      <c r="L243" s="46"/>
      <c r="M243" s="213" t="s">
        <v>19</v>
      </c>
      <c r="N243" s="214" t="s">
        <v>42</v>
      </c>
      <c r="O243" s="86"/>
      <c r="P243" s="215">
        <f>O243*H243</f>
        <v>0</v>
      </c>
      <c r="Q243" s="215">
        <v>1.06062</v>
      </c>
      <c r="R243" s="215">
        <f>Q243*H243</f>
        <v>0.00742434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126</v>
      </c>
      <c r="AT243" s="217" t="s">
        <v>121</v>
      </c>
      <c r="AU243" s="217" t="s">
        <v>81</v>
      </c>
      <c r="AY243" s="19" t="s">
        <v>119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126</v>
      </c>
      <c r="BM243" s="217" t="s">
        <v>602</v>
      </c>
    </row>
    <row r="244" spans="1:47" s="2" customFormat="1" ht="12">
      <c r="A244" s="40"/>
      <c r="B244" s="41"/>
      <c r="C244" s="42"/>
      <c r="D244" s="219" t="s">
        <v>128</v>
      </c>
      <c r="E244" s="42"/>
      <c r="F244" s="220" t="s">
        <v>603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128</v>
      </c>
      <c r="AU244" s="19" t="s">
        <v>81</v>
      </c>
    </row>
    <row r="245" spans="1:51" s="15" customFormat="1" ht="12">
      <c r="A245" s="15"/>
      <c r="B245" s="261"/>
      <c r="C245" s="262"/>
      <c r="D245" s="226" t="s">
        <v>130</v>
      </c>
      <c r="E245" s="263" t="s">
        <v>19</v>
      </c>
      <c r="F245" s="264" t="s">
        <v>604</v>
      </c>
      <c r="G245" s="262"/>
      <c r="H245" s="263" t="s">
        <v>19</v>
      </c>
      <c r="I245" s="265"/>
      <c r="J245" s="262"/>
      <c r="K245" s="262"/>
      <c r="L245" s="266"/>
      <c r="M245" s="267"/>
      <c r="N245" s="268"/>
      <c r="O245" s="268"/>
      <c r="P245" s="268"/>
      <c r="Q245" s="268"/>
      <c r="R245" s="268"/>
      <c r="S245" s="268"/>
      <c r="T245" s="26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0" t="s">
        <v>130</v>
      </c>
      <c r="AU245" s="270" t="s">
        <v>81</v>
      </c>
      <c r="AV245" s="15" t="s">
        <v>79</v>
      </c>
      <c r="AW245" s="15" t="s">
        <v>32</v>
      </c>
      <c r="AX245" s="15" t="s">
        <v>71</v>
      </c>
      <c r="AY245" s="270" t="s">
        <v>119</v>
      </c>
    </row>
    <row r="246" spans="1:51" s="13" customFormat="1" ht="12">
      <c r="A246" s="13"/>
      <c r="B246" s="224"/>
      <c r="C246" s="225"/>
      <c r="D246" s="226" t="s">
        <v>130</v>
      </c>
      <c r="E246" s="227" t="s">
        <v>19</v>
      </c>
      <c r="F246" s="228" t="s">
        <v>605</v>
      </c>
      <c r="G246" s="225"/>
      <c r="H246" s="229">
        <v>0.007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130</v>
      </c>
      <c r="AU246" s="235" t="s">
        <v>81</v>
      </c>
      <c r="AV246" s="13" t="s">
        <v>81</v>
      </c>
      <c r="AW246" s="13" t="s">
        <v>32</v>
      </c>
      <c r="AX246" s="13" t="s">
        <v>79</v>
      </c>
      <c r="AY246" s="235" t="s">
        <v>119</v>
      </c>
    </row>
    <row r="247" spans="1:65" s="2" customFormat="1" ht="16.5" customHeight="1">
      <c r="A247" s="40"/>
      <c r="B247" s="41"/>
      <c r="C247" s="206" t="s">
        <v>606</v>
      </c>
      <c r="D247" s="206" t="s">
        <v>121</v>
      </c>
      <c r="E247" s="207" t="s">
        <v>607</v>
      </c>
      <c r="F247" s="208" t="s">
        <v>608</v>
      </c>
      <c r="G247" s="209" t="s">
        <v>213</v>
      </c>
      <c r="H247" s="210">
        <v>4.058</v>
      </c>
      <c r="I247" s="211"/>
      <c r="J247" s="212">
        <f>ROUND(I247*H247,2)</f>
        <v>0</v>
      </c>
      <c r="K247" s="208" t="s">
        <v>125</v>
      </c>
      <c r="L247" s="46"/>
      <c r="M247" s="213" t="s">
        <v>19</v>
      </c>
      <c r="N247" s="214" t="s">
        <v>42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126</v>
      </c>
      <c r="AT247" s="217" t="s">
        <v>121</v>
      </c>
      <c r="AU247" s="217" t="s">
        <v>81</v>
      </c>
      <c r="AY247" s="19" t="s">
        <v>119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79</v>
      </c>
      <c r="BK247" s="218">
        <f>ROUND(I247*H247,2)</f>
        <v>0</v>
      </c>
      <c r="BL247" s="19" t="s">
        <v>126</v>
      </c>
      <c r="BM247" s="217" t="s">
        <v>609</v>
      </c>
    </row>
    <row r="248" spans="1:47" s="2" customFormat="1" ht="12">
      <c r="A248" s="40"/>
      <c r="B248" s="41"/>
      <c r="C248" s="42"/>
      <c r="D248" s="219" t="s">
        <v>128</v>
      </c>
      <c r="E248" s="42"/>
      <c r="F248" s="220" t="s">
        <v>610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128</v>
      </c>
      <c r="AU248" s="19" t="s">
        <v>81</v>
      </c>
    </row>
    <row r="249" spans="1:51" s="15" customFormat="1" ht="12">
      <c r="A249" s="15"/>
      <c r="B249" s="261"/>
      <c r="C249" s="262"/>
      <c r="D249" s="226" t="s">
        <v>130</v>
      </c>
      <c r="E249" s="263" t="s">
        <v>19</v>
      </c>
      <c r="F249" s="264" t="s">
        <v>611</v>
      </c>
      <c r="G249" s="262"/>
      <c r="H249" s="263" t="s">
        <v>19</v>
      </c>
      <c r="I249" s="265"/>
      <c r="J249" s="262"/>
      <c r="K249" s="262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130</v>
      </c>
      <c r="AU249" s="270" t="s">
        <v>81</v>
      </c>
      <c r="AV249" s="15" t="s">
        <v>79</v>
      </c>
      <c r="AW249" s="15" t="s">
        <v>32</v>
      </c>
      <c r="AX249" s="15" t="s">
        <v>71</v>
      </c>
      <c r="AY249" s="270" t="s">
        <v>119</v>
      </c>
    </row>
    <row r="250" spans="1:51" s="15" customFormat="1" ht="12">
      <c r="A250" s="15"/>
      <c r="B250" s="261"/>
      <c r="C250" s="262"/>
      <c r="D250" s="226" t="s">
        <v>130</v>
      </c>
      <c r="E250" s="263" t="s">
        <v>19</v>
      </c>
      <c r="F250" s="264" t="s">
        <v>612</v>
      </c>
      <c r="G250" s="262"/>
      <c r="H250" s="263" t="s">
        <v>19</v>
      </c>
      <c r="I250" s="265"/>
      <c r="J250" s="262"/>
      <c r="K250" s="262"/>
      <c r="L250" s="266"/>
      <c r="M250" s="267"/>
      <c r="N250" s="268"/>
      <c r="O250" s="268"/>
      <c r="P250" s="268"/>
      <c r="Q250" s="268"/>
      <c r="R250" s="268"/>
      <c r="S250" s="268"/>
      <c r="T250" s="269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0" t="s">
        <v>130</v>
      </c>
      <c r="AU250" s="270" t="s">
        <v>81</v>
      </c>
      <c r="AV250" s="15" t="s">
        <v>79</v>
      </c>
      <c r="AW250" s="15" t="s">
        <v>32</v>
      </c>
      <c r="AX250" s="15" t="s">
        <v>71</v>
      </c>
      <c r="AY250" s="270" t="s">
        <v>119</v>
      </c>
    </row>
    <row r="251" spans="1:51" s="13" customFormat="1" ht="12">
      <c r="A251" s="13"/>
      <c r="B251" s="224"/>
      <c r="C251" s="225"/>
      <c r="D251" s="226" t="s">
        <v>130</v>
      </c>
      <c r="E251" s="227" t="s">
        <v>19</v>
      </c>
      <c r="F251" s="228" t="s">
        <v>613</v>
      </c>
      <c r="G251" s="225"/>
      <c r="H251" s="229">
        <v>3.395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130</v>
      </c>
      <c r="AU251" s="235" t="s">
        <v>81</v>
      </c>
      <c r="AV251" s="13" t="s">
        <v>81</v>
      </c>
      <c r="AW251" s="13" t="s">
        <v>32</v>
      </c>
      <c r="AX251" s="13" t="s">
        <v>71</v>
      </c>
      <c r="AY251" s="235" t="s">
        <v>119</v>
      </c>
    </row>
    <row r="252" spans="1:51" s="13" customFormat="1" ht="12">
      <c r="A252" s="13"/>
      <c r="B252" s="224"/>
      <c r="C252" s="225"/>
      <c r="D252" s="226" t="s">
        <v>130</v>
      </c>
      <c r="E252" s="227" t="s">
        <v>19</v>
      </c>
      <c r="F252" s="228" t="s">
        <v>614</v>
      </c>
      <c r="G252" s="225"/>
      <c r="H252" s="229">
        <v>0.663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130</v>
      </c>
      <c r="AU252" s="235" t="s">
        <v>81</v>
      </c>
      <c r="AV252" s="13" t="s">
        <v>81</v>
      </c>
      <c r="AW252" s="13" t="s">
        <v>32</v>
      </c>
      <c r="AX252" s="13" t="s">
        <v>71</v>
      </c>
      <c r="AY252" s="235" t="s">
        <v>119</v>
      </c>
    </row>
    <row r="253" spans="1:51" s="14" customFormat="1" ht="12">
      <c r="A253" s="14"/>
      <c r="B253" s="249"/>
      <c r="C253" s="250"/>
      <c r="D253" s="226" t="s">
        <v>130</v>
      </c>
      <c r="E253" s="251" t="s">
        <v>19</v>
      </c>
      <c r="F253" s="252" t="s">
        <v>216</v>
      </c>
      <c r="G253" s="250"/>
      <c r="H253" s="253">
        <v>4.058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130</v>
      </c>
      <c r="AU253" s="259" t="s">
        <v>81</v>
      </c>
      <c r="AV253" s="14" t="s">
        <v>126</v>
      </c>
      <c r="AW253" s="14" t="s">
        <v>32</v>
      </c>
      <c r="AX253" s="14" t="s">
        <v>79</v>
      </c>
      <c r="AY253" s="259" t="s">
        <v>119</v>
      </c>
    </row>
    <row r="254" spans="1:65" s="2" customFormat="1" ht="24.15" customHeight="1">
      <c r="A254" s="40"/>
      <c r="B254" s="41"/>
      <c r="C254" s="206" t="s">
        <v>615</v>
      </c>
      <c r="D254" s="206" t="s">
        <v>121</v>
      </c>
      <c r="E254" s="207" t="s">
        <v>616</v>
      </c>
      <c r="F254" s="208" t="s">
        <v>617</v>
      </c>
      <c r="G254" s="209" t="s">
        <v>213</v>
      </c>
      <c r="H254" s="210">
        <v>2.7</v>
      </c>
      <c r="I254" s="211"/>
      <c r="J254" s="212">
        <f>ROUND(I254*H254,2)</f>
        <v>0</v>
      </c>
      <c r="K254" s="208" t="s">
        <v>125</v>
      </c>
      <c r="L254" s="46"/>
      <c r="M254" s="213" t="s">
        <v>19</v>
      </c>
      <c r="N254" s="214" t="s">
        <v>42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126</v>
      </c>
      <c r="AT254" s="217" t="s">
        <v>121</v>
      </c>
      <c r="AU254" s="217" t="s">
        <v>81</v>
      </c>
      <c r="AY254" s="19" t="s">
        <v>119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79</v>
      </c>
      <c r="BK254" s="218">
        <f>ROUND(I254*H254,2)</f>
        <v>0</v>
      </c>
      <c r="BL254" s="19" t="s">
        <v>126</v>
      </c>
      <c r="BM254" s="217" t="s">
        <v>618</v>
      </c>
    </row>
    <row r="255" spans="1:47" s="2" customFormat="1" ht="12">
      <c r="A255" s="40"/>
      <c r="B255" s="41"/>
      <c r="C255" s="42"/>
      <c r="D255" s="219" t="s">
        <v>128</v>
      </c>
      <c r="E255" s="42"/>
      <c r="F255" s="220" t="s">
        <v>619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128</v>
      </c>
      <c r="AU255" s="19" t="s">
        <v>81</v>
      </c>
    </row>
    <row r="256" spans="1:51" s="15" customFormat="1" ht="12">
      <c r="A256" s="15"/>
      <c r="B256" s="261"/>
      <c r="C256" s="262"/>
      <c r="D256" s="226" t="s">
        <v>130</v>
      </c>
      <c r="E256" s="263" t="s">
        <v>19</v>
      </c>
      <c r="F256" s="264" t="s">
        <v>620</v>
      </c>
      <c r="G256" s="262"/>
      <c r="H256" s="263" t="s">
        <v>19</v>
      </c>
      <c r="I256" s="265"/>
      <c r="J256" s="262"/>
      <c r="K256" s="262"/>
      <c r="L256" s="266"/>
      <c r="M256" s="267"/>
      <c r="N256" s="268"/>
      <c r="O256" s="268"/>
      <c r="P256" s="268"/>
      <c r="Q256" s="268"/>
      <c r="R256" s="268"/>
      <c r="S256" s="268"/>
      <c r="T256" s="269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0" t="s">
        <v>130</v>
      </c>
      <c r="AU256" s="270" t="s">
        <v>81</v>
      </c>
      <c r="AV256" s="15" t="s">
        <v>79</v>
      </c>
      <c r="AW256" s="15" t="s">
        <v>32</v>
      </c>
      <c r="AX256" s="15" t="s">
        <v>71</v>
      </c>
      <c r="AY256" s="270" t="s">
        <v>119</v>
      </c>
    </row>
    <row r="257" spans="1:51" s="13" customFormat="1" ht="12">
      <c r="A257" s="13"/>
      <c r="B257" s="224"/>
      <c r="C257" s="225"/>
      <c r="D257" s="226" t="s">
        <v>130</v>
      </c>
      <c r="E257" s="227" t="s">
        <v>19</v>
      </c>
      <c r="F257" s="228" t="s">
        <v>621</v>
      </c>
      <c r="G257" s="225"/>
      <c r="H257" s="229">
        <v>2.7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130</v>
      </c>
      <c r="AU257" s="235" t="s">
        <v>81</v>
      </c>
      <c r="AV257" s="13" t="s">
        <v>81</v>
      </c>
      <c r="AW257" s="13" t="s">
        <v>32</v>
      </c>
      <c r="AX257" s="13" t="s">
        <v>79</v>
      </c>
      <c r="AY257" s="235" t="s">
        <v>119</v>
      </c>
    </row>
    <row r="258" spans="1:65" s="2" customFormat="1" ht="21.75" customHeight="1">
      <c r="A258" s="40"/>
      <c r="B258" s="41"/>
      <c r="C258" s="206" t="s">
        <v>622</v>
      </c>
      <c r="D258" s="206" t="s">
        <v>121</v>
      </c>
      <c r="E258" s="207" t="s">
        <v>623</v>
      </c>
      <c r="F258" s="208" t="s">
        <v>624</v>
      </c>
      <c r="G258" s="209" t="s">
        <v>213</v>
      </c>
      <c r="H258" s="210">
        <v>6.758</v>
      </c>
      <c r="I258" s="211"/>
      <c r="J258" s="212">
        <f>ROUND(I258*H258,2)</f>
        <v>0</v>
      </c>
      <c r="K258" s="208" t="s">
        <v>125</v>
      </c>
      <c r="L258" s="46"/>
      <c r="M258" s="213" t="s">
        <v>19</v>
      </c>
      <c r="N258" s="214" t="s">
        <v>42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126</v>
      </c>
      <c r="AT258" s="217" t="s">
        <v>121</v>
      </c>
      <c r="AU258" s="217" t="s">
        <v>81</v>
      </c>
      <c r="AY258" s="19" t="s">
        <v>119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79</v>
      </c>
      <c r="BK258" s="218">
        <f>ROUND(I258*H258,2)</f>
        <v>0</v>
      </c>
      <c r="BL258" s="19" t="s">
        <v>126</v>
      </c>
      <c r="BM258" s="217" t="s">
        <v>625</v>
      </c>
    </row>
    <row r="259" spans="1:47" s="2" customFormat="1" ht="12">
      <c r="A259" s="40"/>
      <c r="B259" s="41"/>
      <c r="C259" s="42"/>
      <c r="D259" s="219" t="s">
        <v>128</v>
      </c>
      <c r="E259" s="42"/>
      <c r="F259" s="220" t="s">
        <v>626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128</v>
      </c>
      <c r="AU259" s="19" t="s">
        <v>81</v>
      </c>
    </row>
    <row r="260" spans="1:51" s="13" customFormat="1" ht="12">
      <c r="A260" s="13"/>
      <c r="B260" s="224"/>
      <c r="C260" s="225"/>
      <c r="D260" s="226" t="s">
        <v>130</v>
      </c>
      <c r="E260" s="227" t="s">
        <v>19</v>
      </c>
      <c r="F260" s="228" t="s">
        <v>627</v>
      </c>
      <c r="G260" s="225"/>
      <c r="H260" s="229">
        <v>6.758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130</v>
      </c>
      <c r="AU260" s="235" t="s">
        <v>81</v>
      </c>
      <c r="AV260" s="13" t="s">
        <v>81</v>
      </c>
      <c r="AW260" s="13" t="s">
        <v>32</v>
      </c>
      <c r="AX260" s="13" t="s">
        <v>79</v>
      </c>
      <c r="AY260" s="235" t="s">
        <v>119</v>
      </c>
    </row>
    <row r="261" spans="1:65" s="2" customFormat="1" ht="16.5" customHeight="1">
      <c r="A261" s="40"/>
      <c r="B261" s="41"/>
      <c r="C261" s="206" t="s">
        <v>628</v>
      </c>
      <c r="D261" s="206" t="s">
        <v>121</v>
      </c>
      <c r="E261" s="207" t="s">
        <v>629</v>
      </c>
      <c r="F261" s="208" t="s">
        <v>630</v>
      </c>
      <c r="G261" s="209" t="s">
        <v>124</v>
      </c>
      <c r="H261" s="210">
        <v>7.6</v>
      </c>
      <c r="I261" s="211"/>
      <c r="J261" s="212">
        <f>ROUND(I261*H261,2)</f>
        <v>0</v>
      </c>
      <c r="K261" s="208" t="s">
        <v>125</v>
      </c>
      <c r="L261" s="46"/>
      <c r="M261" s="213" t="s">
        <v>19</v>
      </c>
      <c r="N261" s="214" t="s">
        <v>42</v>
      </c>
      <c r="O261" s="86"/>
      <c r="P261" s="215">
        <f>O261*H261</f>
        <v>0</v>
      </c>
      <c r="Q261" s="215">
        <v>0.00144</v>
      </c>
      <c r="R261" s="215">
        <f>Q261*H261</f>
        <v>0.010944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126</v>
      </c>
      <c r="AT261" s="217" t="s">
        <v>121</v>
      </c>
      <c r="AU261" s="217" t="s">
        <v>81</v>
      </c>
      <c r="AY261" s="19" t="s">
        <v>119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79</v>
      </c>
      <c r="BK261" s="218">
        <f>ROUND(I261*H261,2)</f>
        <v>0</v>
      </c>
      <c r="BL261" s="19" t="s">
        <v>126</v>
      </c>
      <c r="BM261" s="217" t="s">
        <v>631</v>
      </c>
    </row>
    <row r="262" spans="1:47" s="2" customFormat="1" ht="12">
      <c r="A262" s="40"/>
      <c r="B262" s="41"/>
      <c r="C262" s="42"/>
      <c r="D262" s="219" t="s">
        <v>128</v>
      </c>
      <c r="E262" s="42"/>
      <c r="F262" s="220" t="s">
        <v>632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128</v>
      </c>
      <c r="AU262" s="19" t="s">
        <v>81</v>
      </c>
    </row>
    <row r="263" spans="1:51" s="13" customFormat="1" ht="12">
      <c r="A263" s="13"/>
      <c r="B263" s="224"/>
      <c r="C263" s="225"/>
      <c r="D263" s="226" t="s">
        <v>130</v>
      </c>
      <c r="E263" s="227" t="s">
        <v>19</v>
      </c>
      <c r="F263" s="228" t="s">
        <v>633</v>
      </c>
      <c r="G263" s="225"/>
      <c r="H263" s="229">
        <v>7.6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130</v>
      </c>
      <c r="AU263" s="235" t="s">
        <v>81</v>
      </c>
      <c r="AV263" s="13" t="s">
        <v>81</v>
      </c>
      <c r="AW263" s="13" t="s">
        <v>32</v>
      </c>
      <c r="AX263" s="13" t="s">
        <v>79</v>
      </c>
      <c r="AY263" s="235" t="s">
        <v>119</v>
      </c>
    </row>
    <row r="264" spans="1:65" s="2" customFormat="1" ht="16.5" customHeight="1">
      <c r="A264" s="40"/>
      <c r="B264" s="41"/>
      <c r="C264" s="206" t="s">
        <v>634</v>
      </c>
      <c r="D264" s="206" t="s">
        <v>121</v>
      </c>
      <c r="E264" s="207" t="s">
        <v>635</v>
      </c>
      <c r="F264" s="208" t="s">
        <v>636</v>
      </c>
      <c r="G264" s="209" t="s">
        <v>124</v>
      </c>
      <c r="H264" s="210">
        <v>7.6</v>
      </c>
      <c r="I264" s="211"/>
      <c r="J264" s="212">
        <f>ROUND(I264*H264,2)</f>
        <v>0</v>
      </c>
      <c r="K264" s="208" t="s">
        <v>125</v>
      </c>
      <c r="L264" s="46"/>
      <c r="M264" s="213" t="s">
        <v>19</v>
      </c>
      <c r="N264" s="214" t="s">
        <v>42</v>
      </c>
      <c r="O264" s="86"/>
      <c r="P264" s="215">
        <f>O264*H264</f>
        <v>0</v>
      </c>
      <c r="Q264" s="215">
        <v>4E-05</v>
      </c>
      <c r="R264" s="215">
        <f>Q264*H264</f>
        <v>0.000304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126</v>
      </c>
      <c r="AT264" s="217" t="s">
        <v>121</v>
      </c>
      <c r="AU264" s="217" t="s">
        <v>81</v>
      </c>
      <c r="AY264" s="19" t="s">
        <v>119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79</v>
      </c>
      <c r="BK264" s="218">
        <f>ROUND(I264*H264,2)</f>
        <v>0</v>
      </c>
      <c r="BL264" s="19" t="s">
        <v>126</v>
      </c>
      <c r="BM264" s="217" t="s">
        <v>637</v>
      </c>
    </row>
    <row r="265" spans="1:47" s="2" customFormat="1" ht="12">
      <c r="A265" s="40"/>
      <c r="B265" s="41"/>
      <c r="C265" s="42"/>
      <c r="D265" s="219" t="s">
        <v>128</v>
      </c>
      <c r="E265" s="42"/>
      <c r="F265" s="220" t="s">
        <v>638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128</v>
      </c>
      <c r="AU265" s="19" t="s">
        <v>81</v>
      </c>
    </row>
    <row r="266" spans="1:65" s="2" customFormat="1" ht="21.75" customHeight="1">
      <c r="A266" s="40"/>
      <c r="B266" s="41"/>
      <c r="C266" s="206" t="s">
        <v>639</v>
      </c>
      <c r="D266" s="206" t="s">
        <v>121</v>
      </c>
      <c r="E266" s="207" t="s">
        <v>640</v>
      </c>
      <c r="F266" s="208" t="s">
        <v>641</v>
      </c>
      <c r="G266" s="209" t="s">
        <v>200</v>
      </c>
      <c r="H266" s="210">
        <v>0.324</v>
      </c>
      <c r="I266" s="211"/>
      <c r="J266" s="212">
        <f>ROUND(I266*H266,2)</f>
        <v>0</v>
      </c>
      <c r="K266" s="208" t="s">
        <v>125</v>
      </c>
      <c r="L266" s="46"/>
      <c r="M266" s="213" t="s">
        <v>19</v>
      </c>
      <c r="N266" s="214" t="s">
        <v>42</v>
      </c>
      <c r="O266" s="86"/>
      <c r="P266" s="215">
        <f>O266*H266</f>
        <v>0</v>
      </c>
      <c r="Q266" s="215">
        <v>1.0383</v>
      </c>
      <c r="R266" s="215">
        <f>Q266*H266</f>
        <v>0.3364092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126</v>
      </c>
      <c r="AT266" s="217" t="s">
        <v>121</v>
      </c>
      <c r="AU266" s="217" t="s">
        <v>81</v>
      </c>
      <c r="AY266" s="19" t="s">
        <v>119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79</v>
      </c>
      <c r="BK266" s="218">
        <f>ROUND(I266*H266,2)</f>
        <v>0</v>
      </c>
      <c r="BL266" s="19" t="s">
        <v>126</v>
      </c>
      <c r="BM266" s="217" t="s">
        <v>642</v>
      </c>
    </row>
    <row r="267" spans="1:47" s="2" customFormat="1" ht="12">
      <c r="A267" s="40"/>
      <c r="B267" s="41"/>
      <c r="C267" s="42"/>
      <c r="D267" s="219" t="s">
        <v>128</v>
      </c>
      <c r="E267" s="42"/>
      <c r="F267" s="220" t="s">
        <v>643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128</v>
      </c>
      <c r="AU267" s="19" t="s">
        <v>81</v>
      </c>
    </row>
    <row r="268" spans="1:51" s="13" customFormat="1" ht="12">
      <c r="A268" s="13"/>
      <c r="B268" s="224"/>
      <c r="C268" s="225"/>
      <c r="D268" s="226" t="s">
        <v>130</v>
      </c>
      <c r="E268" s="227" t="s">
        <v>19</v>
      </c>
      <c r="F268" s="228" t="s">
        <v>644</v>
      </c>
      <c r="G268" s="225"/>
      <c r="H268" s="229">
        <v>0.324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130</v>
      </c>
      <c r="AU268" s="235" t="s">
        <v>81</v>
      </c>
      <c r="AV268" s="13" t="s">
        <v>81</v>
      </c>
      <c r="AW268" s="13" t="s">
        <v>32</v>
      </c>
      <c r="AX268" s="13" t="s">
        <v>79</v>
      </c>
      <c r="AY268" s="235" t="s">
        <v>119</v>
      </c>
    </row>
    <row r="269" spans="1:65" s="2" customFormat="1" ht="16.5" customHeight="1">
      <c r="A269" s="40"/>
      <c r="B269" s="41"/>
      <c r="C269" s="206" t="s">
        <v>645</v>
      </c>
      <c r="D269" s="206" t="s">
        <v>121</v>
      </c>
      <c r="E269" s="207" t="s">
        <v>646</v>
      </c>
      <c r="F269" s="208" t="s">
        <v>647</v>
      </c>
      <c r="G269" s="209" t="s">
        <v>213</v>
      </c>
      <c r="H269" s="210">
        <v>0.016</v>
      </c>
      <c r="I269" s="211"/>
      <c r="J269" s="212">
        <f>ROUND(I269*H269,2)</f>
        <v>0</v>
      </c>
      <c r="K269" s="208" t="s">
        <v>19</v>
      </c>
      <c r="L269" s="46"/>
      <c r="M269" s="213" t="s">
        <v>19</v>
      </c>
      <c r="N269" s="214" t="s">
        <v>42</v>
      </c>
      <c r="O269" s="86"/>
      <c r="P269" s="215">
        <f>O269*H269</f>
        <v>0</v>
      </c>
      <c r="Q269" s="215">
        <v>2.02</v>
      </c>
      <c r="R269" s="215">
        <f>Q269*H269</f>
        <v>0.03232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126</v>
      </c>
      <c r="AT269" s="217" t="s">
        <v>121</v>
      </c>
      <c r="AU269" s="217" t="s">
        <v>81</v>
      </c>
      <c r="AY269" s="19" t="s">
        <v>119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79</v>
      </c>
      <c r="BK269" s="218">
        <f>ROUND(I269*H269,2)</f>
        <v>0</v>
      </c>
      <c r="BL269" s="19" t="s">
        <v>126</v>
      </c>
      <c r="BM269" s="217" t="s">
        <v>648</v>
      </c>
    </row>
    <row r="270" spans="1:51" s="13" customFormat="1" ht="12">
      <c r="A270" s="13"/>
      <c r="B270" s="224"/>
      <c r="C270" s="225"/>
      <c r="D270" s="226" t="s">
        <v>130</v>
      </c>
      <c r="E270" s="227" t="s">
        <v>19</v>
      </c>
      <c r="F270" s="228" t="s">
        <v>649</v>
      </c>
      <c r="G270" s="225"/>
      <c r="H270" s="229">
        <v>0.016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130</v>
      </c>
      <c r="AU270" s="235" t="s">
        <v>81</v>
      </c>
      <c r="AV270" s="13" t="s">
        <v>81</v>
      </c>
      <c r="AW270" s="13" t="s">
        <v>32</v>
      </c>
      <c r="AX270" s="13" t="s">
        <v>79</v>
      </c>
      <c r="AY270" s="235" t="s">
        <v>119</v>
      </c>
    </row>
    <row r="271" spans="1:63" s="12" customFormat="1" ht="22.8" customHeight="1">
      <c r="A271" s="12"/>
      <c r="B271" s="190"/>
      <c r="C271" s="191"/>
      <c r="D271" s="192" t="s">
        <v>70</v>
      </c>
      <c r="E271" s="204" t="s">
        <v>138</v>
      </c>
      <c r="F271" s="204" t="s">
        <v>650</v>
      </c>
      <c r="G271" s="191"/>
      <c r="H271" s="191"/>
      <c r="I271" s="194"/>
      <c r="J271" s="205">
        <f>BK271</f>
        <v>0</v>
      </c>
      <c r="K271" s="191"/>
      <c r="L271" s="196"/>
      <c r="M271" s="197"/>
      <c r="N271" s="198"/>
      <c r="O271" s="198"/>
      <c r="P271" s="199">
        <f>SUM(P272:P308)</f>
        <v>0</v>
      </c>
      <c r="Q271" s="198"/>
      <c r="R271" s="199">
        <f>SUM(R272:R308)</f>
        <v>0.4776577000000001</v>
      </c>
      <c r="S271" s="198"/>
      <c r="T271" s="200">
        <f>SUM(T272:T308)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1" t="s">
        <v>79</v>
      </c>
      <c r="AT271" s="202" t="s">
        <v>70</v>
      </c>
      <c r="AU271" s="202" t="s">
        <v>79</v>
      </c>
      <c r="AY271" s="201" t="s">
        <v>119</v>
      </c>
      <c r="BK271" s="203">
        <f>SUM(BK272:BK308)</f>
        <v>0</v>
      </c>
    </row>
    <row r="272" spans="1:65" s="2" customFormat="1" ht="16.5" customHeight="1">
      <c r="A272" s="40"/>
      <c r="B272" s="41"/>
      <c r="C272" s="206" t="s">
        <v>651</v>
      </c>
      <c r="D272" s="206" t="s">
        <v>121</v>
      </c>
      <c r="E272" s="207" t="s">
        <v>652</v>
      </c>
      <c r="F272" s="208" t="s">
        <v>653</v>
      </c>
      <c r="G272" s="209" t="s">
        <v>213</v>
      </c>
      <c r="H272" s="210">
        <v>1.884</v>
      </c>
      <c r="I272" s="211"/>
      <c r="J272" s="212">
        <f>ROUND(I272*H272,2)</f>
        <v>0</v>
      </c>
      <c r="K272" s="208" t="s">
        <v>125</v>
      </c>
      <c r="L272" s="46"/>
      <c r="M272" s="213" t="s">
        <v>19</v>
      </c>
      <c r="N272" s="214" t="s">
        <v>42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126</v>
      </c>
      <c r="AT272" s="217" t="s">
        <v>121</v>
      </c>
      <c r="AU272" s="217" t="s">
        <v>81</v>
      </c>
      <c r="AY272" s="19" t="s">
        <v>119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79</v>
      </c>
      <c r="BK272" s="218">
        <f>ROUND(I272*H272,2)</f>
        <v>0</v>
      </c>
      <c r="BL272" s="19" t="s">
        <v>126</v>
      </c>
      <c r="BM272" s="217" t="s">
        <v>654</v>
      </c>
    </row>
    <row r="273" spans="1:47" s="2" customFormat="1" ht="12">
      <c r="A273" s="40"/>
      <c r="B273" s="41"/>
      <c r="C273" s="42"/>
      <c r="D273" s="219" t="s">
        <v>128</v>
      </c>
      <c r="E273" s="42"/>
      <c r="F273" s="220" t="s">
        <v>655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128</v>
      </c>
      <c r="AU273" s="19" t="s">
        <v>81</v>
      </c>
    </row>
    <row r="274" spans="1:51" s="15" customFormat="1" ht="12">
      <c r="A274" s="15"/>
      <c r="B274" s="261"/>
      <c r="C274" s="262"/>
      <c r="D274" s="226" t="s">
        <v>130</v>
      </c>
      <c r="E274" s="263" t="s">
        <v>19</v>
      </c>
      <c r="F274" s="264" t="s">
        <v>620</v>
      </c>
      <c r="G274" s="262"/>
      <c r="H274" s="263" t="s">
        <v>19</v>
      </c>
      <c r="I274" s="265"/>
      <c r="J274" s="262"/>
      <c r="K274" s="262"/>
      <c r="L274" s="266"/>
      <c r="M274" s="267"/>
      <c r="N274" s="268"/>
      <c r="O274" s="268"/>
      <c r="P274" s="268"/>
      <c r="Q274" s="268"/>
      <c r="R274" s="268"/>
      <c r="S274" s="268"/>
      <c r="T274" s="269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0" t="s">
        <v>130</v>
      </c>
      <c r="AU274" s="270" t="s">
        <v>81</v>
      </c>
      <c r="AV274" s="15" t="s">
        <v>79</v>
      </c>
      <c r="AW274" s="15" t="s">
        <v>32</v>
      </c>
      <c r="AX274" s="15" t="s">
        <v>71</v>
      </c>
      <c r="AY274" s="270" t="s">
        <v>119</v>
      </c>
    </row>
    <row r="275" spans="1:51" s="13" customFormat="1" ht="12">
      <c r="A275" s="13"/>
      <c r="B275" s="224"/>
      <c r="C275" s="225"/>
      <c r="D275" s="226" t="s">
        <v>130</v>
      </c>
      <c r="E275" s="227" t="s">
        <v>19</v>
      </c>
      <c r="F275" s="228" t="s">
        <v>656</v>
      </c>
      <c r="G275" s="225"/>
      <c r="H275" s="229">
        <v>1.884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130</v>
      </c>
      <c r="AU275" s="235" t="s">
        <v>81</v>
      </c>
      <c r="AV275" s="13" t="s">
        <v>81</v>
      </c>
      <c r="AW275" s="13" t="s">
        <v>32</v>
      </c>
      <c r="AX275" s="13" t="s">
        <v>79</v>
      </c>
      <c r="AY275" s="235" t="s">
        <v>119</v>
      </c>
    </row>
    <row r="276" spans="1:65" s="2" customFormat="1" ht="16.5" customHeight="1">
      <c r="A276" s="40"/>
      <c r="B276" s="41"/>
      <c r="C276" s="239" t="s">
        <v>657</v>
      </c>
      <c r="D276" s="239" t="s">
        <v>210</v>
      </c>
      <c r="E276" s="240" t="s">
        <v>658</v>
      </c>
      <c r="F276" s="241" t="s">
        <v>659</v>
      </c>
      <c r="G276" s="242" t="s">
        <v>372</v>
      </c>
      <c r="H276" s="243">
        <v>0.5</v>
      </c>
      <c r="I276" s="244"/>
      <c r="J276" s="245">
        <f>ROUND(I276*H276,2)</f>
        <v>0</v>
      </c>
      <c r="K276" s="241" t="s">
        <v>125</v>
      </c>
      <c r="L276" s="246"/>
      <c r="M276" s="247" t="s">
        <v>19</v>
      </c>
      <c r="N276" s="248" t="s">
        <v>42</v>
      </c>
      <c r="O276" s="86"/>
      <c r="P276" s="215">
        <f>O276*H276</f>
        <v>0</v>
      </c>
      <c r="Q276" s="215">
        <v>0.00204</v>
      </c>
      <c r="R276" s="215">
        <f>Q276*H276</f>
        <v>0.00102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162</v>
      </c>
      <c r="AT276" s="217" t="s">
        <v>210</v>
      </c>
      <c r="AU276" s="217" t="s">
        <v>81</v>
      </c>
      <c r="AY276" s="19" t="s">
        <v>119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79</v>
      </c>
      <c r="BK276" s="218">
        <f>ROUND(I276*H276,2)</f>
        <v>0</v>
      </c>
      <c r="BL276" s="19" t="s">
        <v>126</v>
      </c>
      <c r="BM276" s="217" t="s">
        <v>660</v>
      </c>
    </row>
    <row r="277" spans="1:51" s="13" customFormat="1" ht="12">
      <c r="A277" s="13"/>
      <c r="B277" s="224"/>
      <c r="C277" s="225"/>
      <c r="D277" s="226" t="s">
        <v>130</v>
      </c>
      <c r="E277" s="227" t="s">
        <v>19</v>
      </c>
      <c r="F277" s="228" t="s">
        <v>661</v>
      </c>
      <c r="G277" s="225"/>
      <c r="H277" s="229">
        <v>0.5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130</v>
      </c>
      <c r="AU277" s="235" t="s">
        <v>81</v>
      </c>
      <c r="AV277" s="13" t="s">
        <v>81</v>
      </c>
      <c r="AW277" s="13" t="s">
        <v>32</v>
      </c>
      <c r="AX277" s="13" t="s">
        <v>79</v>
      </c>
      <c r="AY277" s="235" t="s">
        <v>119</v>
      </c>
    </row>
    <row r="278" spans="1:65" s="2" customFormat="1" ht="21.75" customHeight="1">
      <c r="A278" s="40"/>
      <c r="B278" s="41"/>
      <c r="C278" s="206" t="s">
        <v>662</v>
      </c>
      <c r="D278" s="206" t="s">
        <v>121</v>
      </c>
      <c r="E278" s="207" t="s">
        <v>663</v>
      </c>
      <c r="F278" s="208" t="s">
        <v>664</v>
      </c>
      <c r="G278" s="209" t="s">
        <v>213</v>
      </c>
      <c r="H278" s="210">
        <v>1.884</v>
      </c>
      <c r="I278" s="211"/>
      <c r="J278" s="212">
        <f>ROUND(I278*H278,2)</f>
        <v>0</v>
      </c>
      <c r="K278" s="208" t="s">
        <v>125</v>
      </c>
      <c r="L278" s="46"/>
      <c r="M278" s="213" t="s">
        <v>19</v>
      </c>
      <c r="N278" s="214" t="s">
        <v>42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126</v>
      </c>
      <c r="AT278" s="217" t="s">
        <v>121</v>
      </c>
      <c r="AU278" s="217" t="s">
        <v>81</v>
      </c>
      <c r="AY278" s="19" t="s">
        <v>119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79</v>
      </c>
      <c r="BK278" s="218">
        <f>ROUND(I278*H278,2)</f>
        <v>0</v>
      </c>
      <c r="BL278" s="19" t="s">
        <v>126</v>
      </c>
      <c r="BM278" s="217" t="s">
        <v>665</v>
      </c>
    </row>
    <row r="279" spans="1:47" s="2" customFormat="1" ht="12">
      <c r="A279" s="40"/>
      <c r="B279" s="41"/>
      <c r="C279" s="42"/>
      <c r="D279" s="219" t="s">
        <v>128</v>
      </c>
      <c r="E279" s="42"/>
      <c r="F279" s="220" t="s">
        <v>666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128</v>
      </c>
      <c r="AU279" s="19" t="s">
        <v>81</v>
      </c>
    </row>
    <row r="280" spans="1:65" s="2" customFormat="1" ht="16.5" customHeight="1">
      <c r="A280" s="40"/>
      <c r="B280" s="41"/>
      <c r="C280" s="206" t="s">
        <v>667</v>
      </c>
      <c r="D280" s="206" t="s">
        <v>121</v>
      </c>
      <c r="E280" s="207" t="s">
        <v>668</v>
      </c>
      <c r="F280" s="208" t="s">
        <v>669</v>
      </c>
      <c r="G280" s="209" t="s">
        <v>213</v>
      </c>
      <c r="H280" s="210">
        <v>0.888</v>
      </c>
      <c r="I280" s="211"/>
      <c r="J280" s="212">
        <f>ROUND(I280*H280,2)</f>
        <v>0</v>
      </c>
      <c r="K280" s="208" t="s">
        <v>125</v>
      </c>
      <c r="L280" s="46"/>
      <c r="M280" s="213" t="s">
        <v>19</v>
      </c>
      <c r="N280" s="214" t="s">
        <v>42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126</v>
      </c>
      <c r="AT280" s="217" t="s">
        <v>121</v>
      </c>
      <c r="AU280" s="217" t="s">
        <v>81</v>
      </c>
      <c r="AY280" s="19" t="s">
        <v>119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79</v>
      </c>
      <c r="BK280" s="218">
        <f>ROUND(I280*H280,2)</f>
        <v>0</v>
      </c>
      <c r="BL280" s="19" t="s">
        <v>126</v>
      </c>
      <c r="BM280" s="217" t="s">
        <v>670</v>
      </c>
    </row>
    <row r="281" spans="1:47" s="2" customFormat="1" ht="12">
      <c r="A281" s="40"/>
      <c r="B281" s="41"/>
      <c r="C281" s="42"/>
      <c r="D281" s="219" t="s">
        <v>128</v>
      </c>
      <c r="E281" s="42"/>
      <c r="F281" s="220" t="s">
        <v>671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128</v>
      </c>
      <c r="AU281" s="19" t="s">
        <v>81</v>
      </c>
    </row>
    <row r="282" spans="1:51" s="15" customFormat="1" ht="12">
      <c r="A282" s="15"/>
      <c r="B282" s="261"/>
      <c r="C282" s="262"/>
      <c r="D282" s="226" t="s">
        <v>130</v>
      </c>
      <c r="E282" s="263" t="s">
        <v>19</v>
      </c>
      <c r="F282" s="264" t="s">
        <v>620</v>
      </c>
      <c r="G282" s="262"/>
      <c r="H282" s="263" t="s">
        <v>19</v>
      </c>
      <c r="I282" s="265"/>
      <c r="J282" s="262"/>
      <c r="K282" s="262"/>
      <c r="L282" s="266"/>
      <c r="M282" s="267"/>
      <c r="N282" s="268"/>
      <c r="O282" s="268"/>
      <c r="P282" s="268"/>
      <c r="Q282" s="268"/>
      <c r="R282" s="268"/>
      <c r="S282" s="268"/>
      <c r="T282" s="269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0" t="s">
        <v>130</v>
      </c>
      <c r="AU282" s="270" t="s">
        <v>81</v>
      </c>
      <c r="AV282" s="15" t="s">
        <v>79</v>
      </c>
      <c r="AW282" s="15" t="s">
        <v>32</v>
      </c>
      <c r="AX282" s="15" t="s">
        <v>71</v>
      </c>
      <c r="AY282" s="270" t="s">
        <v>119</v>
      </c>
    </row>
    <row r="283" spans="1:51" s="13" customFormat="1" ht="12">
      <c r="A283" s="13"/>
      <c r="B283" s="224"/>
      <c r="C283" s="225"/>
      <c r="D283" s="226" t="s">
        <v>130</v>
      </c>
      <c r="E283" s="227" t="s">
        <v>19</v>
      </c>
      <c r="F283" s="228" t="s">
        <v>672</v>
      </c>
      <c r="G283" s="225"/>
      <c r="H283" s="229">
        <v>0.66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130</v>
      </c>
      <c r="AU283" s="235" t="s">
        <v>81</v>
      </c>
      <c r="AV283" s="13" t="s">
        <v>81</v>
      </c>
      <c r="AW283" s="13" t="s">
        <v>32</v>
      </c>
      <c r="AX283" s="13" t="s">
        <v>71</v>
      </c>
      <c r="AY283" s="235" t="s">
        <v>119</v>
      </c>
    </row>
    <row r="284" spans="1:51" s="13" customFormat="1" ht="12">
      <c r="A284" s="13"/>
      <c r="B284" s="224"/>
      <c r="C284" s="225"/>
      <c r="D284" s="226" t="s">
        <v>130</v>
      </c>
      <c r="E284" s="227" t="s">
        <v>19</v>
      </c>
      <c r="F284" s="228" t="s">
        <v>673</v>
      </c>
      <c r="G284" s="225"/>
      <c r="H284" s="229">
        <v>0.228</v>
      </c>
      <c r="I284" s="230"/>
      <c r="J284" s="225"/>
      <c r="K284" s="225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130</v>
      </c>
      <c r="AU284" s="235" t="s">
        <v>81</v>
      </c>
      <c r="AV284" s="13" t="s">
        <v>81</v>
      </c>
      <c r="AW284" s="13" t="s">
        <v>32</v>
      </c>
      <c r="AX284" s="13" t="s">
        <v>71</v>
      </c>
      <c r="AY284" s="235" t="s">
        <v>119</v>
      </c>
    </row>
    <row r="285" spans="1:51" s="14" customFormat="1" ht="12">
      <c r="A285" s="14"/>
      <c r="B285" s="249"/>
      <c r="C285" s="250"/>
      <c r="D285" s="226" t="s">
        <v>130</v>
      </c>
      <c r="E285" s="251" t="s">
        <v>19</v>
      </c>
      <c r="F285" s="252" t="s">
        <v>216</v>
      </c>
      <c r="G285" s="250"/>
      <c r="H285" s="253">
        <v>0.888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130</v>
      </c>
      <c r="AU285" s="259" t="s">
        <v>81</v>
      </c>
      <c r="AV285" s="14" t="s">
        <v>126</v>
      </c>
      <c r="AW285" s="14" t="s">
        <v>32</v>
      </c>
      <c r="AX285" s="14" t="s">
        <v>79</v>
      </c>
      <c r="AY285" s="259" t="s">
        <v>119</v>
      </c>
    </row>
    <row r="286" spans="1:65" s="2" customFormat="1" ht="16.5" customHeight="1">
      <c r="A286" s="40"/>
      <c r="B286" s="41"/>
      <c r="C286" s="206" t="s">
        <v>674</v>
      </c>
      <c r="D286" s="206" t="s">
        <v>121</v>
      </c>
      <c r="E286" s="207" t="s">
        <v>675</v>
      </c>
      <c r="F286" s="208" t="s">
        <v>676</v>
      </c>
      <c r="G286" s="209" t="s">
        <v>213</v>
      </c>
      <c r="H286" s="210">
        <v>0.888</v>
      </c>
      <c r="I286" s="211"/>
      <c r="J286" s="212">
        <f>ROUND(I286*H286,2)</f>
        <v>0</v>
      </c>
      <c r="K286" s="208" t="s">
        <v>125</v>
      </c>
      <c r="L286" s="46"/>
      <c r="M286" s="213" t="s">
        <v>19</v>
      </c>
      <c r="N286" s="214" t="s">
        <v>42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126</v>
      </c>
      <c r="AT286" s="217" t="s">
        <v>121</v>
      </c>
      <c r="AU286" s="217" t="s">
        <v>81</v>
      </c>
      <c r="AY286" s="19" t="s">
        <v>119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79</v>
      </c>
      <c r="BK286" s="218">
        <f>ROUND(I286*H286,2)</f>
        <v>0</v>
      </c>
      <c r="BL286" s="19" t="s">
        <v>126</v>
      </c>
      <c r="BM286" s="217" t="s">
        <v>677</v>
      </c>
    </row>
    <row r="287" spans="1:47" s="2" customFormat="1" ht="12">
      <c r="A287" s="40"/>
      <c r="B287" s="41"/>
      <c r="C287" s="42"/>
      <c r="D287" s="219" t="s">
        <v>128</v>
      </c>
      <c r="E287" s="42"/>
      <c r="F287" s="220" t="s">
        <v>678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128</v>
      </c>
      <c r="AU287" s="19" t="s">
        <v>81</v>
      </c>
    </row>
    <row r="288" spans="1:65" s="2" customFormat="1" ht="21.75" customHeight="1">
      <c r="A288" s="40"/>
      <c r="B288" s="41"/>
      <c r="C288" s="206" t="s">
        <v>679</v>
      </c>
      <c r="D288" s="206" t="s">
        <v>121</v>
      </c>
      <c r="E288" s="207" t="s">
        <v>680</v>
      </c>
      <c r="F288" s="208" t="s">
        <v>681</v>
      </c>
      <c r="G288" s="209" t="s">
        <v>124</v>
      </c>
      <c r="H288" s="210">
        <v>7.38</v>
      </c>
      <c r="I288" s="211"/>
      <c r="J288" s="212">
        <f>ROUND(I288*H288,2)</f>
        <v>0</v>
      </c>
      <c r="K288" s="208" t="s">
        <v>125</v>
      </c>
      <c r="L288" s="46"/>
      <c r="M288" s="213" t="s">
        <v>19</v>
      </c>
      <c r="N288" s="214" t="s">
        <v>42</v>
      </c>
      <c r="O288" s="86"/>
      <c r="P288" s="215">
        <f>O288*H288</f>
        <v>0</v>
      </c>
      <c r="Q288" s="215">
        <v>0.00388</v>
      </c>
      <c r="R288" s="215">
        <f>Q288*H288</f>
        <v>0.0286344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126</v>
      </c>
      <c r="AT288" s="217" t="s">
        <v>121</v>
      </c>
      <c r="AU288" s="217" t="s">
        <v>81</v>
      </c>
      <c r="AY288" s="19" t="s">
        <v>119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79</v>
      </c>
      <c r="BK288" s="218">
        <f>ROUND(I288*H288,2)</f>
        <v>0</v>
      </c>
      <c r="BL288" s="19" t="s">
        <v>126</v>
      </c>
      <c r="BM288" s="217" t="s">
        <v>682</v>
      </c>
    </row>
    <row r="289" spans="1:47" s="2" customFormat="1" ht="12">
      <c r="A289" s="40"/>
      <c r="B289" s="41"/>
      <c r="C289" s="42"/>
      <c r="D289" s="219" t="s">
        <v>128</v>
      </c>
      <c r="E289" s="42"/>
      <c r="F289" s="220" t="s">
        <v>683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128</v>
      </c>
      <c r="AU289" s="19" t="s">
        <v>81</v>
      </c>
    </row>
    <row r="290" spans="1:51" s="13" customFormat="1" ht="12">
      <c r="A290" s="13"/>
      <c r="B290" s="224"/>
      <c r="C290" s="225"/>
      <c r="D290" s="226" t="s">
        <v>130</v>
      </c>
      <c r="E290" s="227" t="s">
        <v>19</v>
      </c>
      <c r="F290" s="228" t="s">
        <v>684</v>
      </c>
      <c r="G290" s="225"/>
      <c r="H290" s="229">
        <v>7.38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130</v>
      </c>
      <c r="AU290" s="235" t="s">
        <v>81</v>
      </c>
      <c r="AV290" s="13" t="s">
        <v>81</v>
      </c>
      <c r="AW290" s="13" t="s">
        <v>32</v>
      </c>
      <c r="AX290" s="13" t="s">
        <v>79</v>
      </c>
      <c r="AY290" s="235" t="s">
        <v>119</v>
      </c>
    </row>
    <row r="291" spans="1:65" s="2" customFormat="1" ht="16.5" customHeight="1">
      <c r="A291" s="40"/>
      <c r="B291" s="41"/>
      <c r="C291" s="206" t="s">
        <v>685</v>
      </c>
      <c r="D291" s="206" t="s">
        <v>121</v>
      </c>
      <c r="E291" s="207" t="s">
        <v>686</v>
      </c>
      <c r="F291" s="208" t="s">
        <v>687</v>
      </c>
      <c r="G291" s="209" t="s">
        <v>124</v>
      </c>
      <c r="H291" s="210">
        <v>7.38</v>
      </c>
      <c r="I291" s="211"/>
      <c r="J291" s="212">
        <f>ROUND(I291*H291,2)</f>
        <v>0</v>
      </c>
      <c r="K291" s="208" t="s">
        <v>125</v>
      </c>
      <c r="L291" s="46"/>
      <c r="M291" s="213" t="s">
        <v>19</v>
      </c>
      <c r="N291" s="214" t="s">
        <v>42</v>
      </c>
      <c r="O291" s="86"/>
      <c r="P291" s="215">
        <f>O291*H291</f>
        <v>0</v>
      </c>
      <c r="Q291" s="215">
        <v>4E-05</v>
      </c>
      <c r="R291" s="215">
        <f>Q291*H291</f>
        <v>0.0002952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126</v>
      </c>
      <c r="AT291" s="217" t="s">
        <v>121</v>
      </c>
      <c r="AU291" s="217" t="s">
        <v>81</v>
      </c>
      <c r="AY291" s="19" t="s">
        <v>119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79</v>
      </c>
      <c r="BK291" s="218">
        <f>ROUND(I291*H291,2)</f>
        <v>0</v>
      </c>
      <c r="BL291" s="19" t="s">
        <v>126</v>
      </c>
      <c r="BM291" s="217" t="s">
        <v>688</v>
      </c>
    </row>
    <row r="292" spans="1:47" s="2" customFormat="1" ht="12">
      <c r="A292" s="40"/>
      <c r="B292" s="41"/>
      <c r="C292" s="42"/>
      <c r="D292" s="219" t="s">
        <v>128</v>
      </c>
      <c r="E292" s="42"/>
      <c r="F292" s="220" t="s">
        <v>689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128</v>
      </c>
      <c r="AU292" s="19" t="s">
        <v>81</v>
      </c>
    </row>
    <row r="293" spans="1:65" s="2" customFormat="1" ht="16.5" customHeight="1">
      <c r="A293" s="40"/>
      <c r="B293" s="41"/>
      <c r="C293" s="206" t="s">
        <v>690</v>
      </c>
      <c r="D293" s="206" t="s">
        <v>121</v>
      </c>
      <c r="E293" s="207" t="s">
        <v>691</v>
      </c>
      <c r="F293" s="208" t="s">
        <v>692</v>
      </c>
      <c r="G293" s="209" t="s">
        <v>124</v>
      </c>
      <c r="H293" s="210">
        <v>8.812</v>
      </c>
      <c r="I293" s="211"/>
      <c r="J293" s="212">
        <f>ROUND(I293*H293,2)</f>
        <v>0</v>
      </c>
      <c r="K293" s="208" t="s">
        <v>125</v>
      </c>
      <c r="L293" s="46"/>
      <c r="M293" s="213" t="s">
        <v>19</v>
      </c>
      <c r="N293" s="214" t="s">
        <v>42</v>
      </c>
      <c r="O293" s="86"/>
      <c r="P293" s="215">
        <f>O293*H293</f>
        <v>0</v>
      </c>
      <c r="Q293" s="215">
        <v>0.00374</v>
      </c>
      <c r="R293" s="215">
        <f>Q293*H293</f>
        <v>0.032956879999999994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126</v>
      </c>
      <c r="AT293" s="217" t="s">
        <v>121</v>
      </c>
      <c r="AU293" s="217" t="s">
        <v>81</v>
      </c>
      <c r="AY293" s="19" t="s">
        <v>119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79</v>
      </c>
      <c r="BK293" s="218">
        <f>ROUND(I293*H293,2)</f>
        <v>0</v>
      </c>
      <c r="BL293" s="19" t="s">
        <v>126</v>
      </c>
      <c r="BM293" s="217" t="s">
        <v>693</v>
      </c>
    </row>
    <row r="294" spans="1:47" s="2" customFormat="1" ht="12">
      <c r="A294" s="40"/>
      <c r="B294" s="41"/>
      <c r="C294" s="42"/>
      <c r="D294" s="219" t="s">
        <v>128</v>
      </c>
      <c r="E294" s="42"/>
      <c r="F294" s="220" t="s">
        <v>694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128</v>
      </c>
      <c r="AU294" s="19" t="s">
        <v>81</v>
      </c>
    </row>
    <row r="295" spans="1:51" s="13" customFormat="1" ht="12">
      <c r="A295" s="13"/>
      <c r="B295" s="224"/>
      <c r="C295" s="225"/>
      <c r="D295" s="226" t="s">
        <v>130</v>
      </c>
      <c r="E295" s="227" t="s">
        <v>19</v>
      </c>
      <c r="F295" s="228" t="s">
        <v>695</v>
      </c>
      <c r="G295" s="225"/>
      <c r="H295" s="229">
        <v>6.38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130</v>
      </c>
      <c r="AU295" s="235" t="s">
        <v>81</v>
      </c>
      <c r="AV295" s="13" t="s">
        <v>81</v>
      </c>
      <c r="AW295" s="13" t="s">
        <v>32</v>
      </c>
      <c r="AX295" s="13" t="s">
        <v>71</v>
      </c>
      <c r="AY295" s="235" t="s">
        <v>119</v>
      </c>
    </row>
    <row r="296" spans="1:51" s="13" customFormat="1" ht="12">
      <c r="A296" s="13"/>
      <c r="B296" s="224"/>
      <c r="C296" s="225"/>
      <c r="D296" s="226" t="s">
        <v>130</v>
      </c>
      <c r="E296" s="227" t="s">
        <v>19</v>
      </c>
      <c r="F296" s="228" t="s">
        <v>696</v>
      </c>
      <c r="G296" s="225"/>
      <c r="H296" s="229">
        <v>2.432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130</v>
      </c>
      <c r="AU296" s="235" t="s">
        <v>81</v>
      </c>
      <c r="AV296" s="13" t="s">
        <v>81</v>
      </c>
      <c r="AW296" s="13" t="s">
        <v>32</v>
      </c>
      <c r="AX296" s="13" t="s">
        <v>71</v>
      </c>
      <c r="AY296" s="235" t="s">
        <v>119</v>
      </c>
    </row>
    <row r="297" spans="1:51" s="14" customFormat="1" ht="12">
      <c r="A297" s="14"/>
      <c r="B297" s="249"/>
      <c r="C297" s="250"/>
      <c r="D297" s="226" t="s">
        <v>130</v>
      </c>
      <c r="E297" s="251" t="s">
        <v>19</v>
      </c>
      <c r="F297" s="252" t="s">
        <v>216</v>
      </c>
      <c r="G297" s="250"/>
      <c r="H297" s="253">
        <v>8.812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130</v>
      </c>
      <c r="AU297" s="259" t="s">
        <v>81</v>
      </c>
      <c r="AV297" s="14" t="s">
        <v>126</v>
      </c>
      <c r="AW297" s="14" t="s">
        <v>32</v>
      </c>
      <c r="AX297" s="14" t="s">
        <v>79</v>
      </c>
      <c r="AY297" s="259" t="s">
        <v>119</v>
      </c>
    </row>
    <row r="298" spans="1:65" s="2" customFormat="1" ht="16.5" customHeight="1">
      <c r="A298" s="40"/>
      <c r="B298" s="41"/>
      <c r="C298" s="206" t="s">
        <v>697</v>
      </c>
      <c r="D298" s="206" t="s">
        <v>121</v>
      </c>
      <c r="E298" s="207" t="s">
        <v>698</v>
      </c>
      <c r="F298" s="208" t="s">
        <v>699</v>
      </c>
      <c r="G298" s="209" t="s">
        <v>124</v>
      </c>
      <c r="H298" s="210">
        <v>8.812</v>
      </c>
      <c r="I298" s="211"/>
      <c r="J298" s="212">
        <f>ROUND(I298*H298,2)</f>
        <v>0</v>
      </c>
      <c r="K298" s="208" t="s">
        <v>125</v>
      </c>
      <c r="L298" s="46"/>
      <c r="M298" s="213" t="s">
        <v>19</v>
      </c>
      <c r="N298" s="214" t="s">
        <v>42</v>
      </c>
      <c r="O298" s="86"/>
      <c r="P298" s="215">
        <f>O298*H298</f>
        <v>0</v>
      </c>
      <c r="Q298" s="215">
        <v>4E-05</v>
      </c>
      <c r="R298" s="215">
        <f>Q298*H298</f>
        <v>0.00035248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126</v>
      </c>
      <c r="AT298" s="217" t="s">
        <v>121</v>
      </c>
      <c r="AU298" s="217" t="s">
        <v>81</v>
      </c>
      <c r="AY298" s="19" t="s">
        <v>119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79</v>
      </c>
      <c r="BK298" s="218">
        <f>ROUND(I298*H298,2)</f>
        <v>0</v>
      </c>
      <c r="BL298" s="19" t="s">
        <v>126</v>
      </c>
      <c r="BM298" s="217" t="s">
        <v>700</v>
      </c>
    </row>
    <row r="299" spans="1:47" s="2" customFormat="1" ht="12">
      <c r="A299" s="40"/>
      <c r="B299" s="41"/>
      <c r="C299" s="42"/>
      <c r="D299" s="219" t="s">
        <v>128</v>
      </c>
      <c r="E299" s="42"/>
      <c r="F299" s="220" t="s">
        <v>701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128</v>
      </c>
      <c r="AU299" s="19" t="s">
        <v>81</v>
      </c>
    </row>
    <row r="300" spans="1:65" s="2" customFormat="1" ht="16.5" customHeight="1">
      <c r="A300" s="40"/>
      <c r="B300" s="41"/>
      <c r="C300" s="206" t="s">
        <v>702</v>
      </c>
      <c r="D300" s="206" t="s">
        <v>121</v>
      </c>
      <c r="E300" s="207" t="s">
        <v>703</v>
      </c>
      <c r="F300" s="208" t="s">
        <v>704</v>
      </c>
      <c r="G300" s="209" t="s">
        <v>134</v>
      </c>
      <c r="H300" s="210">
        <v>2</v>
      </c>
      <c r="I300" s="211"/>
      <c r="J300" s="212">
        <f>ROUND(I300*H300,2)</f>
        <v>0</v>
      </c>
      <c r="K300" s="208" t="s">
        <v>125</v>
      </c>
      <c r="L300" s="46"/>
      <c r="M300" s="213" t="s">
        <v>19</v>
      </c>
      <c r="N300" s="214" t="s">
        <v>42</v>
      </c>
      <c r="O300" s="86"/>
      <c r="P300" s="215">
        <f>O300*H300</f>
        <v>0</v>
      </c>
      <c r="Q300" s="215">
        <v>0.0084</v>
      </c>
      <c r="R300" s="215">
        <f>Q300*H300</f>
        <v>0.0168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126</v>
      </c>
      <c r="AT300" s="217" t="s">
        <v>121</v>
      </c>
      <c r="AU300" s="217" t="s">
        <v>81</v>
      </c>
      <c r="AY300" s="19" t="s">
        <v>119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79</v>
      </c>
      <c r="BK300" s="218">
        <f>ROUND(I300*H300,2)</f>
        <v>0</v>
      </c>
      <c r="BL300" s="19" t="s">
        <v>126</v>
      </c>
      <c r="BM300" s="217" t="s">
        <v>705</v>
      </c>
    </row>
    <row r="301" spans="1:47" s="2" customFormat="1" ht="12">
      <c r="A301" s="40"/>
      <c r="B301" s="41"/>
      <c r="C301" s="42"/>
      <c r="D301" s="219" t="s">
        <v>128</v>
      </c>
      <c r="E301" s="42"/>
      <c r="F301" s="220" t="s">
        <v>706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128</v>
      </c>
      <c r="AU301" s="19" t="s">
        <v>81</v>
      </c>
    </row>
    <row r="302" spans="1:51" s="13" customFormat="1" ht="12">
      <c r="A302" s="13"/>
      <c r="B302" s="224"/>
      <c r="C302" s="225"/>
      <c r="D302" s="226" t="s">
        <v>130</v>
      </c>
      <c r="E302" s="227" t="s">
        <v>19</v>
      </c>
      <c r="F302" s="228" t="s">
        <v>707</v>
      </c>
      <c r="G302" s="225"/>
      <c r="H302" s="229">
        <v>2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130</v>
      </c>
      <c r="AU302" s="235" t="s">
        <v>81</v>
      </c>
      <c r="AV302" s="13" t="s">
        <v>81</v>
      </c>
      <c r="AW302" s="13" t="s">
        <v>32</v>
      </c>
      <c r="AX302" s="13" t="s">
        <v>79</v>
      </c>
      <c r="AY302" s="235" t="s">
        <v>119</v>
      </c>
    </row>
    <row r="303" spans="1:65" s="2" customFormat="1" ht="24.15" customHeight="1">
      <c r="A303" s="40"/>
      <c r="B303" s="41"/>
      <c r="C303" s="206" t="s">
        <v>708</v>
      </c>
      <c r="D303" s="206" t="s">
        <v>121</v>
      </c>
      <c r="E303" s="207" t="s">
        <v>709</v>
      </c>
      <c r="F303" s="208" t="s">
        <v>710</v>
      </c>
      <c r="G303" s="209" t="s">
        <v>200</v>
      </c>
      <c r="H303" s="210">
        <v>0.245</v>
      </c>
      <c r="I303" s="211"/>
      <c r="J303" s="212">
        <f>ROUND(I303*H303,2)</f>
        <v>0</v>
      </c>
      <c r="K303" s="208" t="s">
        <v>125</v>
      </c>
      <c r="L303" s="46"/>
      <c r="M303" s="213" t="s">
        <v>19</v>
      </c>
      <c r="N303" s="214" t="s">
        <v>42</v>
      </c>
      <c r="O303" s="86"/>
      <c r="P303" s="215">
        <f>O303*H303</f>
        <v>0</v>
      </c>
      <c r="Q303" s="215">
        <v>1.03845</v>
      </c>
      <c r="R303" s="215">
        <f>Q303*H303</f>
        <v>0.25442025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126</v>
      </c>
      <c r="AT303" s="217" t="s">
        <v>121</v>
      </c>
      <c r="AU303" s="217" t="s">
        <v>81</v>
      </c>
      <c r="AY303" s="19" t="s">
        <v>119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79</v>
      </c>
      <c r="BK303" s="218">
        <f>ROUND(I303*H303,2)</f>
        <v>0</v>
      </c>
      <c r="BL303" s="19" t="s">
        <v>126</v>
      </c>
      <c r="BM303" s="217" t="s">
        <v>711</v>
      </c>
    </row>
    <row r="304" spans="1:47" s="2" customFormat="1" ht="12">
      <c r="A304" s="40"/>
      <c r="B304" s="41"/>
      <c r="C304" s="42"/>
      <c r="D304" s="219" t="s">
        <v>128</v>
      </c>
      <c r="E304" s="42"/>
      <c r="F304" s="220" t="s">
        <v>712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128</v>
      </c>
      <c r="AU304" s="19" t="s">
        <v>81</v>
      </c>
    </row>
    <row r="305" spans="1:51" s="13" customFormat="1" ht="12">
      <c r="A305" s="13"/>
      <c r="B305" s="224"/>
      <c r="C305" s="225"/>
      <c r="D305" s="226" t="s">
        <v>130</v>
      </c>
      <c r="E305" s="227" t="s">
        <v>19</v>
      </c>
      <c r="F305" s="228" t="s">
        <v>713</v>
      </c>
      <c r="G305" s="225"/>
      <c r="H305" s="229">
        <v>0.245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130</v>
      </c>
      <c r="AU305" s="235" t="s">
        <v>81</v>
      </c>
      <c r="AV305" s="13" t="s">
        <v>81</v>
      </c>
      <c r="AW305" s="13" t="s">
        <v>32</v>
      </c>
      <c r="AX305" s="13" t="s">
        <v>79</v>
      </c>
      <c r="AY305" s="235" t="s">
        <v>119</v>
      </c>
    </row>
    <row r="306" spans="1:65" s="2" customFormat="1" ht="24.15" customHeight="1">
      <c r="A306" s="40"/>
      <c r="B306" s="41"/>
      <c r="C306" s="206" t="s">
        <v>714</v>
      </c>
      <c r="D306" s="206" t="s">
        <v>121</v>
      </c>
      <c r="E306" s="207" t="s">
        <v>715</v>
      </c>
      <c r="F306" s="208" t="s">
        <v>716</v>
      </c>
      <c r="G306" s="209" t="s">
        <v>200</v>
      </c>
      <c r="H306" s="210">
        <v>0.133</v>
      </c>
      <c r="I306" s="211"/>
      <c r="J306" s="212">
        <f>ROUND(I306*H306,2)</f>
        <v>0</v>
      </c>
      <c r="K306" s="208" t="s">
        <v>125</v>
      </c>
      <c r="L306" s="46"/>
      <c r="M306" s="213" t="s">
        <v>19</v>
      </c>
      <c r="N306" s="214" t="s">
        <v>42</v>
      </c>
      <c r="O306" s="86"/>
      <c r="P306" s="215">
        <f>O306*H306</f>
        <v>0</v>
      </c>
      <c r="Q306" s="215">
        <v>1.07653</v>
      </c>
      <c r="R306" s="215">
        <f>Q306*H306</f>
        <v>0.14317849000000002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126</v>
      </c>
      <c r="AT306" s="217" t="s">
        <v>121</v>
      </c>
      <c r="AU306" s="217" t="s">
        <v>81</v>
      </c>
      <c r="AY306" s="19" t="s">
        <v>119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79</v>
      </c>
      <c r="BK306" s="218">
        <f>ROUND(I306*H306,2)</f>
        <v>0</v>
      </c>
      <c r="BL306" s="19" t="s">
        <v>126</v>
      </c>
      <c r="BM306" s="217" t="s">
        <v>717</v>
      </c>
    </row>
    <row r="307" spans="1:47" s="2" customFormat="1" ht="12">
      <c r="A307" s="40"/>
      <c r="B307" s="41"/>
      <c r="C307" s="42"/>
      <c r="D307" s="219" t="s">
        <v>128</v>
      </c>
      <c r="E307" s="42"/>
      <c r="F307" s="220" t="s">
        <v>718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128</v>
      </c>
      <c r="AU307" s="19" t="s">
        <v>81</v>
      </c>
    </row>
    <row r="308" spans="1:51" s="13" customFormat="1" ht="12">
      <c r="A308" s="13"/>
      <c r="B308" s="224"/>
      <c r="C308" s="225"/>
      <c r="D308" s="226" t="s">
        <v>130</v>
      </c>
      <c r="E308" s="227" t="s">
        <v>19</v>
      </c>
      <c r="F308" s="228" t="s">
        <v>719</v>
      </c>
      <c r="G308" s="225"/>
      <c r="H308" s="229">
        <v>0.133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130</v>
      </c>
      <c r="AU308" s="235" t="s">
        <v>81</v>
      </c>
      <c r="AV308" s="13" t="s">
        <v>81</v>
      </c>
      <c r="AW308" s="13" t="s">
        <v>32</v>
      </c>
      <c r="AX308" s="13" t="s">
        <v>79</v>
      </c>
      <c r="AY308" s="235" t="s">
        <v>119</v>
      </c>
    </row>
    <row r="309" spans="1:63" s="12" customFormat="1" ht="22.8" customHeight="1">
      <c r="A309" s="12"/>
      <c r="B309" s="190"/>
      <c r="C309" s="191"/>
      <c r="D309" s="192" t="s">
        <v>70</v>
      </c>
      <c r="E309" s="204" t="s">
        <v>126</v>
      </c>
      <c r="F309" s="204" t="s">
        <v>720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SUM(P310:P341)</f>
        <v>0</v>
      </c>
      <c r="Q309" s="198"/>
      <c r="R309" s="199">
        <f>SUM(R310:R341)</f>
        <v>37.55120316</v>
      </c>
      <c r="S309" s="198"/>
      <c r="T309" s="200">
        <f>SUM(T310:T341)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79</v>
      </c>
      <c r="AT309" s="202" t="s">
        <v>70</v>
      </c>
      <c r="AU309" s="202" t="s">
        <v>79</v>
      </c>
      <c r="AY309" s="201" t="s">
        <v>119</v>
      </c>
      <c r="BK309" s="203">
        <f>SUM(BK310:BK341)</f>
        <v>0</v>
      </c>
    </row>
    <row r="310" spans="1:65" s="2" customFormat="1" ht="24.15" customHeight="1">
      <c r="A310" s="40"/>
      <c r="B310" s="41"/>
      <c r="C310" s="206" t="s">
        <v>721</v>
      </c>
      <c r="D310" s="206" t="s">
        <v>121</v>
      </c>
      <c r="E310" s="207" t="s">
        <v>722</v>
      </c>
      <c r="F310" s="208" t="s">
        <v>723</v>
      </c>
      <c r="G310" s="209" t="s">
        <v>200</v>
      </c>
      <c r="H310" s="210">
        <v>0.654</v>
      </c>
      <c r="I310" s="211"/>
      <c r="J310" s="212">
        <f>ROUND(I310*H310,2)</f>
        <v>0</v>
      </c>
      <c r="K310" s="208" t="s">
        <v>125</v>
      </c>
      <c r="L310" s="46"/>
      <c r="M310" s="213" t="s">
        <v>19</v>
      </c>
      <c r="N310" s="214" t="s">
        <v>42</v>
      </c>
      <c r="O310" s="86"/>
      <c r="P310" s="215">
        <f>O310*H310</f>
        <v>0</v>
      </c>
      <c r="Q310" s="215">
        <v>0.045</v>
      </c>
      <c r="R310" s="215">
        <f>Q310*H310</f>
        <v>0.02943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126</v>
      </c>
      <c r="AT310" s="217" t="s">
        <v>121</v>
      </c>
      <c r="AU310" s="217" t="s">
        <v>81</v>
      </c>
      <c r="AY310" s="19" t="s">
        <v>119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79</v>
      </c>
      <c r="BK310" s="218">
        <f>ROUND(I310*H310,2)</f>
        <v>0</v>
      </c>
      <c r="BL310" s="19" t="s">
        <v>126</v>
      </c>
      <c r="BM310" s="217" t="s">
        <v>724</v>
      </c>
    </row>
    <row r="311" spans="1:47" s="2" customFormat="1" ht="12">
      <c r="A311" s="40"/>
      <c r="B311" s="41"/>
      <c r="C311" s="42"/>
      <c r="D311" s="219" t="s">
        <v>128</v>
      </c>
      <c r="E311" s="42"/>
      <c r="F311" s="220" t="s">
        <v>725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128</v>
      </c>
      <c r="AU311" s="19" t="s">
        <v>81</v>
      </c>
    </row>
    <row r="312" spans="1:51" s="15" customFormat="1" ht="12">
      <c r="A312" s="15"/>
      <c r="B312" s="261"/>
      <c r="C312" s="262"/>
      <c r="D312" s="226" t="s">
        <v>130</v>
      </c>
      <c r="E312" s="263" t="s">
        <v>19</v>
      </c>
      <c r="F312" s="264" t="s">
        <v>726</v>
      </c>
      <c r="G312" s="262"/>
      <c r="H312" s="263" t="s">
        <v>19</v>
      </c>
      <c r="I312" s="265"/>
      <c r="J312" s="262"/>
      <c r="K312" s="262"/>
      <c r="L312" s="266"/>
      <c r="M312" s="267"/>
      <c r="N312" s="268"/>
      <c r="O312" s="268"/>
      <c r="P312" s="268"/>
      <c r="Q312" s="268"/>
      <c r="R312" s="268"/>
      <c r="S312" s="268"/>
      <c r="T312" s="269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0" t="s">
        <v>130</v>
      </c>
      <c r="AU312" s="270" t="s">
        <v>81</v>
      </c>
      <c r="AV312" s="15" t="s">
        <v>79</v>
      </c>
      <c r="AW312" s="15" t="s">
        <v>32</v>
      </c>
      <c r="AX312" s="15" t="s">
        <v>71</v>
      </c>
      <c r="AY312" s="270" t="s">
        <v>119</v>
      </c>
    </row>
    <row r="313" spans="1:51" s="13" customFormat="1" ht="12">
      <c r="A313" s="13"/>
      <c r="B313" s="224"/>
      <c r="C313" s="225"/>
      <c r="D313" s="226" t="s">
        <v>130</v>
      </c>
      <c r="E313" s="227" t="s">
        <v>19</v>
      </c>
      <c r="F313" s="228" t="s">
        <v>727</v>
      </c>
      <c r="G313" s="225"/>
      <c r="H313" s="229">
        <v>0.654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130</v>
      </c>
      <c r="AU313" s="235" t="s">
        <v>81</v>
      </c>
      <c r="AV313" s="13" t="s">
        <v>81</v>
      </c>
      <c r="AW313" s="13" t="s">
        <v>32</v>
      </c>
      <c r="AX313" s="13" t="s">
        <v>79</v>
      </c>
      <c r="AY313" s="235" t="s">
        <v>119</v>
      </c>
    </row>
    <row r="314" spans="1:65" s="2" customFormat="1" ht="16.5" customHeight="1">
      <c r="A314" s="40"/>
      <c r="B314" s="41"/>
      <c r="C314" s="206" t="s">
        <v>728</v>
      </c>
      <c r="D314" s="206" t="s">
        <v>121</v>
      </c>
      <c r="E314" s="207" t="s">
        <v>729</v>
      </c>
      <c r="F314" s="208" t="s">
        <v>730</v>
      </c>
      <c r="G314" s="209" t="s">
        <v>124</v>
      </c>
      <c r="H314" s="210">
        <v>1.066</v>
      </c>
      <c r="I314" s="211"/>
      <c r="J314" s="212">
        <f>ROUND(I314*H314,2)</f>
        <v>0</v>
      </c>
      <c r="K314" s="208" t="s">
        <v>125</v>
      </c>
      <c r="L314" s="46"/>
      <c r="M314" s="213" t="s">
        <v>19</v>
      </c>
      <c r="N314" s="214" t="s">
        <v>42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126</v>
      </c>
      <c r="AT314" s="217" t="s">
        <v>121</v>
      </c>
      <c r="AU314" s="217" t="s">
        <v>81</v>
      </c>
      <c r="AY314" s="19" t="s">
        <v>119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79</v>
      </c>
      <c r="BK314" s="218">
        <f>ROUND(I314*H314,2)</f>
        <v>0</v>
      </c>
      <c r="BL314" s="19" t="s">
        <v>126</v>
      </c>
      <c r="BM314" s="217" t="s">
        <v>731</v>
      </c>
    </row>
    <row r="315" spans="1:47" s="2" customFormat="1" ht="12">
      <c r="A315" s="40"/>
      <c r="B315" s="41"/>
      <c r="C315" s="42"/>
      <c r="D315" s="219" t="s">
        <v>128</v>
      </c>
      <c r="E315" s="42"/>
      <c r="F315" s="220" t="s">
        <v>732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128</v>
      </c>
      <c r="AU315" s="19" t="s">
        <v>81</v>
      </c>
    </row>
    <row r="316" spans="1:51" s="15" customFormat="1" ht="12">
      <c r="A316" s="15"/>
      <c r="B316" s="261"/>
      <c r="C316" s="262"/>
      <c r="D316" s="226" t="s">
        <v>130</v>
      </c>
      <c r="E316" s="263" t="s">
        <v>19</v>
      </c>
      <c r="F316" s="264" t="s">
        <v>733</v>
      </c>
      <c r="G316" s="262"/>
      <c r="H316" s="263" t="s">
        <v>19</v>
      </c>
      <c r="I316" s="265"/>
      <c r="J316" s="262"/>
      <c r="K316" s="262"/>
      <c r="L316" s="266"/>
      <c r="M316" s="267"/>
      <c r="N316" s="268"/>
      <c r="O316" s="268"/>
      <c r="P316" s="268"/>
      <c r="Q316" s="268"/>
      <c r="R316" s="268"/>
      <c r="S316" s="268"/>
      <c r="T316" s="269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0" t="s">
        <v>130</v>
      </c>
      <c r="AU316" s="270" t="s">
        <v>81</v>
      </c>
      <c r="AV316" s="15" t="s">
        <v>79</v>
      </c>
      <c r="AW316" s="15" t="s">
        <v>32</v>
      </c>
      <c r="AX316" s="15" t="s">
        <v>71</v>
      </c>
      <c r="AY316" s="270" t="s">
        <v>119</v>
      </c>
    </row>
    <row r="317" spans="1:51" s="13" customFormat="1" ht="12">
      <c r="A317" s="13"/>
      <c r="B317" s="224"/>
      <c r="C317" s="225"/>
      <c r="D317" s="226" t="s">
        <v>130</v>
      </c>
      <c r="E317" s="227" t="s">
        <v>19</v>
      </c>
      <c r="F317" s="228" t="s">
        <v>734</v>
      </c>
      <c r="G317" s="225"/>
      <c r="H317" s="229">
        <v>1.066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130</v>
      </c>
      <c r="AU317" s="235" t="s">
        <v>81</v>
      </c>
      <c r="AV317" s="13" t="s">
        <v>81</v>
      </c>
      <c r="AW317" s="13" t="s">
        <v>32</v>
      </c>
      <c r="AX317" s="13" t="s">
        <v>79</v>
      </c>
      <c r="AY317" s="235" t="s">
        <v>119</v>
      </c>
    </row>
    <row r="318" spans="1:65" s="2" customFormat="1" ht="16.5" customHeight="1">
      <c r="A318" s="40"/>
      <c r="B318" s="41"/>
      <c r="C318" s="206" t="s">
        <v>735</v>
      </c>
      <c r="D318" s="206" t="s">
        <v>121</v>
      </c>
      <c r="E318" s="207" t="s">
        <v>736</v>
      </c>
      <c r="F318" s="208" t="s">
        <v>737</v>
      </c>
      <c r="G318" s="209" t="s">
        <v>124</v>
      </c>
      <c r="H318" s="210">
        <v>3.854</v>
      </c>
      <c r="I318" s="211"/>
      <c r="J318" s="212">
        <f>ROUND(I318*H318,2)</f>
        <v>0</v>
      </c>
      <c r="K318" s="208" t="s">
        <v>125</v>
      </c>
      <c r="L318" s="46"/>
      <c r="M318" s="213" t="s">
        <v>19</v>
      </c>
      <c r="N318" s="214" t="s">
        <v>42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126</v>
      </c>
      <c r="AT318" s="217" t="s">
        <v>121</v>
      </c>
      <c r="AU318" s="217" t="s">
        <v>81</v>
      </c>
      <c r="AY318" s="19" t="s">
        <v>119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79</v>
      </c>
      <c r="BK318" s="218">
        <f>ROUND(I318*H318,2)</f>
        <v>0</v>
      </c>
      <c r="BL318" s="19" t="s">
        <v>126</v>
      </c>
      <c r="BM318" s="217" t="s">
        <v>738</v>
      </c>
    </row>
    <row r="319" spans="1:47" s="2" customFormat="1" ht="12">
      <c r="A319" s="40"/>
      <c r="B319" s="41"/>
      <c r="C319" s="42"/>
      <c r="D319" s="219" t="s">
        <v>128</v>
      </c>
      <c r="E319" s="42"/>
      <c r="F319" s="220" t="s">
        <v>739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128</v>
      </c>
      <c r="AU319" s="19" t="s">
        <v>81</v>
      </c>
    </row>
    <row r="320" spans="1:51" s="15" customFormat="1" ht="12">
      <c r="A320" s="15"/>
      <c r="B320" s="261"/>
      <c r="C320" s="262"/>
      <c r="D320" s="226" t="s">
        <v>130</v>
      </c>
      <c r="E320" s="263" t="s">
        <v>19</v>
      </c>
      <c r="F320" s="264" t="s">
        <v>740</v>
      </c>
      <c r="G320" s="262"/>
      <c r="H320" s="263" t="s">
        <v>19</v>
      </c>
      <c r="I320" s="265"/>
      <c r="J320" s="262"/>
      <c r="K320" s="262"/>
      <c r="L320" s="266"/>
      <c r="M320" s="267"/>
      <c r="N320" s="268"/>
      <c r="O320" s="268"/>
      <c r="P320" s="268"/>
      <c r="Q320" s="268"/>
      <c r="R320" s="268"/>
      <c r="S320" s="268"/>
      <c r="T320" s="269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0" t="s">
        <v>130</v>
      </c>
      <c r="AU320" s="270" t="s">
        <v>81</v>
      </c>
      <c r="AV320" s="15" t="s">
        <v>79</v>
      </c>
      <c r="AW320" s="15" t="s">
        <v>32</v>
      </c>
      <c r="AX320" s="15" t="s">
        <v>71</v>
      </c>
      <c r="AY320" s="270" t="s">
        <v>119</v>
      </c>
    </row>
    <row r="321" spans="1:51" s="15" customFormat="1" ht="12">
      <c r="A321" s="15"/>
      <c r="B321" s="261"/>
      <c r="C321" s="262"/>
      <c r="D321" s="226" t="s">
        <v>130</v>
      </c>
      <c r="E321" s="263" t="s">
        <v>19</v>
      </c>
      <c r="F321" s="264" t="s">
        <v>741</v>
      </c>
      <c r="G321" s="262"/>
      <c r="H321" s="263" t="s">
        <v>19</v>
      </c>
      <c r="I321" s="265"/>
      <c r="J321" s="262"/>
      <c r="K321" s="262"/>
      <c r="L321" s="266"/>
      <c r="M321" s="267"/>
      <c r="N321" s="268"/>
      <c r="O321" s="268"/>
      <c r="P321" s="268"/>
      <c r="Q321" s="268"/>
      <c r="R321" s="268"/>
      <c r="S321" s="268"/>
      <c r="T321" s="26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0" t="s">
        <v>130</v>
      </c>
      <c r="AU321" s="270" t="s">
        <v>81</v>
      </c>
      <c r="AV321" s="15" t="s">
        <v>79</v>
      </c>
      <c r="AW321" s="15" t="s">
        <v>32</v>
      </c>
      <c r="AX321" s="15" t="s">
        <v>71</v>
      </c>
      <c r="AY321" s="270" t="s">
        <v>119</v>
      </c>
    </row>
    <row r="322" spans="1:51" s="13" customFormat="1" ht="12">
      <c r="A322" s="13"/>
      <c r="B322" s="224"/>
      <c r="C322" s="225"/>
      <c r="D322" s="226" t="s">
        <v>130</v>
      </c>
      <c r="E322" s="227" t="s">
        <v>19</v>
      </c>
      <c r="F322" s="228" t="s">
        <v>742</v>
      </c>
      <c r="G322" s="225"/>
      <c r="H322" s="229">
        <v>3.854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130</v>
      </c>
      <c r="AU322" s="235" t="s">
        <v>81</v>
      </c>
      <c r="AV322" s="13" t="s">
        <v>81</v>
      </c>
      <c r="AW322" s="13" t="s">
        <v>32</v>
      </c>
      <c r="AX322" s="13" t="s">
        <v>71</v>
      </c>
      <c r="AY322" s="235" t="s">
        <v>119</v>
      </c>
    </row>
    <row r="323" spans="1:51" s="14" customFormat="1" ht="12">
      <c r="A323" s="14"/>
      <c r="B323" s="249"/>
      <c r="C323" s="250"/>
      <c r="D323" s="226" t="s">
        <v>130</v>
      </c>
      <c r="E323" s="251" t="s">
        <v>19</v>
      </c>
      <c r="F323" s="252" t="s">
        <v>216</v>
      </c>
      <c r="G323" s="250"/>
      <c r="H323" s="253">
        <v>3.854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130</v>
      </c>
      <c r="AU323" s="259" t="s">
        <v>81</v>
      </c>
      <c r="AV323" s="14" t="s">
        <v>126</v>
      </c>
      <c r="AW323" s="14" t="s">
        <v>32</v>
      </c>
      <c r="AX323" s="14" t="s">
        <v>79</v>
      </c>
      <c r="AY323" s="259" t="s">
        <v>119</v>
      </c>
    </row>
    <row r="324" spans="1:65" s="2" customFormat="1" ht="24.15" customHeight="1">
      <c r="A324" s="40"/>
      <c r="B324" s="41"/>
      <c r="C324" s="206" t="s">
        <v>743</v>
      </c>
      <c r="D324" s="206" t="s">
        <v>121</v>
      </c>
      <c r="E324" s="207" t="s">
        <v>744</v>
      </c>
      <c r="F324" s="208" t="s">
        <v>745</v>
      </c>
      <c r="G324" s="209" t="s">
        <v>213</v>
      </c>
      <c r="H324" s="210">
        <v>3.36</v>
      </c>
      <c r="I324" s="211"/>
      <c r="J324" s="212">
        <f>ROUND(I324*H324,2)</f>
        <v>0</v>
      </c>
      <c r="K324" s="208" t="s">
        <v>125</v>
      </c>
      <c r="L324" s="46"/>
      <c r="M324" s="213" t="s">
        <v>19</v>
      </c>
      <c r="N324" s="214" t="s">
        <v>42</v>
      </c>
      <c r="O324" s="86"/>
      <c r="P324" s="215">
        <f>O324*H324</f>
        <v>0</v>
      </c>
      <c r="Q324" s="215">
        <v>2.83331</v>
      </c>
      <c r="R324" s="215">
        <f>Q324*H324</f>
        <v>9.5199216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126</v>
      </c>
      <c r="AT324" s="217" t="s">
        <v>121</v>
      </c>
      <c r="AU324" s="217" t="s">
        <v>81</v>
      </c>
      <c r="AY324" s="19" t="s">
        <v>119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79</v>
      </c>
      <c r="BK324" s="218">
        <f>ROUND(I324*H324,2)</f>
        <v>0</v>
      </c>
      <c r="BL324" s="19" t="s">
        <v>126</v>
      </c>
      <c r="BM324" s="217" t="s">
        <v>746</v>
      </c>
    </row>
    <row r="325" spans="1:47" s="2" customFormat="1" ht="12">
      <c r="A325" s="40"/>
      <c r="B325" s="41"/>
      <c r="C325" s="42"/>
      <c r="D325" s="219" t="s">
        <v>128</v>
      </c>
      <c r="E325" s="42"/>
      <c r="F325" s="220" t="s">
        <v>747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128</v>
      </c>
      <c r="AU325" s="19" t="s">
        <v>81</v>
      </c>
    </row>
    <row r="326" spans="1:51" s="15" customFormat="1" ht="12">
      <c r="A326" s="15"/>
      <c r="B326" s="261"/>
      <c r="C326" s="262"/>
      <c r="D326" s="226" t="s">
        <v>130</v>
      </c>
      <c r="E326" s="263" t="s">
        <v>19</v>
      </c>
      <c r="F326" s="264" t="s">
        <v>748</v>
      </c>
      <c r="G326" s="262"/>
      <c r="H326" s="263" t="s">
        <v>19</v>
      </c>
      <c r="I326" s="265"/>
      <c r="J326" s="262"/>
      <c r="K326" s="262"/>
      <c r="L326" s="266"/>
      <c r="M326" s="267"/>
      <c r="N326" s="268"/>
      <c r="O326" s="268"/>
      <c r="P326" s="268"/>
      <c r="Q326" s="268"/>
      <c r="R326" s="268"/>
      <c r="S326" s="268"/>
      <c r="T326" s="269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0" t="s">
        <v>130</v>
      </c>
      <c r="AU326" s="270" t="s">
        <v>81</v>
      </c>
      <c r="AV326" s="15" t="s">
        <v>79</v>
      </c>
      <c r="AW326" s="15" t="s">
        <v>32</v>
      </c>
      <c r="AX326" s="15" t="s">
        <v>71</v>
      </c>
      <c r="AY326" s="270" t="s">
        <v>119</v>
      </c>
    </row>
    <row r="327" spans="1:51" s="13" customFormat="1" ht="12">
      <c r="A327" s="13"/>
      <c r="B327" s="224"/>
      <c r="C327" s="225"/>
      <c r="D327" s="226" t="s">
        <v>130</v>
      </c>
      <c r="E327" s="227" t="s">
        <v>19</v>
      </c>
      <c r="F327" s="228" t="s">
        <v>749</v>
      </c>
      <c r="G327" s="225"/>
      <c r="H327" s="229">
        <v>3.36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130</v>
      </c>
      <c r="AU327" s="235" t="s">
        <v>81</v>
      </c>
      <c r="AV327" s="13" t="s">
        <v>81</v>
      </c>
      <c r="AW327" s="13" t="s">
        <v>32</v>
      </c>
      <c r="AX327" s="13" t="s">
        <v>79</v>
      </c>
      <c r="AY327" s="235" t="s">
        <v>119</v>
      </c>
    </row>
    <row r="328" spans="1:65" s="2" customFormat="1" ht="16.5" customHeight="1">
      <c r="A328" s="40"/>
      <c r="B328" s="41"/>
      <c r="C328" s="206" t="s">
        <v>750</v>
      </c>
      <c r="D328" s="206" t="s">
        <v>121</v>
      </c>
      <c r="E328" s="207" t="s">
        <v>751</v>
      </c>
      <c r="F328" s="208" t="s">
        <v>752</v>
      </c>
      <c r="G328" s="209" t="s">
        <v>213</v>
      </c>
      <c r="H328" s="210">
        <v>0.524</v>
      </c>
      <c r="I328" s="211"/>
      <c r="J328" s="212">
        <f>ROUND(I328*H328,2)</f>
        <v>0</v>
      </c>
      <c r="K328" s="208" t="s">
        <v>125</v>
      </c>
      <c r="L328" s="46"/>
      <c r="M328" s="213" t="s">
        <v>19</v>
      </c>
      <c r="N328" s="214" t="s">
        <v>42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126</v>
      </c>
      <c r="AT328" s="217" t="s">
        <v>121</v>
      </c>
      <c r="AU328" s="217" t="s">
        <v>81</v>
      </c>
      <c r="AY328" s="19" t="s">
        <v>119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79</v>
      </c>
      <c r="BK328" s="218">
        <f>ROUND(I328*H328,2)</f>
        <v>0</v>
      </c>
      <c r="BL328" s="19" t="s">
        <v>126</v>
      </c>
      <c r="BM328" s="217" t="s">
        <v>753</v>
      </c>
    </row>
    <row r="329" spans="1:47" s="2" customFormat="1" ht="12">
      <c r="A329" s="40"/>
      <c r="B329" s="41"/>
      <c r="C329" s="42"/>
      <c r="D329" s="219" t="s">
        <v>128</v>
      </c>
      <c r="E329" s="42"/>
      <c r="F329" s="220" t="s">
        <v>754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128</v>
      </c>
      <c r="AU329" s="19" t="s">
        <v>81</v>
      </c>
    </row>
    <row r="330" spans="1:51" s="15" customFormat="1" ht="12">
      <c r="A330" s="15"/>
      <c r="B330" s="261"/>
      <c r="C330" s="262"/>
      <c r="D330" s="226" t="s">
        <v>130</v>
      </c>
      <c r="E330" s="263" t="s">
        <v>19</v>
      </c>
      <c r="F330" s="264" t="s">
        <v>755</v>
      </c>
      <c r="G330" s="262"/>
      <c r="H330" s="263" t="s">
        <v>19</v>
      </c>
      <c r="I330" s="265"/>
      <c r="J330" s="262"/>
      <c r="K330" s="262"/>
      <c r="L330" s="266"/>
      <c r="M330" s="267"/>
      <c r="N330" s="268"/>
      <c r="O330" s="268"/>
      <c r="P330" s="268"/>
      <c r="Q330" s="268"/>
      <c r="R330" s="268"/>
      <c r="S330" s="268"/>
      <c r="T330" s="26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0" t="s">
        <v>130</v>
      </c>
      <c r="AU330" s="270" t="s">
        <v>81</v>
      </c>
      <c r="AV330" s="15" t="s">
        <v>79</v>
      </c>
      <c r="AW330" s="15" t="s">
        <v>32</v>
      </c>
      <c r="AX330" s="15" t="s">
        <v>71</v>
      </c>
      <c r="AY330" s="270" t="s">
        <v>119</v>
      </c>
    </row>
    <row r="331" spans="1:51" s="15" customFormat="1" ht="12">
      <c r="A331" s="15"/>
      <c r="B331" s="261"/>
      <c r="C331" s="262"/>
      <c r="D331" s="226" t="s">
        <v>130</v>
      </c>
      <c r="E331" s="263" t="s">
        <v>19</v>
      </c>
      <c r="F331" s="264" t="s">
        <v>756</v>
      </c>
      <c r="G331" s="262"/>
      <c r="H331" s="263" t="s">
        <v>19</v>
      </c>
      <c r="I331" s="265"/>
      <c r="J331" s="262"/>
      <c r="K331" s="262"/>
      <c r="L331" s="266"/>
      <c r="M331" s="267"/>
      <c r="N331" s="268"/>
      <c r="O331" s="268"/>
      <c r="P331" s="268"/>
      <c r="Q331" s="268"/>
      <c r="R331" s="268"/>
      <c r="S331" s="268"/>
      <c r="T331" s="269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0" t="s">
        <v>130</v>
      </c>
      <c r="AU331" s="270" t="s">
        <v>81</v>
      </c>
      <c r="AV331" s="15" t="s">
        <v>79</v>
      </c>
      <c r="AW331" s="15" t="s">
        <v>32</v>
      </c>
      <c r="AX331" s="15" t="s">
        <v>71</v>
      </c>
      <c r="AY331" s="270" t="s">
        <v>119</v>
      </c>
    </row>
    <row r="332" spans="1:51" s="13" customFormat="1" ht="12">
      <c r="A332" s="13"/>
      <c r="B332" s="224"/>
      <c r="C332" s="225"/>
      <c r="D332" s="226" t="s">
        <v>130</v>
      </c>
      <c r="E332" s="227" t="s">
        <v>19</v>
      </c>
      <c r="F332" s="228" t="s">
        <v>757</v>
      </c>
      <c r="G332" s="225"/>
      <c r="H332" s="229">
        <v>0.524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130</v>
      </c>
      <c r="AU332" s="235" t="s">
        <v>81</v>
      </c>
      <c r="AV332" s="13" t="s">
        <v>81</v>
      </c>
      <c r="AW332" s="13" t="s">
        <v>32</v>
      </c>
      <c r="AX332" s="13" t="s">
        <v>79</v>
      </c>
      <c r="AY332" s="235" t="s">
        <v>119</v>
      </c>
    </row>
    <row r="333" spans="1:65" s="2" customFormat="1" ht="24.15" customHeight="1">
      <c r="A333" s="40"/>
      <c r="B333" s="41"/>
      <c r="C333" s="206" t="s">
        <v>758</v>
      </c>
      <c r="D333" s="206" t="s">
        <v>121</v>
      </c>
      <c r="E333" s="207" t="s">
        <v>759</v>
      </c>
      <c r="F333" s="208" t="s">
        <v>760</v>
      </c>
      <c r="G333" s="209" t="s">
        <v>213</v>
      </c>
      <c r="H333" s="210">
        <v>5.009</v>
      </c>
      <c r="I333" s="211"/>
      <c r="J333" s="212">
        <f>ROUND(I333*H333,2)</f>
        <v>0</v>
      </c>
      <c r="K333" s="208" t="s">
        <v>125</v>
      </c>
      <c r="L333" s="46"/>
      <c r="M333" s="213" t="s">
        <v>19</v>
      </c>
      <c r="N333" s="214" t="s">
        <v>42</v>
      </c>
      <c r="O333" s="86"/>
      <c r="P333" s="215">
        <f>O333*H333</f>
        <v>0</v>
      </c>
      <c r="Q333" s="215">
        <v>2.13408</v>
      </c>
      <c r="R333" s="215">
        <f>Q333*H333</f>
        <v>10.68960672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126</v>
      </c>
      <c r="AT333" s="217" t="s">
        <v>121</v>
      </c>
      <c r="AU333" s="217" t="s">
        <v>81</v>
      </c>
      <c r="AY333" s="19" t="s">
        <v>119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79</v>
      </c>
      <c r="BK333" s="218">
        <f>ROUND(I333*H333,2)</f>
        <v>0</v>
      </c>
      <c r="BL333" s="19" t="s">
        <v>126</v>
      </c>
      <c r="BM333" s="217" t="s">
        <v>761</v>
      </c>
    </row>
    <row r="334" spans="1:47" s="2" customFormat="1" ht="12">
      <c r="A334" s="40"/>
      <c r="B334" s="41"/>
      <c r="C334" s="42"/>
      <c r="D334" s="219" t="s">
        <v>128</v>
      </c>
      <c r="E334" s="42"/>
      <c r="F334" s="220" t="s">
        <v>762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128</v>
      </c>
      <c r="AU334" s="19" t="s">
        <v>81</v>
      </c>
    </row>
    <row r="335" spans="1:51" s="15" customFormat="1" ht="12">
      <c r="A335" s="15"/>
      <c r="B335" s="261"/>
      <c r="C335" s="262"/>
      <c r="D335" s="226" t="s">
        <v>130</v>
      </c>
      <c r="E335" s="263" t="s">
        <v>19</v>
      </c>
      <c r="F335" s="264" t="s">
        <v>763</v>
      </c>
      <c r="G335" s="262"/>
      <c r="H335" s="263" t="s">
        <v>19</v>
      </c>
      <c r="I335" s="265"/>
      <c r="J335" s="262"/>
      <c r="K335" s="262"/>
      <c r="L335" s="266"/>
      <c r="M335" s="267"/>
      <c r="N335" s="268"/>
      <c r="O335" s="268"/>
      <c r="P335" s="268"/>
      <c r="Q335" s="268"/>
      <c r="R335" s="268"/>
      <c r="S335" s="268"/>
      <c r="T335" s="26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0" t="s">
        <v>130</v>
      </c>
      <c r="AU335" s="270" t="s">
        <v>81</v>
      </c>
      <c r="AV335" s="15" t="s">
        <v>79</v>
      </c>
      <c r="AW335" s="15" t="s">
        <v>32</v>
      </c>
      <c r="AX335" s="15" t="s">
        <v>71</v>
      </c>
      <c r="AY335" s="270" t="s">
        <v>119</v>
      </c>
    </row>
    <row r="336" spans="1:51" s="13" customFormat="1" ht="12">
      <c r="A336" s="13"/>
      <c r="B336" s="224"/>
      <c r="C336" s="225"/>
      <c r="D336" s="226" t="s">
        <v>130</v>
      </c>
      <c r="E336" s="227" t="s">
        <v>19</v>
      </c>
      <c r="F336" s="228" t="s">
        <v>764</v>
      </c>
      <c r="G336" s="225"/>
      <c r="H336" s="229">
        <v>5.009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130</v>
      </c>
      <c r="AU336" s="235" t="s">
        <v>81</v>
      </c>
      <c r="AV336" s="13" t="s">
        <v>81</v>
      </c>
      <c r="AW336" s="13" t="s">
        <v>32</v>
      </c>
      <c r="AX336" s="13" t="s">
        <v>79</v>
      </c>
      <c r="AY336" s="235" t="s">
        <v>119</v>
      </c>
    </row>
    <row r="337" spans="1:65" s="2" customFormat="1" ht="24.15" customHeight="1">
      <c r="A337" s="40"/>
      <c r="B337" s="41"/>
      <c r="C337" s="206" t="s">
        <v>765</v>
      </c>
      <c r="D337" s="206" t="s">
        <v>121</v>
      </c>
      <c r="E337" s="207" t="s">
        <v>766</v>
      </c>
      <c r="F337" s="208" t="s">
        <v>767</v>
      </c>
      <c r="G337" s="209" t="s">
        <v>124</v>
      </c>
      <c r="H337" s="210">
        <v>23.292</v>
      </c>
      <c r="I337" s="211"/>
      <c r="J337" s="212">
        <f>ROUND(I337*H337,2)</f>
        <v>0</v>
      </c>
      <c r="K337" s="208" t="s">
        <v>125</v>
      </c>
      <c r="L337" s="46"/>
      <c r="M337" s="213" t="s">
        <v>19</v>
      </c>
      <c r="N337" s="214" t="s">
        <v>42</v>
      </c>
      <c r="O337" s="86"/>
      <c r="P337" s="215">
        <f>O337*H337</f>
        <v>0</v>
      </c>
      <c r="Q337" s="215">
        <v>0.74327</v>
      </c>
      <c r="R337" s="215">
        <f>Q337*H337</f>
        <v>17.31224484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126</v>
      </c>
      <c r="AT337" s="217" t="s">
        <v>121</v>
      </c>
      <c r="AU337" s="217" t="s">
        <v>81</v>
      </c>
      <c r="AY337" s="19" t="s">
        <v>119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79</v>
      </c>
      <c r="BK337" s="218">
        <f>ROUND(I337*H337,2)</f>
        <v>0</v>
      </c>
      <c r="BL337" s="19" t="s">
        <v>126</v>
      </c>
      <c r="BM337" s="217" t="s">
        <v>768</v>
      </c>
    </row>
    <row r="338" spans="1:47" s="2" customFormat="1" ht="12">
      <c r="A338" s="40"/>
      <c r="B338" s="41"/>
      <c r="C338" s="42"/>
      <c r="D338" s="219" t="s">
        <v>128</v>
      </c>
      <c r="E338" s="42"/>
      <c r="F338" s="220" t="s">
        <v>769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128</v>
      </c>
      <c r="AU338" s="19" t="s">
        <v>81</v>
      </c>
    </row>
    <row r="339" spans="1:51" s="15" customFormat="1" ht="12">
      <c r="A339" s="15"/>
      <c r="B339" s="261"/>
      <c r="C339" s="262"/>
      <c r="D339" s="226" t="s">
        <v>130</v>
      </c>
      <c r="E339" s="263" t="s">
        <v>19</v>
      </c>
      <c r="F339" s="264" t="s">
        <v>770</v>
      </c>
      <c r="G339" s="262"/>
      <c r="H339" s="263" t="s">
        <v>19</v>
      </c>
      <c r="I339" s="265"/>
      <c r="J339" s="262"/>
      <c r="K339" s="262"/>
      <c r="L339" s="266"/>
      <c r="M339" s="267"/>
      <c r="N339" s="268"/>
      <c r="O339" s="268"/>
      <c r="P339" s="268"/>
      <c r="Q339" s="268"/>
      <c r="R339" s="268"/>
      <c r="S339" s="268"/>
      <c r="T339" s="26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0" t="s">
        <v>130</v>
      </c>
      <c r="AU339" s="270" t="s">
        <v>81</v>
      </c>
      <c r="AV339" s="15" t="s">
        <v>79</v>
      </c>
      <c r="AW339" s="15" t="s">
        <v>32</v>
      </c>
      <c r="AX339" s="15" t="s">
        <v>71</v>
      </c>
      <c r="AY339" s="270" t="s">
        <v>119</v>
      </c>
    </row>
    <row r="340" spans="1:51" s="13" customFormat="1" ht="12">
      <c r="A340" s="13"/>
      <c r="B340" s="224"/>
      <c r="C340" s="225"/>
      <c r="D340" s="226" t="s">
        <v>130</v>
      </c>
      <c r="E340" s="227" t="s">
        <v>19</v>
      </c>
      <c r="F340" s="228" t="s">
        <v>771</v>
      </c>
      <c r="G340" s="225"/>
      <c r="H340" s="229">
        <v>23.292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130</v>
      </c>
      <c r="AU340" s="235" t="s">
        <v>81</v>
      </c>
      <c r="AV340" s="13" t="s">
        <v>81</v>
      </c>
      <c r="AW340" s="13" t="s">
        <v>32</v>
      </c>
      <c r="AX340" s="13" t="s">
        <v>71</v>
      </c>
      <c r="AY340" s="235" t="s">
        <v>119</v>
      </c>
    </row>
    <row r="341" spans="1:51" s="14" customFormat="1" ht="12">
      <c r="A341" s="14"/>
      <c r="B341" s="249"/>
      <c r="C341" s="250"/>
      <c r="D341" s="226" t="s">
        <v>130</v>
      </c>
      <c r="E341" s="251" t="s">
        <v>19</v>
      </c>
      <c r="F341" s="252" t="s">
        <v>216</v>
      </c>
      <c r="G341" s="250"/>
      <c r="H341" s="253">
        <v>23.292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130</v>
      </c>
      <c r="AU341" s="259" t="s">
        <v>81</v>
      </c>
      <c r="AV341" s="14" t="s">
        <v>126</v>
      </c>
      <c r="AW341" s="14" t="s">
        <v>32</v>
      </c>
      <c r="AX341" s="14" t="s">
        <v>79</v>
      </c>
      <c r="AY341" s="259" t="s">
        <v>119</v>
      </c>
    </row>
    <row r="342" spans="1:63" s="12" customFormat="1" ht="22.8" customHeight="1">
      <c r="A342" s="12"/>
      <c r="B342" s="190"/>
      <c r="C342" s="191"/>
      <c r="D342" s="192" t="s">
        <v>70</v>
      </c>
      <c r="E342" s="204" t="s">
        <v>147</v>
      </c>
      <c r="F342" s="204" t="s">
        <v>772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SUM(P343:P352)</f>
        <v>0</v>
      </c>
      <c r="Q342" s="198"/>
      <c r="R342" s="199">
        <f>SUM(R343:R352)</f>
        <v>0</v>
      </c>
      <c r="S342" s="198"/>
      <c r="T342" s="200">
        <f>SUM(T343:T352)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79</v>
      </c>
      <c r="AT342" s="202" t="s">
        <v>70</v>
      </c>
      <c r="AU342" s="202" t="s">
        <v>79</v>
      </c>
      <c r="AY342" s="201" t="s">
        <v>119</v>
      </c>
      <c r="BK342" s="203">
        <f>SUM(BK343:BK352)</f>
        <v>0</v>
      </c>
    </row>
    <row r="343" spans="1:65" s="2" customFormat="1" ht="24.15" customHeight="1">
      <c r="A343" s="40"/>
      <c r="B343" s="41"/>
      <c r="C343" s="206" t="s">
        <v>773</v>
      </c>
      <c r="D343" s="206" t="s">
        <v>121</v>
      </c>
      <c r="E343" s="207" t="s">
        <v>774</v>
      </c>
      <c r="F343" s="208" t="s">
        <v>775</v>
      </c>
      <c r="G343" s="209" t="s">
        <v>124</v>
      </c>
      <c r="H343" s="210">
        <v>11.644</v>
      </c>
      <c r="I343" s="211"/>
      <c r="J343" s="212">
        <f>ROUND(I343*H343,2)</f>
        <v>0</v>
      </c>
      <c r="K343" s="208" t="s">
        <v>125</v>
      </c>
      <c r="L343" s="46"/>
      <c r="M343" s="213" t="s">
        <v>19</v>
      </c>
      <c r="N343" s="214" t="s">
        <v>42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126</v>
      </c>
      <c r="AT343" s="217" t="s">
        <v>121</v>
      </c>
      <c r="AU343" s="217" t="s">
        <v>81</v>
      </c>
      <c r="AY343" s="19" t="s">
        <v>119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79</v>
      </c>
      <c r="BK343" s="218">
        <f>ROUND(I343*H343,2)</f>
        <v>0</v>
      </c>
      <c r="BL343" s="19" t="s">
        <v>126</v>
      </c>
      <c r="BM343" s="217" t="s">
        <v>776</v>
      </c>
    </row>
    <row r="344" spans="1:47" s="2" customFormat="1" ht="12">
      <c r="A344" s="40"/>
      <c r="B344" s="41"/>
      <c r="C344" s="42"/>
      <c r="D344" s="219" t="s">
        <v>128</v>
      </c>
      <c r="E344" s="42"/>
      <c r="F344" s="220" t="s">
        <v>777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128</v>
      </c>
      <c r="AU344" s="19" t="s">
        <v>81</v>
      </c>
    </row>
    <row r="345" spans="1:51" s="15" customFormat="1" ht="12">
      <c r="A345" s="15"/>
      <c r="B345" s="261"/>
      <c r="C345" s="262"/>
      <c r="D345" s="226" t="s">
        <v>130</v>
      </c>
      <c r="E345" s="263" t="s">
        <v>19</v>
      </c>
      <c r="F345" s="264" t="s">
        <v>778</v>
      </c>
      <c r="G345" s="262"/>
      <c r="H345" s="263" t="s">
        <v>19</v>
      </c>
      <c r="I345" s="265"/>
      <c r="J345" s="262"/>
      <c r="K345" s="262"/>
      <c r="L345" s="266"/>
      <c r="M345" s="267"/>
      <c r="N345" s="268"/>
      <c r="O345" s="268"/>
      <c r="P345" s="268"/>
      <c r="Q345" s="268"/>
      <c r="R345" s="268"/>
      <c r="S345" s="268"/>
      <c r="T345" s="269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0" t="s">
        <v>130</v>
      </c>
      <c r="AU345" s="270" t="s">
        <v>81</v>
      </c>
      <c r="AV345" s="15" t="s">
        <v>79</v>
      </c>
      <c r="AW345" s="15" t="s">
        <v>32</v>
      </c>
      <c r="AX345" s="15" t="s">
        <v>71</v>
      </c>
      <c r="AY345" s="270" t="s">
        <v>119</v>
      </c>
    </row>
    <row r="346" spans="1:51" s="13" customFormat="1" ht="12">
      <c r="A346" s="13"/>
      <c r="B346" s="224"/>
      <c r="C346" s="225"/>
      <c r="D346" s="226" t="s">
        <v>130</v>
      </c>
      <c r="E346" s="227" t="s">
        <v>19</v>
      </c>
      <c r="F346" s="228" t="s">
        <v>779</v>
      </c>
      <c r="G346" s="225"/>
      <c r="H346" s="229">
        <v>11.644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130</v>
      </c>
      <c r="AU346" s="235" t="s">
        <v>81</v>
      </c>
      <c r="AV346" s="13" t="s">
        <v>81</v>
      </c>
      <c r="AW346" s="13" t="s">
        <v>32</v>
      </c>
      <c r="AX346" s="13" t="s">
        <v>79</v>
      </c>
      <c r="AY346" s="235" t="s">
        <v>119</v>
      </c>
    </row>
    <row r="347" spans="1:65" s="2" customFormat="1" ht="21.75" customHeight="1">
      <c r="A347" s="40"/>
      <c r="B347" s="41"/>
      <c r="C347" s="206" t="s">
        <v>780</v>
      </c>
      <c r="D347" s="206" t="s">
        <v>121</v>
      </c>
      <c r="E347" s="207" t="s">
        <v>781</v>
      </c>
      <c r="F347" s="208" t="s">
        <v>782</v>
      </c>
      <c r="G347" s="209" t="s">
        <v>124</v>
      </c>
      <c r="H347" s="210">
        <v>11.55</v>
      </c>
      <c r="I347" s="211"/>
      <c r="J347" s="212">
        <f>ROUND(I347*H347,2)</f>
        <v>0</v>
      </c>
      <c r="K347" s="208" t="s">
        <v>125</v>
      </c>
      <c r="L347" s="46"/>
      <c r="M347" s="213" t="s">
        <v>19</v>
      </c>
      <c r="N347" s="214" t="s">
        <v>42</v>
      </c>
      <c r="O347" s="86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126</v>
      </c>
      <c r="AT347" s="217" t="s">
        <v>121</v>
      </c>
      <c r="AU347" s="217" t="s">
        <v>81</v>
      </c>
      <c r="AY347" s="19" t="s">
        <v>119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79</v>
      </c>
      <c r="BK347" s="218">
        <f>ROUND(I347*H347,2)</f>
        <v>0</v>
      </c>
      <c r="BL347" s="19" t="s">
        <v>126</v>
      </c>
      <c r="BM347" s="217" t="s">
        <v>783</v>
      </c>
    </row>
    <row r="348" spans="1:47" s="2" customFormat="1" ht="12">
      <c r="A348" s="40"/>
      <c r="B348" s="41"/>
      <c r="C348" s="42"/>
      <c r="D348" s="219" t="s">
        <v>128</v>
      </c>
      <c r="E348" s="42"/>
      <c r="F348" s="220" t="s">
        <v>784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128</v>
      </c>
      <c r="AU348" s="19" t="s">
        <v>81</v>
      </c>
    </row>
    <row r="349" spans="1:51" s="13" customFormat="1" ht="12">
      <c r="A349" s="13"/>
      <c r="B349" s="224"/>
      <c r="C349" s="225"/>
      <c r="D349" s="226" t="s">
        <v>130</v>
      </c>
      <c r="E349" s="227" t="s">
        <v>19</v>
      </c>
      <c r="F349" s="228" t="s">
        <v>785</v>
      </c>
      <c r="G349" s="225"/>
      <c r="H349" s="229">
        <v>11.55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130</v>
      </c>
      <c r="AU349" s="235" t="s">
        <v>81</v>
      </c>
      <c r="AV349" s="13" t="s">
        <v>81</v>
      </c>
      <c r="AW349" s="13" t="s">
        <v>32</v>
      </c>
      <c r="AX349" s="13" t="s">
        <v>79</v>
      </c>
      <c r="AY349" s="235" t="s">
        <v>119</v>
      </c>
    </row>
    <row r="350" spans="1:65" s="2" customFormat="1" ht="21.75" customHeight="1">
      <c r="A350" s="40"/>
      <c r="B350" s="41"/>
      <c r="C350" s="206" t="s">
        <v>786</v>
      </c>
      <c r="D350" s="206" t="s">
        <v>121</v>
      </c>
      <c r="E350" s="207" t="s">
        <v>787</v>
      </c>
      <c r="F350" s="208" t="s">
        <v>788</v>
      </c>
      <c r="G350" s="209" t="s">
        <v>124</v>
      </c>
      <c r="H350" s="210">
        <v>10.33</v>
      </c>
      <c r="I350" s="211"/>
      <c r="J350" s="212">
        <f>ROUND(I350*H350,2)</f>
        <v>0</v>
      </c>
      <c r="K350" s="208" t="s">
        <v>125</v>
      </c>
      <c r="L350" s="46"/>
      <c r="M350" s="213" t="s">
        <v>19</v>
      </c>
      <c r="N350" s="214" t="s">
        <v>42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126</v>
      </c>
      <c r="AT350" s="217" t="s">
        <v>121</v>
      </c>
      <c r="AU350" s="217" t="s">
        <v>81</v>
      </c>
      <c r="AY350" s="19" t="s">
        <v>119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79</v>
      </c>
      <c r="BK350" s="218">
        <f>ROUND(I350*H350,2)</f>
        <v>0</v>
      </c>
      <c r="BL350" s="19" t="s">
        <v>126</v>
      </c>
      <c r="BM350" s="217" t="s">
        <v>789</v>
      </c>
    </row>
    <row r="351" spans="1:47" s="2" customFormat="1" ht="12">
      <c r="A351" s="40"/>
      <c r="B351" s="41"/>
      <c r="C351" s="42"/>
      <c r="D351" s="219" t="s">
        <v>128</v>
      </c>
      <c r="E351" s="42"/>
      <c r="F351" s="220" t="s">
        <v>790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128</v>
      </c>
      <c r="AU351" s="19" t="s">
        <v>81</v>
      </c>
    </row>
    <row r="352" spans="1:51" s="13" customFormat="1" ht="12">
      <c r="A352" s="13"/>
      <c r="B352" s="224"/>
      <c r="C352" s="225"/>
      <c r="D352" s="226" t="s">
        <v>130</v>
      </c>
      <c r="E352" s="227" t="s">
        <v>19</v>
      </c>
      <c r="F352" s="228" t="s">
        <v>791</v>
      </c>
      <c r="G352" s="225"/>
      <c r="H352" s="229">
        <v>10.33</v>
      </c>
      <c r="I352" s="230"/>
      <c r="J352" s="225"/>
      <c r="K352" s="225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130</v>
      </c>
      <c r="AU352" s="235" t="s">
        <v>81</v>
      </c>
      <c r="AV352" s="13" t="s">
        <v>81</v>
      </c>
      <c r="AW352" s="13" t="s">
        <v>32</v>
      </c>
      <c r="AX352" s="13" t="s">
        <v>79</v>
      </c>
      <c r="AY352" s="235" t="s">
        <v>119</v>
      </c>
    </row>
    <row r="353" spans="1:63" s="12" customFormat="1" ht="22.8" customHeight="1">
      <c r="A353" s="12"/>
      <c r="B353" s="190"/>
      <c r="C353" s="191"/>
      <c r="D353" s="192" t="s">
        <v>70</v>
      </c>
      <c r="E353" s="204" t="s">
        <v>152</v>
      </c>
      <c r="F353" s="204" t="s">
        <v>792</v>
      </c>
      <c r="G353" s="191"/>
      <c r="H353" s="191"/>
      <c r="I353" s="194"/>
      <c r="J353" s="205">
        <f>BK353</f>
        <v>0</v>
      </c>
      <c r="K353" s="191"/>
      <c r="L353" s="196"/>
      <c r="M353" s="197"/>
      <c r="N353" s="198"/>
      <c r="O353" s="198"/>
      <c r="P353" s="199">
        <f>SUM(P354:P357)</f>
        <v>0</v>
      </c>
      <c r="Q353" s="198"/>
      <c r="R353" s="199">
        <f>SUM(R354:R357)</f>
        <v>0.27269816</v>
      </c>
      <c r="S353" s="198"/>
      <c r="T353" s="200">
        <f>SUM(T354:T357)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1" t="s">
        <v>79</v>
      </c>
      <c r="AT353" s="202" t="s">
        <v>70</v>
      </c>
      <c r="AU353" s="202" t="s">
        <v>79</v>
      </c>
      <c r="AY353" s="201" t="s">
        <v>119</v>
      </c>
      <c r="BK353" s="203">
        <f>SUM(BK354:BK357)</f>
        <v>0</v>
      </c>
    </row>
    <row r="354" spans="1:65" s="2" customFormat="1" ht="24.15" customHeight="1">
      <c r="A354" s="40"/>
      <c r="B354" s="41"/>
      <c r="C354" s="206" t="s">
        <v>793</v>
      </c>
      <c r="D354" s="206" t="s">
        <v>121</v>
      </c>
      <c r="E354" s="207" t="s">
        <v>794</v>
      </c>
      <c r="F354" s="208" t="s">
        <v>795</v>
      </c>
      <c r="G354" s="209" t="s">
        <v>124</v>
      </c>
      <c r="H354" s="210">
        <v>11.734</v>
      </c>
      <c r="I354" s="211"/>
      <c r="J354" s="212">
        <f>ROUND(I354*H354,2)</f>
        <v>0</v>
      </c>
      <c r="K354" s="208" t="s">
        <v>125</v>
      </c>
      <c r="L354" s="46"/>
      <c r="M354" s="213" t="s">
        <v>19</v>
      </c>
      <c r="N354" s="214" t="s">
        <v>42</v>
      </c>
      <c r="O354" s="86"/>
      <c r="P354" s="215">
        <f>O354*H354</f>
        <v>0</v>
      </c>
      <c r="Q354" s="215">
        <v>0.02324</v>
      </c>
      <c r="R354" s="215">
        <f>Q354*H354</f>
        <v>0.27269816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126</v>
      </c>
      <c r="AT354" s="217" t="s">
        <v>121</v>
      </c>
      <c r="AU354" s="217" t="s">
        <v>81</v>
      </c>
      <c r="AY354" s="19" t="s">
        <v>119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79</v>
      </c>
      <c r="BK354" s="218">
        <f>ROUND(I354*H354,2)</f>
        <v>0</v>
      </c>
      <c r="BL354" s="19" t="s">
        <v>126</v>
      </c>
      <c r="BM354" s="217" t="s">
        <v>796</v>
      </c>
    </row>
    <row r="355" spans="1:47" s="2" customFormat="1" ht="12">
      <c r="A355" s="40"/>
      <c r="B355" s="41"/>
      <c r="C355" s="42"/>
      <c r="D355" s="219" t="s">
        <v>128</v>
      </c>
      <c r="E355" s="42"/>
      <c r="F355" s="220" t="s">
        <v>797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128</v>
      </c>
      <c r="AU355" s="19" t="s">
        <v>81</v>
      </c>
    </row>
    <row r="356" spans="1:51" s="15" customFormat="1" ht="12">
      <c r="A356" s="15"/>
      <c r="B356" s="261"/>
      <c r="C356" s="262"/>
      <c r="D356" s="226" t="s">
        <v>130</v>
      </c>
      <c r="E356" s="263" t="s">
        <v>19</v>
      </c>
      <c r="F356" s="264" t="s">
        <v>798</v>
      </c>
      <c r="G356" s="262"/>
      <c r="H356" s="263" t="s">
        <v>19</v>
      </c>
      <c r="I356" s="265"/>
      <c r="J356" s="262"/>
      <c r="K356" s="262"/>
      <c r="L356" s="266"/>
      <c r="M356" s="267"/>
      <c r="N356" s="268"/>
      <c r="O356" s="268"/>
      <c r="P356" s="268"/>
      <c r="Q356" s="268"/>
      <c r="R356" s="268"/>
      <c r="S356" s="268"/>
      <c r="T356" s="269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0" t="s">
        <v>130</v>
      </c>
      <c r="AU356" s="270" t="s">
        <v>81</v>
      </c>
      <c r="AV356" s="15" t="s">
        <v>79</v>
      </c>
      <c r="AW356" s="15" t="s">
        <v>32</v>
      </c>
      <c r="AX356" s="15" t="s">
        <v>71</v>
      </c>
      <c r="AY356" s="270" t="s">
        <v>119</v>
      </c>
    </row>
    <row r="357" spans="1:51" s="13" customFormat="1" ht="12">
      <c r="A357" s="13"/>
      <c r="B357" s="224"/>
      <c r="C357" s="225"/>
      <c r="D357" s="226" t="s">
        <v>130</v>
      </c>
      <c r="E357" s="227" t="s">
        <v>19</v>
      </c>
      <c r="F357" s="228" t="s">
        <v>799</v>
      </c>
      <c r="G357" s="225"/>
      <c r="H357" s="229">
        <v>11.734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130</v>
      </c>
      <c r="AU357" s="235" t="s">
        <v>81</v>
      </c>
      <c r="AV357" s="13" t="s">
        <v>81</v>
      </c>
      <c r="AW357" s="13" t="s">
        <v>32</v>
      </c>
      <c r="AX357" s="13" t="s">
        <v>79</v>
      </c>
      <c r="AY357" s="235" t="s">
        <v>119</v>
      </c>
    </row>
    <row r="358" spans="1:63" s="12" customFormat="1" ht="22.8" customHeight="1">
      <c r="A358" s="12"/>
      <c r="B358" s="190"/>
      <c r="C358" s="191"/>
      <c r="D358" s="192" t="s">
        <v>70</v>
      </c>
      <c r="E358" s="204" t="s">
        <v>167</v>
      </c>
      <c r="F358" s="204" t="s">
        <v>800</v>
      </c>
      <c r="G358" s="191"/>
      <c r="H358" s="191"/>
      <c r="I358" s="194"/>
      <c r="J358" s="205">
        <f>BK358</f>
        <v>0</v>
      </c>
      <c r="K358" s="191"/>
      <c r="L358" s="196"/>
      <c r="M358" s="197"/>
      <c r="N358" s="198"/>
      <c r="O358" s="198"/>
      <c r="P358" s="199">
        <f>SUM(P359:P379)</f>
        <v>0</v>
      </c>
      <c r="Q358" s="198"/>
      <c r="R358" s="199">
        <f>SUM(R359:R379)</f>
        <v>0.033542216</v>
      </c>
      <c r="S358" s="198"/>
      <c r="T358" s="200">
        <f>SUM(T359:T379)</f>
        <v>2.80582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1" t="s">
        <v>79</v>
      </c>
      <c r="AT358" s="202" t="s">
        <v>70</v>
      </c>
      <c r="AU358" s="202" t="s">
        <v>79</v>
      </c>
      <c r="AY358" s="201" t="s">
        <v>119</v>
      </c>
      <c r="BK358" s="203">
        <f>SUM(BK359:BK379)</f>
        <v>0</v>
      </c>
    </row>
    <row r="359" spans="1:65" s="2" customFormat="1" ht="24.15" customHeight="1">
      <c r="A359" s="40"/>
      <c r="B359" s="41"/>
      <c r="C359" s="206" t="s">
        <v>801</v>
      </c>
      <c r="D359" s="206" t="s">
        <v>121</v>
      </c>
      <c r="E359" s="207" t="s">
        <v>802</v>
      </c>
      <c r="F359" s="208" t="s">
        <v>803</v>
      </c>
      <c r="G359" s="209" t="s">
        <v>134</v>
      </c>
      <c r="H359" s="210">
        <v>16</v>
      </c>
      <c r="I359" s="211"/>
      <c r="J359" s="212">
        <f>ROUND(I359*H359,2)</f>
        <v>0</v>
      </c>
      <c r="K359" s="208" t="s">
        <v>19</v>
      </c>
      <c r="L359" s="46"/>
      <c r="M359" s="213" t="s">
        <v>19</v>
      </c>
      <c r="N359" s="214" t="s">
        <v>42</v>
      </c>
      <c r="O359" s="86"/>
      <c r="P359" s="215">
        <f>O359*H359</f>
        <v>0</v>
      </c>
      <c r="Q359" s="215">
        <v>4.33885E-05</v>
      </c>
      <c r="R359" s="215">
        <f>Q359*H359</f>
        <v>0.000694216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126</v>
      </c>
      <c r="AT359" s="217" t="s">
        <v>121</v>
      </c>
      <c r="AU359" s="217" t="s">
        <v>81</v>
      </c>
      <c r="AY359" s="19" t="s">
        <v>119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79</v>
      </c>
      <c r="BK359" s="218">
        <f>ROUND(I359*H359,2)</f>
        <v>0</v>
      </c>
      <c r="BL359" s="19" t="s">
        <v>126</v>
      </c>
      <c r="BM359" s="217" t="s">
        <v>804</v>
      </c>
    </row>
    <row r="360" spans="1:51" s="13" customFormat="1" ht="12">
      <c r="A360" s="13"/>
      <c r="B360" s="224"/>
      <c r="C360" s="225"/>
      <c r="D360" s="226" t="s">
        <v>130</v>
      </c>
      <c r="E360" s="227" t="s">
        <v>19</v>
      </c>
      <c r="F360" s="228" t="s">
        <v>805</v>
      </c>
      <c r="G360" s="225"/>
      <c r="H360" s="229">
        <v>16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130</v>
      </c>
      <c r="AU360" s="235" t="s">
        <v>81</v>
      </c>
      <c r="AV360" s="13" t="s">
        <v>81</v>
      </c>
      <c r="AW360" s="13" t="s">
        <v>32</v>
      </c>
      <c r="AX360" s="13" t="s">
        <v>79</v>
      </c>
      <c r="AY360" s="235" t="s">
        <v>119</v>
      </c>
    </row>
    <row r="361" spans="1:65" s="2" customFormat="1" ht="21.75" customHeight="1">
      <c r="A361" s="40"/>
      <c r="B361" s="41"/>
      <c r="C361" s="206" t="s">
        <v>806</v>
      </c>
      <c r="D361" s="206" t="s">
        <v>121</v>
      </c>
      <c r="E361" s="207" t="s">
        <v>807</v>
      </c>
      <c r="F361" s="208" t="s">
        <v>808</v>
      </c>
      <c r="G361" s="209" t="s">
        <v>134</v>
      </c>
      <c r="H361" s="210">
        <v>16</v>
      </c>
      <c r="I361" s="211"/>
      <c r="J361" s="212">
        <f>ROUND(I361*H361,2)</f>
        <v>0</v>
      </c>
      <c r="K361" s="208" t="s">
        <v>125</v>
      </c>
      <c r="L361" s="46"/>
      <c r="M361" s="213" t="s">
        <v>19</v>
      </c>
      <c r="N361" s="214" t="s">
        <v>42</v>
      </c>
      <c r="O361" s="86"/>
      <c r="P361" s="215">
        <f>O361*H361</f>
        <v>0</v>
      </c>
      <c r="Q361" s="215">
        <v>0.00017</v>
      </c>
      <c r="R361" s="215">
        <f>Q361*H361</f>
        <v>0.00272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126</v>
      </c>
      <c r="AT361" s="217" t="s">
        <v>121</v>
      </c>
      <c r="AU361" s="217" t="s">
        <v>81</v>
      </c>
      <c r="AY361" s="19" t="s">
        <v>119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79</v>
      </c>
      <c r="BK361" s="218">
        <f>ROUND(I361*H361,2)</f>
        <v>0</v>
      </c>
      <c r="BL361" s="19" t="s">
        <v>126</v>
      </c>
      <c r="BM361" s="217" t="s">
        <v>809</v>
      </c>
    </row>
    <row r="362" spans="1:47" s="2" customFormat="1" ht="12">
      <c r="A362" s="40"/>
      <c r="B362" s="41"/>
      <c r="C362" s="42"/>
      <c r="D362" s="219" t="s">
        <v>128</v>
      </c>
      <c r="E362" s="42"/>
      <c r="F362" s="220" t="s">
        <v>810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128</v>
      </c>
      <c r="AU362" s="19" t="s">
        <v>81</v>
      </c>
    </row>
    <row r="363" spans="1:65" s="2" customFormat="1" ht="21.75" customHeight="1">
      <c r="A363" s="40"/>
      <c r="B363" s="41"/>
      <c r="C363" s="206" t="s">
        <v>811</v>
      </c>
      <c r="D363" s="206" t="s">
        <v>121</v>
      </c>
      <c r="E363" s="207" t="s">
        <v>812</v>
      </c>
      <c r="F363" s="208" t="s">
        <v>813</v>
      </c>
      <c r="G363" s="209" t="s">
        <v>213</v>
      </c>
      <c r="H363" s="210">
        <v>2.719</v>
      </c>
      <c r="I363" s="211"/>
      <c r="J363" s="212">
        <f>ROUND(I363*H363,2)</f>
        <v>0</v>
      </c>
      <c r="K363" s="208" t="s">
        <v>125</v>
      </c>
      <c r="L363" s="46"/>
      <c r="M363" s="213" t="s">
        <v>19</v>
      </c>
      <c r="N363" s="214" t="s">
        <v>42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0.78</v>
      </c>
      <c r="T363" s="216">
        <f>S363*H363</f>
        <v>2.12082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126</v>
      </c>
      <c r="AT363" s="217" t="s">
        <v>121</v>
      </c>
      <c r="AU363" s="217" t="s">
        <v>81</v>
      </c>
      <c r="AY363" s="19" t="s">
        <v>119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79</v>
      </c>
      <c r="BK363" s="218">
        <f>ROUND(I363*H363,2)</f>
        <v>0</v>
      </c>
      <c r="BL363" s="19" t="s">
        <v>126</v>
      </c>
      <c r="BM363" s="217" t="s">
        <v>814</v>
      </c>
    </row>
    <row r="364" spans="1:47" s="2" customFormat="1" ht="12">
      <c r="A364" s="40"/>
      <c r="B364" s="41"/>
      <c r="C364" s="42"/>
      <c r="D364" s="219" t="s">
        <v>128</v>
      </c>
      <c r="E364" s="42"/>
      <c r="F364" s="220" t="s">
        <v>815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128</v>
      </c>
      <c r="AU364" s="19" t="s">
        <v>81</v>
      </c>
    </row>
    <row r="365" spans="1:51" s="15" customFormat="1" ht="12">
      <c r="A365" s="15"/>
      <c r="B365" s="261"/>
      <c r="C365" s="262"/>
      <c r="D365" s="226" t="s">
        <v>130</v>
      </c>
      <c r="E365" s="263" t="s">
        <v>19</v>
      </c>
      <c r="F365" s="264" t="s">
        <v>816</v>
      </c>
      <c r="G365" s="262"/>
      <c r="H365" s="263" t="s">
        <v>19</v>
      </c>
      <c r="I365" s="265"/>
      <c r="J365" s="262"/>
      <c r="K365" s="262"/>
      <c r="L365" s="266"/>
      <c r="M365" s="267"/>
      <c r="N365" s="268"/>
      <c r="O365" s="268"/>
      <c r="P365" s="268"/>
      <c r="Q365" s="268"/>
      <c r="R365" s="268"/>
      <c r="S365" s="268"/>
      <c r="T365" s="269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0" t="s">
        <v>130</v>
      </c>
      <c r="AU365" s="270" t="s">
        <v>81</v>
      </c>
      <c r="AV365" s="15" t="s">
        <v>79</v>
      </c>
      <c r="AW365" s="15" t="s">
        <v>32</v>
      </c>
      <c r="AX365" s="15" t="s">
        <v>71</v>
      </c>
      <c r="AY365" s="270" t="s">
        <v>119</v>
      </c>
    </row>
    <row r="366" spans="1:51" s="13" customFormat="1" ht="12">
      <c r="A366" s="13"/>
      <c r="B366" s="224"/>
      <c r="C366" s="225"/>
      <c r="D366" s="226" t="s">
        <v>130</v>
      </c>
      <c r="E366" s="227" t="s">
        <v>19</v>
      </c>
      <c r="F366" s="228" t="s">
        <v>817</v>
      </c>
      <c r="G366" s="225"/>
      <c r="H366" s="229">
        <v>2.719</v>
      </c>
      <c r="I366" s="230"/>
      <c r="J366" s="225"/>
      <c r="K366" s="225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130</v>
      </c>
      <c r="AU366" s="235" t="s">
        <v>81</v>
      </c>
      <c r="AV366" s="13" t="s">
        <v>81</v>
      </c>
      <c r="AW366" s="13" t="s">
        <v>32</v>
      </c>
      <c r="AX366" s="13" t="s">
        <v>79</v>
      </c>
      <c r="AY366" s="235" t="s">
        <v>119</v>
      </c>
    </row>
    <row r="367" spans="1:65" s="2" customFormat="1" ht="16.5" customHeight="1">
      <c r="A367" s="40"/>
      <c r="B367" s="41"/>
      <c r="C367" s="206" t="s">
        <v>818</v>
      </c>
      <c r="D367" s="206" t="s">
        <v>121</v>
      </c>
      <c r="E367" s="207" t="s">
        <v>819</v>
      </c>
      <c r="F367" s="208" t="s">
        <v>820</v>
      </c>
      <c r="G367" s="209" t="s">
        <v>200</v>
      </c>
      <c r="H367" s="210">
        <v>0.685</v>
      </c>
      <c r="I367" s="211"/>
      <c r="J367" s="212">
        <f>ROUND(I367*H367,2)</f>
        <v>0</v>
      </c>
      <c r="K367" s="208" t="s">
        <v>125</v>
      </c>
      <c r="L367" s="46"/>
      <c r="M367" s="213" t="s">
        <v>19</v>
      </c>
      <c r="N367" s="214" t="s">
        <v>42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1</v>
      </c>
      <c r="T367" s="216">
        <f>S367*H367</f>
        <v>0.685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126</v>
      </c>
      <c r="AT367" s="217" t="s">
        <v>121</v>
      </c>
      <c r="AU367" s="217" t="s">
        <v>81</v>
      </c>
      <c r="AY367" s="19" t="s">
        <v>119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79</v>
      </c>
      <c r="BK367" s="218">
        <f>ROUND(I367*H367,2)</f>
        <v>0</v>
      </c>
      <c r="BL367" s="19" t="s">
        <v>126</v>
      </c>
      <c r="BM367" s="217" t="s">
        <v>821</v>
      </c>
    </row>
    <row r="368" spans="1:47" s="2" customFormat="1" ht="12">
      <c r="A368" s="40"/>
      <c r="B368" s="41"/>
      <c r="C368" s="42"/>
      <c r="D368" s="219" t="s">
        <v>128</v>
      </c>
      <c r="E368" s="42"/>
      <c r="F368" s="220" t="s">
        <v>822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128</v>
      </c>
      <c r="AU368" s="19" t="s">
        <v>81</v>
      </c>
    </row>
    <row r="369" spans="1:51" s="15" customFormat="1" ht="12">
      <c r="A369" s="15"/>
      <c r="B369" s="261"/>
      <c r="C369" s="262"/>
      <c r="D369" s="226" t="s">
        <v>130</v>
      </c>
      <c r="E369" s="263" t="s">
        <v>19</v>
      </c>
      <c r="F369" s="264" t="s">
        <v>823</v>
      </c>
      <c r="G369" s="262"/>
      <c r="H369" s="263" t="s">
        <v>19</v>
      </c>
      <c r="I369" s="265"/>
      <c r="J369" s="262"/>
      <c r="K369" s="262"/>
      <c r="L369" s="266"/>
      <c r="M369" s="267"/>
      <c r="N369" s="268"/>
      <c r="O369" s="268"/>
      <c r="P369" s="268"/>
      <c r="Q369" s="268"/>
      <c r="R369" s="268"/>
      <c r="S369" s="268"/>
      <c r="T369" s="26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0" t="s">
        <v>130</v>
      </c>
      <c r="AU369" s="270" t="s">
        <v>81</v>
      </c>
      <c r="AV369" s="15" t="s">
        <v>79</v>
      </c>
      <c r="AW369" s="15" t="s">
        <v>32</v>
      </c>
      <c r="AX369" s="15" t="s">
        <v>71</v>
      </c>
      <c r="AY369" s="270" t="s">
        <v>119</v>
      </c>
    </row>
    <row r="370" spans="1:51" s="13" customFormat="1" ht="12">
      <c r="A370" s="13"/>
      <c r="B370" s="224"/>
      <c r="C370" s="225"/>
      <c r="D370" s="226" t="s">
        <v>130</v>
      </c>
      <c r="E370" s="227" t="s">
        <v>19</v>
      </c>
      <c r="F370" s="228" t="s">
        <v>824</v>
      </c>
      <c r="G370" s="225"/>
      <c r="H370" s="229">
        <v>0.407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130</v>
      </c>
      <c r="AU370" s="235" t="s">
        <v>81</v>
      </c>
      <c r="AV370" s="13" t="s">
        <v>81</v>
      </c>
      <c r="AW370" s="13" t="s">
        <v>32</v>
      </c>
      <c r="AX370" s="13" t="s">
        <v>71</v>
      </c>
      <c r="AY370" s="235" t="s">
        <v>119</v>
      </c>
    </row>
    <row r="371" spans="1:51" s="13" customFormat="1" ht="12">
      <c r="A371" s="13"/>
      <c r="B371" s="224"/>
      <c r="C371" s="225"/>
      <c r="D371" s="226" t="s">
        <v>130</v>
      </c>
      <c r="E371" s="227" t="s">
        <v>19</v>
      </c>
      <c r="F371" s="228" t="s">
        <v>825</v>
      </c>
      <c r="G371" s="225"/>
      <c r="H371" s="229">
        <v>0.278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130</v>
      </c>
      <c r="AU371" s="235" t="s">
        <v>81</v>
      </c>
      <c r="AV371" s="13" t="s">
        <v>81</v>
      </c>
      <c r="AW371" s="13" t="s">
        <v>32</v>
      </c>
      <c r="AX371" s="13" t="s">
        <v>71</v>
      </c>
      <c r="AY371" s="235" t="s">
        <v>119</v>
      </c>
    </row>
    <row r="372" spans="1:51" s="14" customFormat="1" ht="12">
      <c r="A372" s="14"/>
      <c r="B372" s="249"/>
      <c r="C372" s="250"/>
      <c r="D372" s="226" t="s">
        <v>130</v>
      </c>
      <c r="E372" s="251" t="s">
        <v>19</v>
      </c>
      <c r="F372" s="252" t="s">
        <v>216</v>
      </c>
      <c r="G372" s="250"/>
      <c r="H372" s="253">
        <v>0.685</v>
      </c>
      <c r="I372" s="254"/>
      <c r="J372" s="250"/>
      <c r="K372" s="250"/>
      <c r="L372" s="255"/>
      <c r="M372" s="256"/>
      <c r="N372" s="257"/>
      <c r="O372" s="257"/>
      <c r="P372" s="257"/>
      <c r="Q372" s="257"/>
      <c r="R372" s="257"/>
      <c r="S372" s="257"/>
      <c r="T372" s="25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9" t="s">
        <v>130</v>
      </c>
      <c r="AU372" s="259" t="s">
        <v>81</v>
      </c>
      <c r="AV372" s="14" t="s">
        <v>126</v>
      </c>
      <c r="AW372" s="14" t="s">
        <v>32</v>
      </c>
      <c r="AX372" s="14" t="s">
        <v>79</v>
      </c>
      <c r="AY372" s="259" t="s">
        <v>119</v>
      </c>
    </row>
    <row r="373" spans="1:65" s="2" customFormat="1" ht="24.15" customHeight="1">
      <c r="A373" s="40"/>
      <c r="B373" s="41"/>
      <c r="C373" s="206" t="s">
        <v>826</v>
      </c>
      <c r="D373" s="206" t="s">
        <v>121</v>
      </c>
      <c r="E373" s="207" t="s">
        <v>827</v>
      </c>
      <c r="F373" s="208" t="s">
        <v>828</v>
      </c>
      <c r="G373" s="209" t="s">
        <v>372</v>
      </c>
      <c r="H373" s="210">
        <v>9.6</v>
      </c>
      <c r="I373" s="211"/>
      <c r="J373" s="212">
        <f>ROUND(I373*H373,2)</f>
        <v>0</v>
      </c>
      <c r="K373" s="208" t="s">
        <v>125</v>
      </c>
      <c r="L373" s="46"/>
      <c r="M373" s="213" t="s">
        <v>19</v>
      </c>
      <c r="N373" s="214" t="s">
        <v>42</v>
      </c>
      <c r="O373" s="86"/>
      <c r="P373" s="215">
        <f>O373*H373</f>
        <v>0</v>
      </c>
      <c r="Q373" s="215">
        <v>0.00043</v>
      </c>
      <c r="R373" s="215">
        <f>Q373*H373</f>
        <v>0.004128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126</v>
      </c>
      <c r="AT373" s="217" t="s">
        <v>121</v>
      </c>
      <c r="AU373" s="217" t="s">
        <v>81</v>
      </c>
      <c r="AY373" s="19" t="s">
        <v>119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79</v>
      </c>
      <c r="BK373" s="218">
        <f>ROUND(I373*H373,2)</f>
        <v>0</v>
      </c>
      <c r="BL373" s="19" t="s">
        <v>126</v>
      </c>
      <c r="BM373" s="217" t="s">
        <v>829</v>
      </c>
    </row>
    <row r="374" spans="1:47" s="2" customFormat="1" ht="12">
      <c r="A374" s="40"/>
      <c r="B374" s="41"/>
      <c r="C374" s="42"/>
      <c r="D374" s="219" t="s">
        <v>128</v>
      </c>
      <c r="E374" s="42"/>
      <c r="F374" s="220" t="s">
        <v>830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128</v>
      </c>
      <c r="AU374" s="19" t="s">
        <v>81</v>
      </c>
    </row>
    <row r="375" spans="1:51" s="15" customFormat="1" ht="12">
      <c r="A375" s="15"/>
      <c r="B375" s="261"/>
      <c r="C375" s="262"/>
      <c r="D375" s="226" t="s">
        <v>130</v>
      </c>
      <c r="E375" s="263" t="s">
        <v>19</v>
      </c>
      <c r="F375" s="264" t="s">
        <v>831</v>
      </c>
      <c r="G375" s="262"/>
      <c r="H375" s="263" t="s">
        <v>19</v>
      </c>
      <c r="I375" s="265"/>
      <c r="J375" s="262"/>
      <c r="K375" s="262"/>
      <c r="L375" s="266"/>
      <c r="M375" s="267"/>
      <c r="N375" s="268"/>
      <c r="O375" s="268"/>
      <c r="P375" s="268"/>
      <c r="Q375" s="268"/>
      <c r="R375" s="268"/>
      <c r="S375" s="268"/>
      <c r="T375" s="26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0" t="s">
        <v>130</v>
      </c>
      <c r="AU375" s="270" t="s">
        <v>81</v>
      </c>
      <c r="AV375" s="15" t="s">
        <v>79</v>
      </c>
      <c r="AW375" s="15" t="s">
        <v>32</v>
      </c>
      <c r="AX375" s="15" t="s">
        <v>71</v>
      </c>
      <c r="AY375" s="270" t="s">
        <v>119</v>
      </c>
    </row>
    <row r="376" spans="1:51" s="13" customFormat="1" ht="12">
      <c r="A376" s="13"/>
      <c r="B376" s="224"/>
      <c r="C376" s="225"/>
      <c r="D376" s="226" t="s">
        <v>130</v>
      </c>
      <c r="E376" s="227" t="s">
        <v>19</v>
      </c>
      <c r="F376" s="228" t="s">
        <v>832</v>
      </c>
      <c r="G376" s="225"/>
      <c r="H376" s="229">
        <v>9.6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130</v>
      </c>
      <c r="AU376" s="235" t="s">
        <v>81</v>
      </c>
      <c r="AV376" s="13" t="s">
        <v>81</v>
      </c>
      <c r="AW376" s="13" t="s">
        <v>32</v>
      </c>
      <c r="AX376" s="13" t="s">
        <v>79</v>
      </c>
      <c r="AY376" s="235" t="s">
        <v>119</v>
      </c>
    </row>
    <row r="377" spans="1:65" s="2" customFormat="1" ht="16.5" customHeight="1">
      <c r="A377" s="40"/>
      <c r="B377" s="41"/>
      <c r="C377" s="239" t="s">
        <v>833</v>
      </c>
      <c r="D377" s="239" t="s">
        <v>210</v>
      </c>
      <c r="E377" s="240" t="s">
        <v>834</v>
      </c>
      <c r="F377" s="241" t="s">
        <v>835</v>
      </c>
      <c r="G377" s="242" t="s">
        <v>200</v>
      </c>
      <c r="H377" s="243">
        <v>0.026</v>
      </c>
      <c r="I377" s="244"/>
      <c r="J377" s="245">
        <f>ROUND(I377*H377,2)</f>
        <v>0</v>
      </c>
      <c r="K377" s="241" t="s">
        <v>125</v>
      </c>
      <c r="L377" s="246"/>
      <c r="M377" s="247" t="s">
        <v>19</v>
      </c>
      <c r="N377" s="248" t="s">
        <v>42</v>
      </c>
      <c r="O377" s="86"/>
      <c r="P377" s="215">
        <f>O377*H377</f>
        <v>0</v>
      </c>
      <c r="Q377" s="215">
        <v>1</v>
      </c>
      <c r="R377" s="215">
        <f>Q377*H377</f>
        <v>0.026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162</v>
      </c>
      <c r="AT377" s="217" t="s">
        <v>210</v>
      </c>
      <c r="AU377" s="217" t="s">
        <v>81</v>
      </c>
      <c r="AY377" s="19" t="s">
        <v>119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79</v>
      </c>
      <c r="BK377" s="218">
        <f>ROUND(I377*H377,2)</f>
        <v>0</v>
      </c>
      <c r="BL377" s="19" t="s">
        <v>126</v>
      </c>
      <c r="BM377" s="217" t="s">
        <v>836</v>
      </c>
    </row>
    <row r="378" spans="1:51" s="15" customFormat="1" ht="12">
      <c r="A378" s="15"/>
      <c r="B378" s="261"/>
      <c r="C378" s="262"/>
      <c r="D378" s="226" t="s">
        <v>130</v>
      </c>
      <c r="E378" s="263" t="s">
        <v>19</v>
      </c>
      <c r="F378" s="264" t="s">
        <v>837</v>
      </c>
      <c r="G378" s="262"/>
      <c r="H378" s="263" t="s">
        <v>19</v>
      </c>
      <c r="I378" s="265"/>
      <c r="J378" s="262"/>
      <c r="K378" s="262"/>
      <c r="L378" s="266"/>
      <c r="M378" s="267"/>
      <c r="N378" s="268"/>
      <c r="O378" s="268"/>
      <c r="P378" s="268"/>
      <c r="Q378" s="268"/>
      <c r="R378" s="268"/>
      <c r="S378" s="268"/>
      <c r="T378" s="269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0" t="s">
        <v>130</v>
      </c>
      <c r="AU378" s="270" t="s">
        <v>81</v>
      </c>
      <c r="AV378" s="15" t="s">
        <v>79</v>
      </c>
      <c r="AW378" s="15" t="s">
        <v>32</v>
      </c>
      <c r="AX378" s="15" t="s">
        <v>71</v>
      </c>
      <c r="AY378" s="270" t="s">
        <v>119</v>
      </c>
    </row>
    <row r="379" spans="1:51" s="13" customFormat="1" ht="12">
      <c r="A379" s="13"/>
      <c r="B379" s="224"/>
      <c r="C379" s="225"/>
      <c r="D379" s="226" t="s">
        <v>130</v>
      </c>
      <c r="E379" s="227" t="s">
        <v>19</v>
      </c>
      <c r="F379" s="228" t="s">
        <v>838</v>
      </c>
      <c r="G379" s="225"/>
      <c r="H379" s="229">
        <v>0.026</v>
      </c>
      <c r="I379" s="230"/>
      <c r="J379" s="225"/>
      <c r="K379" s="225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130</v>
      </c>
      <c r="AU379" s="235" t="s">
        <v>81</v>
      </c>
      <c r="AV379" s="13" t="s">
        <v>81</v>
      </c>
      <c r="AW379" s="13" t="s">
        <v>32</v>
      </c>
      <c r="AX379" s="13" t="s">
        <v>79</v>
      </c>
      <c r="AY379" s="235" t="s">
        <v>119</v>
      </c>
    </row>
    <row r="380" spans="1:63" s="12" customFormat="1" ht="22.8" customHeight="1">
      <c r="A380" s="12"/>
      <c r="B380" s="190"/>
      <c r="C380" s="191"/>
      <c r="D380" s="192" t="s">
        <v>70</v>
      </c>
      <c r="E380" s="204" t="s">
        <v>195</v>
      </c>
      <c r="F380" s="204" t="s">
        <v>196</v>
      </c>
      <c r="G380" s="191"/>
      <c r="H380" s="191"/>
      <c r="I380" s="194"/>
      <c r="J380" s="205">
        <f>BK380</f>
        <v>0</v>
      </c>
      <c r="K380" s="191"/>
      <c r="L380" s="196"/>
      <c r="M380" s="197"/>
      <c r="N380" s="198"/>
      <c r="O380" s="198"/>
      <c r="P380" s="199">
        <f>SUM(P381:P391)</f>
        <v>0</v>
      </c>
      <c r="Q380" s="198"/>
      <c r="R380" s="199">
        <f>SUM(R381:R391)</f>
        <v>0</v>
      </c>
      <c r="S380" s="198"/>
      <c r="T380" s="200">
        <f>SUM(T381:T391)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1" t="s">
        <v>79</v>
      </c>
      <c r="AT380" s="202" t="s">
        <v>70</v>
      </c>
      <c r="AU380" s="202" t="s">
        <v>79</v>
      </c>
      <c r="AY380" s="201" t="s">
        <v>119</v>
      </c>
      <c r="BK380" s="203">
        <f>SUM(BK381:BK391)</f>
        <v>0</v>
      </c>
    </row>
    <row r="381" spans="1:65" s="2" customFormat="1" ht="24.15" customHeight="1">
      <c r="A381" s="40"/>
      <c r="B381" s="41"/>
      <c r="C381" s="206" t="s">
        <v>839</v>
      </c>
      <c r="D381" s="206" t="s">
        <v>121</v>
      </c>
      <c r="E381" s="207" t="s">
        <v>840</v>
      </c>
      <c r="F381" s="208" t="s">
        <v>841</v>
      </c>
      <c r="G381" s="209" t="s">
        <v>200</v>
      </c>
      <c r="H381" s="210">
        <v>2.806</v>
      </c>
      <c r="I381" s="211"/>
      <c r="J381" s="212">
        <f>ROUND(I381*H381,2)</f>
        <v>0</v>
      </c>
      <c r="K381" s="208" t="s">
        <v>125</v>
      </c>
      <c r="L381" s="46"/>
      <c r="M381" s="213" t="s">
        <v>19</v>
      </c>
      <c r="N381" s="214" t="s">
        <v>42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126</v>
      </c>
      <c r="AT381" s="217" t="s">
        <v>121</v>
      </c>
      <c r="AU381" s="217" t="s">
        <v>81</v>
      </c>
      <c r="AY381" s="19" t="s">
        <v>119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79</v>
      </c>
      <c r="BK381" s="218">
        <f>ROUND(I381*H381,2)</f>
        <v>0</v>
      </c>
      <c r="BL381" s="19" t="s">
        <v>126</v>
      </c>
      <c r="BM381" s="217" t="s">
        <v>842</v>
      </c>
    </row>
    <row r="382" spans="1:47" s="2" customFormat="1" ht="12">
      <c r="A382" s="40"/>
      <c r="B382" s="41"/>
      <c r="C382" s="42"/>
      <c r="D382" s="219" t="s">
        <v>128</v>
      </c>
      <c r="E382" s="42"/>
      <c r="F382" s="220" t="s">
        <v>843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128</v>
      </c>
      <c r="AU382" s="19" t="s">
        <v>81</v>
      </c>
    </row>
    <row r="383" spans="1:65" s="2" customFormat="1" ht="37.8" customHeight="1">
      <c r="A383" s="40"/>
      <c r="B383" s="41"/>
      <c r="C383" s="206" t="s">
        <v>844</v>
      </c>
      <c r="D383" s="206" t="s">
        <v>121</v>
      </c>
      <c r="E383" s="207" t="s">
        <v>845</v>
      </c>
      <c r="F383" s="208" t="s">
        <v>846</v>
      </c>
      <c r="G383" s="209" t="s">
        <v>200</v>
      </c>
      <c r="H383" s="210">
        <v>39.284</v>
      </c>
      <c r="I383" s="211"/>
      <c r="J383" s="212">
        <f>ROUND(I383*H383,2)</f>
        <v>0</v>
      </c>
      <c r="K383" s="208" t="s">
        <v>125</v>
      </c>
      <c r="L383" s="46"/>
      <c r="M383" s="213" t="s">
        <v>19</v>
      </c>
      <c r="N383" s="214" t="s">
        <v>42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126</v>
      </c>
      <c r="AT383" s="217" t="s">
        <v>121</v>
      </c>
      <c r="AU383" s="217" t="s">
        <v>81</v>
      </c>
      <c r="AY383" s="19" t="s">
        <v>119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79</v>
      </c>
      <c r="BK383" s="218">
        <f>ROUND(I383*H383,2)</f>
        <v>0</v>
      </c>
      <c r="BL383" s="19" t="s">
        <v>126</v>
      </c>
      <c r="BM383" s="217" t="s">
        <v>847</v>
      </c>
    </row>
    <row r="384" spans="1:47" s="2" customFormat="1" ht="12">
      <c r="A384" s="40"/>
      <c r="B384" s="41"/>
      <c r="C384" s="42"/>
      <c r="D384" s="219" t="s">
        <v>128</v>
      </c>
      <c r="E384" s="42"/>
      <c r="F384" s="220" t="s">
        <v>848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128</v>
      </c>
      <c r="AU384" s="19" t="s">
        <v>81</v>
      </c>
    </row>
    <row r="385" spans="1:51" s="13" customFormat="1" ht="12">
      <c r="A385" s="13"/>
      <c r="B385" s="224"/>
      <c r="C385" s="225"/>
      <c r="D385" s="226" t="s">
        <v>130</v>
      </c>
      <c r="E385" s="225"/>
      <c r="F385" s="228" t="s">
        <v>849</v>
      </c>
      <c r="G385" s="225"/>
      <c r="H385" s="229">
        <v>39.284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130</v>
      </c>
      <c r="AU385" s="235" t="s">
        <v>81</v>
      </c>
      <c r="AV385" s="13" t="s">
        <v>81</v>
      </c>
      <c r="AW385" s="13" t="s">
        <v>4</v>
      </c>
      <c r="AX385" s="13" t="s">
        <v>79</v>
      </c>
      <c r="AY385" s="235" t="s">
        <v>119</v>
      </c>
    </row>
    <row r="386" spans="1:65" s="2" customFormat="1" ht="24.15" customHeight="1">
      <c r="A386" s="40"/>
      <c r="B386" s="41"/>
      <c r="C386" s="206" t="s">
        <v>850</v>
      </c>
      <c r="D386" s="206" t="s">
        <v>121</v>
      </c>
      <c r="E386" s="207" t="s">
        <v>851</v>
      </c>
      <c r="F386" s="208" t="s">
        <v>852</v>
      </c>
      <c r="G386" s="209" t="s">
        <v>200</v>
      </c>
      <c r="H386" s="210">
        <v>2.121</v>
      </c>
      <c r="I386" s="211"/>
      <c r="J386" s="212">
        <f>ROUND(I386*H386,2)</f>
        <v>0</v>
      </c>
      <c r="K386" s="208" t="s">
        <v>125</v>
      </c>
      <c r="L386" s="46"/>
      <c r="M386" s="213" t="s">
        <v>19</v>
      </c>
      <c r="N386" s="214" t="s">
        <v>42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126</v>
      </c>
      <c r="AT386" s="217" t="s">
        <v>121</v>
      </c>
      <c r="AU386" s="217" t="s">
        <v>81</v>
      </c>
      <c r="AY386" s="19" t="s">
        <v>119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79</v>
      </c>
      <c r="BK386" s="218">
        <f>ROUND(I386*H386,2)</f>
        <v>0</v>
      </c>
      <c r="BL386" s="19" t="s">
        <v>126</v>
      </c>
      <c r="BM386" s="217" t="s">
        <v>853</v>
      </c>
    </row>
    <row r="387" spans="1:47" s="2" customFormat="1" ht="12">
      <c r="A387" s="40"/>
      <c r="B387" s="41"/>
      <c r="C387" s="42"/>
      <c r="D387" s="219" t="s">
        <v>128</v>
      </c>
      <c r="E387" s="42"/>
      <c r="F387" s="220" t="s">
        <v>854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128</v>
      </c>
      <c r="AU387" s="19" t="s">
        <v>81</v>
      </c>
    </row>
    <row r="388" spans="1:51" s="13" customFormat="1" ht="12">
      <c r="A388" s="13"/>
      <c r="B388" s="224"/>
      <c r="C388" s="225"/>
      <c r="D388" s="226" t="s">
        <v>130</v>
      </c>
      <c r="E388" s="227" t="s">
        <v>19</v>
      </c>
      <c r="F388" s="228" t="s">
        <v>855</v>
      </c>
      <c r="G388" s="225"/>
      <c r="H388" s="229">
        <v>2.121</v>
      </c>
      <c r="I388" s="230"/>
      <c r="J388" s="225"/>
      <c r="K388" s="225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130</v>
      </c>
      <c r="AU388" s="235" t="s">
        <v>81</v>
      </c>
      <c r="AV388" s="13" t="s">
        <v>81</v>
      </c>
      <c r="AW388" s="13" t="s">
        <v>32</v>
      </c>
      <c r="AX388" s="13" t="s">
        <v>79</v>
      </c>
      <c r="AY388" s="235" t="s">
        <v>119</v>
      </c>
    </row>
    <row r="389" spans="1:65" s="2" customFormat="1" ht="16.5" customHeight="1">
      <c r="A389" s="40"/>
      <c r="B389" s="41"/>
      <c r="C389" s="206" t="s">
        <v>856</v>
      </c>
      <c r="D389" s="206" t="s">
        <v>121</v>
      </c>
      <c r="E389" s="207" t="s">
        <v>857</v>
      </c>
      <c r="F389" s="208" t="s">
        <v>858</v>
      </c>
      <c r="G389" s="209" t="s">
        <v>200</v>
      </c>
      <c r="H389" s="210">
        <v>-0.685</v>
      </c>
      <c r="I389" s="211"/>
      <c r="J389" s="212">
        <f>ROUND(I389*H389,2)</f>
        <v>0</v>
      </c>
      <c r="K389" s="208" t="s">
        <v>19</v>
      </c>
      <c r="L389" s="46"/>
      <c r="M389" s="213" t="s">
        <v>19</v>
      </c>
      <c r="N389" s="214" t="s">
        <v>42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126</v>
      </c>
      <c r="AT389" s="217" t="s">
        <v>121</v>
      </c>
      <c r="AU389" s="217" t="s">
        <v>81</v>
      </c>
      <c r="AY389" s="19" t="s">
        <v>119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79</v>
      </c>
      <c r="BK389" s="218">
        <f>ROUND(I389*H389,2)</f>
        <v>0</v>
      </c>
      <c r="BL389" s="19" t="s">
        <v>126</v>
      </c>
      <c r="BM389" s="217" t="s">
        <v>859</v>
      </c>
    </row>
    <row r="390" spans="1:51" s="13" customFormat="1" ht="12">
      <c r="A390" s="13"/>
      <c r="B390" s="224"/>
      <c r="C390" s="225"/>
      <c r="D390" s="226" t="s">
        <v>130</v>
      </c>
      <c r="E390" s="227" t="s">
        <v>19</v>
      </c>
      <c r="F390" s="228" t="s">
        <v>860</v>
      </c>
      <c r="G390" s="225"/>
      <c r="H390" s="229">
        <v>-0.685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130</v>
      </c>
      <c r="AU390" s="235" t="s">
        <v>81</v>
      </c>
      <c r="AV390" s="13" t="s">
        <v>81</v>
      </c>
      <c r="AW390" s="13" t="s">
        <v>32</v>
      </c>
      <c r="AX390" s="13" t="s">
        <v>71</v>
      </c>
      <c r="AY390" s="235" t="s">
        <v>119</v>
      </c>
    </row>
    <row r="391" spans="1:51" s="14" customFormat="1" ht="12">
      <c r="A391" s="14"/>
      <c r="B391" s="249"/>
      <c r="C391" s="250"/>
      <c r="D391" s="226" t="s">
        <v>130</v>
      </c>
      <c r="E391" s="251" t="s">
        <v>19</v>
      </c>
      <c r="F391" s="252" t="s">
        <v>216</v>
      </c>
      <c r="G391" s="250"/>
      <c r="H391" s="253">
        <v>-0.685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130</v>
      </c>
      <c r="AU391" s="259" t="s">
        <v>81</v>
      </c>
      <c r="AV391" s="14" t="s">
        <v>126</v>
      </c>
      <c r="AW391" s="14" t="s">
        <v>32</v>
      </c>
      <c r="AX391" s="14" t="s">
        <v>79</v>
      </c>
      <c r="AY391" s="259" t="s">
        <v>119</v>
      </c>
    </row>
    <row r="392" spans="1:63" s="12" customFormat="1" ht="22.8" customHeight="1">
      <c r="A392" s="12"/>
      <c r="B392" s="190"/>
      <c r="C392" s="191"/>
      <c r="D392" s="192" t="s">
        <v>70</v>
      </c>
      <c r="E392" s="204" t="s">
        <v>291</v>
      </c>
      <c r="F392" s="204" t="s">
        <v>292</v>
      </c>
      <c r="G392" s="191"/>
      <c r="H392" s="191"/>
      <c r="I392" s="194"/>
      <c r="J392" s="205">
        <f>BK392</f>
        <v>0</v>
      </c>
      <c r="K392" s="191"/>
      <c r="L392" s="196"/>
      <c r="M392" s="197"/>
      <c r="N392" s="198"/>
      <c r="O392" s="198"/>
      <c r="P392" s="199">
        <f>SUM(P393:P394)</f>
        <v>0</v>
      </c>
      <c r="Q392" s="198"/>
      <c r="R392" s="199">
        <f>SUM(R393:R394)</f>
        <v>0</v>
      </c>
      <c r="S392" s="198"/>
      <c r="T392" s="200">
        <f>SUM(T393:T394)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1" t="s">
        <v>79</v>
      </c>
      <c r="AT392" s="202" t="s">
        <v>70</v>
      </c>
      <c r="AU392" s="202" t="s">
        <v>79</v>
      </c>
      <c r="AY392" s="201" t="s">
        <v>119</v>
      </c>
      <c r="BK392" s="203">
        <f>SUM(BK393:BK394)</f>
        <v>0</v>
      </c>
    </row>
    <row r="393" spans="1:65" s="2" customFormat="1" ht="24.15" customHeight="1">
      <c r="A393" s="40"/>
      <c r="B393" s="41"/>
      <c r="C393" s="206" t="s">
        <v>861</v>
      </c>
      <c r="D393" s="206" t="s">
        <v>121</v>
      </c>
      <c r="E393" s="207" t="s">
        <v>862</v>
      </c>
      <c r="F393" s="208" t="s">
        <v>863</v>
      </c>
      <c r="G393" s="209" t="s">
        <v>200</v>
      </c>
      <c r="H393" s="210">
        <v>42.944</v>
      </c>
      <c r="I393" s="211"/>
      <c r="J393" s="212">
        <f>ROUND(I393*H393,2)</f>
        <v>0</v>
      </c>
      <c r="K393" s="208" t="s">
        <v>125</v>
      </c>
      <c r="L393" s="46"/>
      <c r="M393" s="213" t="s">
        <v>19</v>
      </c>
      <c r="N393" s="214" t="s">
        <v>42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126</v>
      </c>
      <c r="AT393" s="217" t="s">
        <v>121</v>
      </c>
      <c r="AU393" s="217" t="s">
        <v>81</v>
      </c>
      <c r="AY393" s="19" t="s">
        <v>119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79</v>
      </c>
      <c r="BK393" s="218">
        <f>ROUND(I393*H393,2)</f>
        <v>0</v>
      </c>
      <c r="BL393" s="19" t="s">
        <v>126</v>
      </c>
      <c r="BM393" s="217" t="s">
        <v>864</v>
      </c>
    </row>
    <row r="394" spans="1:47" s="2" customFormat="1" ht="12">
      <c r="A394" s="40"/>
      <c r="B394" s="41"/>
      <c r="C394" s="42"/>
      <c r="D394" s="219" t="s">
        <v>128</v>
      </c>
      <c r="E394" s="42"/>
      <c r="F394" s="220" t="s">
        <v>865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128</v>
      </c>
      <c r="AU394" s="19" t="s">
        <v>81</v>
      </c>
    </row>
    <row r="395" spans="1:63" s="12" customFormat="1" ht="25.9" customHeight="1">
      <c r="A395" s="12"/>
      <c r="B395" s="190"/>
      <c r="C395" s="191"/>
      <c r="D395" s="192" t="s">
        <v>70</v>
      </c>
      <c r="E395" s="193" t="s">
        <v>866</v>
      </c>
      <c r="F395" s="193" t="s">
        <v>867</v>
      </c>
      <c r="G395" s="191"/>
      <c r="H395" s="191"/>
      <c r="I395" s="194"/>
      <c r="J395" s="195">
        <f>BK395</f>
        <v>0</v>
      </c>
      <c r="K395" s="191"/>
      <c r="L395" s="196"/>
      <c r="M395" s="197"/>
      <c r="N395" s="198"/>
      <c r="O395" s="198"/>
      <c r="P395" s="199">
        <f>P396+P412+P425+P496</f>
        <v>0</v>
      </c>
      <c r="Q395" s="198"/>
      <c r="R395" s="199">
        <f>R396+R412+R425+R496</f>
        <v>1.6911591500000003</v>
      </c>
      <c r="S395" s="198"/>
      <c r="T395" s="200">
        <f>T396+T412+T425+T496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1" t="s">
        <v>81</v>
      </c>
      <c r="AT395" s="202" t="s">
        <v>70</v>
      </c>
      <c r="AU395" s="202" t="s">
        <v>71</v>
      </c>
      <c r="AY395" s="201" t="s">
        <v>119</v>
      </c>
      <c r="BK395" s="203">
        <f>BK396+BK412+BK425+BK496</f>
        <v>0</v>
      </c>
    </row>
    <row r="396" spans="1:63" s="12" customFormat="1" ht="22.8" customHeight="1">
      <c r="A396" s="12"/>
      <c r="B396" s="190"/>
      <c r="C396" s="191"/>
      <c r="D396" s="192" t="s">
        <v>70</v>
      </c>
      <c r="E396" s="204" t="s">
        <v>868</v>
      </c>
      <c r="F396" s="204" t="s">
        <v>869</v>
      </c>
      <c r="G396" s="191"/>
      <c r="H396" s="191"/>
      <c r="I396" s="194"/>
      <c r="J396" s="205">
        <f>BK396</f>
        <v>0</v>
      </c>
      <c r="K396" s="191"/>
      <c r="L396" s="196"/>
      <c r="M396" s="197"/>
      <c r="N396" s="198"/>
      <c r="O396" s="198"/>
      <c r="P396" s="199">
        <f>SUM(P397:P411)</f>
        <v>0</v>
      </c>
      <c r="Q396" s="198"/>
      <c r="R396" s="199">
        <f>SUM(R397:R411)</f>
        <v>0.026</v>
      </c>
      <c r="S396" s="198"/>
      <c r="T396" s="200">
        <f>SUM(T397:T411)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1" t="s">
        <v>81</v>
      </c>
      <c r="AT396" s="202" t="s">
        <v>70</v>
      </c>
      <c r="AU396" s="202" t="s">
        <v>79</v>
      </c>
      <c r="AY396" s="201" t="s">
        <v>119</v>
      </c>
      <c r="BK396" s="203">
        <f>SUM(BK397:BK411)</f>
        <v>0</v>
      </c>
    </row>
    <row r="397" spans="1:65" s="2" customFormat="1" ht="21.75" customHeight="1">
      <c r="A397" s="40"/>
      <c r="B397" s="41"/>
      <c r="C397" s="206" t="s">
        <v>870</v>
      </c>
      <c r="D397" s="206" t="s">
        <v>121</v>
      </c>
      <c r="E397" s="207" t="s">
        <v>871</v>
      </c>
      <c r="F397" s="208" t="s">
        <v>872</v>
      </c>
      <c r="G397" s="209" t="s">
        <v>124</v>
      </c>
      <c r="H397" s="210">
        <v>22.462</v>
      </c>
      <c r="I397" s="211"/>
      <c r="J397" s="212">
        <f>ROUND(I397*H397,2)</f>
        <v>0</v>
      </c>
      <c r="K397" s="208" t="s">
        <v>125</v>
      </c>
      <c r="L397" s="46"/>
      <c r="M397" s="213" t="s">
        <v>19</v>
      </c>
      <c r="N397" s="214" t="s">
        <v>42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281</v>
      </c>
      <c r="AT397" s="217" t="s">
        <v>121</v>
      </c>
      <c r="AU397" s="217" t="s">
        <v>81</v>
      </c>
      <c r="AY397" s="19" t="s">
        <v>119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79</v>
      </c>
      <c r="BK397" s="218">
        <f>ROUND(I397*H397,2)</f>
        <v>0</v>
      </c>
      <c r="BL397" s="19" t="s">
        <v>281</v>
      </c>
      <c r="BM397" s="217" t="s">
        <v>873</v>
      </c>
    </row>
    <row r="398" spans="1:47" s="2" customFormat="1" ht="12">
      <c r="A398" s="40"/>
      <c r="B398" s="41"/>
      <c r="C398" s="42"/>
      <c r="D398" s="219" t="s">
        <v>128</v>
      </c>
      <c r="E398" s="42"/>
      <c r="F398" s="220" t="s">
        <v>874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128</v>
      </c>
      <c r="AU398" s="19" t="s">
        <v>81</v>
      </c>
    </row>
    <row r="399" spans="1:51" s="15" customFormat="1" ht="12">
      <c r="A399" s="15"/>
      <c r="B399" s="261"/>
      <c r="C399" s="262"/>
      <c r="D399" s="226" t="s">
        <v>130</v>
      </c>
      <c r="E399" s="263" t="s">
        <v>19</v>
      </c>
      <c r="F399" s="264" t="s">
        <v>875</v>
      </c>
      <c r="G399" s="262"/>
      <c r="H399" s="263" t="s">
        <v>19</v>
      </c>
      <c r="I399" s="265"/>
      <c r="J399" s="262"/>
      <c r="K399" s="262"/>
      <c r="L399" s="266"/>
      <c r="M399" s="267"/>
      <c r="N399" s="268"/>
      <c r="O399" s="268"/>
      <c r="P399" s="268"/>
      <c r="Q399" s="268"/>
      <c r="R399" s="268"/>
      <c r="S399" s="268"/>
      <c r="T399" s="269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0" t="s">
        <v>130</v>
      </c>
      <c r="AU399" s="270" t="s">
        <v>81</v>
      </c>
      <c r="AV399" s="15" t="s">
        <v>79</v>
      </c>
      <c r="AW399" s="15" t="s">
        <v>32</v>
      </c>
      <c r="AX399" s="15" t="s">
        <v>71</v>
      </c>
      <c r="AY399" s="270" t="s">
        <v>119</v>
      </c>
    </row>
    <row r="400" spans="1:51" s="13" customFormat="1" ht="12">
      <c r="A400" s="13"/>
      <c r="B400" s="224"/>
      <c r="C400" s="225"/>
      <c r="D400" s="226" t="s">
        <v>130</v>
      </c>
      <c r="E400" s="227" t="s">
        <v>19</v>
      </c>
      <c r="F400" s="228" t="s">
        <v>876</v>
      </c>
      <c r="G400" s="225"/>
      <c r="H400" s="229">
        <v>11.332</v>
      </c>
      <c r="I400" s="230"/>
      <c r="J400" s="225"/>
      <c r="K400" s="225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130</v>
      </c>
      <c r="AU400" s="235" t="s">
        <v>81</v>
      </c>
      <c r="AV400" s="13" t="s">
        <v>81</v>
      </c>
      <c r="AW400" s="13" t="s">
        <v>32</v>
      </c>
      <c r="AX400" s="13" t="s">
        <v>71</v>
      </c>
      <c r="AY400" s="235" t="s">
        <v>119</v>
      </c>
    </row>
    <row r="401" spans="1:51" s="13" customFormat="1" ht="12">
      <c r="A401" s="13"/>
      <c r="B401" s="224"/>
      <c r="C401" s="225"/>
      <c r="D401" s="226" t="s">
        <v>130</v>
      </c>
      <c r="E401" s="227" t="s">
        <v>19</v>
      </c>
      <c r="F401" s="228" t="s">
        <v>877</v>
      </c>
      <c r="G401" s="225"/>
      <c r="H401" s="229">
        <v>11.13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130</v>
      </c>
      <c r="AU401" s="235" t="s">
        <v>81</v>
      </c>
      <c r="AV401" s="13" t="s">
        <v>81</v>
      </c>
      <c r="AW401" s="13" t="s">
        <v>32</v>
      </c>
      <c r="AX401" s="13" t="s">
        <v>71</v>
      </c>
      <c r="AY401" s="235" t="s">
        <v>119</v>
      </c>
    </row>
    <row r="402" spans="1:51" s="14" customFormat="1" ht="12">
      <c r="A402" s="14"/>
      <c r="B402" s="249"/>
      <c r="C402" s="250"/>
      <c r="D402" s="226" t="s">
        <v>130</v>
      </c>
      <c r="E402" s="251" t="s">
        <v>19</v>
      </c>
      <c r="F402" s="252" t="s">
        <v>216</v>
      </c>
      <c r="G402" s="250"/>
      <c r="H402" s="253">
        <v>22.462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130</v>
      </c>
      <c r="AU402" s="259" t="s">
        <v>81</v>
      </c>
      <c r="AV402" s="14" t="s">
        <v>126</v>
      </c>
      <c r="AW402" s="14" t="s">
        <v>32</v>
      </c>
      <c r="AX402" s="14" t="s">
        <v>79</v>
      </c>
      <c r="AY402" s="259" t="s">
        <v>119</v>
      </c>
    </row>
    <row r="403" spans="1:65" s="2" customFormat="1" ht="16.5" customHeight="1">
      <c r="A403" s="40"/>
      <c r="B403" s="41"/>
      <c r="C403" s="239" t="s">
        <v>878</v>
      </c>
      <c r="D403" s="239" t="s">
        <v>210</v>
      </c>
      <c r="E403" s="240" t="s">
        <v>879</v>
      </c>
      <c r="F403" s="241" t="s">
        <v>880</v>
      </c>
      <c r="G403" s="242" t="s">
        <v>200</v>
      </c>
      <c r="H403" s="243">
        <v>0.008</v>
      </c>
      <c r="I403" s="244"/>
      <c r="J403" s="245">
        <f>ROUND(I403*H403,2)</f>
        <v>0</v>
      </c>
      <c r="K403" s="241" t="s">
        <v>125</v>
      </c>
      <c r="L403" s="246"/>
      <c r="M403" s="247" t="s">
        <v>19</v>
      </c>
      <c r="N403" s="248" t="s">
        <v>42</v>
      </c>
      <c r="O403" s="86"/>
      <c r="P403" s="215">
        <f>O403*H403</f>
        <v>0</v>
      </c>
      <c r="Q403" s="215">
        <v>1</v>
      </c>
      <c r="R403" s="215">
        <f>Q403*H403</f>
        <v>0.008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559</v>
      </c>
      <c r="AT403" s="217" t="s">
        <v>210</v>
      </c>
      <c r="AU403" s="217" t="s">
        <v>81</v>
      </c>
      <c r="AY403" s="19" t="s">
        <v>119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79</v>
      </c>
      <c r="BK403" s="218">
        <f>ROUND(I403*H403,2)</f>
        <v>0</v>
      </c>
      <c r="BL403" s="19" t="s">
        <v>281</v>
      </c>
      <c r="BM403" s="217" t="s">
        <v>881</v>
      </c>
    </row>
    <row r="404" spans="1:51" s="13" customFormat="1" ht="12">
      <c r="A404" s="13"/>
      <c r="B404" s="224"/>
      <c r="C404" s="225"/>
      <c r="D404" s="226" t="s">
        <v>130</v>
      </c>
      <c r="E404" s="225"/>
      <c r="F404" s="228" t="s">
        <v>882</v>
      </c>
      <c r="G404" s="225"/>
      <c r="H404" s="229">
        <v>0.008</v>
      </c>
      <c r="I404" s="230"/>
      <c r="J404" s="225"/>
      <c r="K404" s="225"/>
      <c r="L404" s="231"/>
      <c r="M404" s="232"/>
      <c r="N404" s="233"/>
      <c r="O404" s="233"/>
      <c r="P404" s="233"/>
      <c r="Q404" s="233"/>
      <c r="R404" s="233"/>
      <c r="S404" s="233"/>
      <c r="T404" s="23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5" t="s">
        <v>130</v>
      </c>
      <c r="AU404" s="235" t="s">
        <v>81</v>
      </c>
      <c r="AV404" s="13" t="s">
        <v>81</v>
      </c>
      <c r="AW404" s="13" t="s">
        <v>4</v>
      </c>
      <c r="AX404" s="13" t="s">
        <v>79</v>
      </c>
      <c r="AY404" s="235" t="s">
        <v>119</v>
      </c>
    </row>
    <row r="405" spans="1:65" s="2" customFormat="1" ht="21.75" customHeight="1">
      <c r="A405" s="40"/>
      <c r="B405" s="41"/>
      <c r="C405" s="206" t="s">
        <v>883</v>
      </c>
      <c r="D405" s="206" t="s">
        <v>121</v>
      </c>
      <c r="E405" s="207" t="s">
        <v>884</v>
      </c>
      <c r="F405" s="208" t="s">
        <v>885</v>
      </c>
      <c r="G405" s="209" t="s">
        <v>124</v>
      </c>
      <c r="H405" s="210">
        <v>44.924</v>
      </c>
      <c r="I405" s="211"/>
      <c r="J405" s="212">
        <f>ROUND(I405*H405,2)</f>
        <v>0</v>
      </c>
      <c r="K405" s="208" t="s">
        <v>125</v>
      </c>
      <c r="L405" s="46"/>
      <c r="M405" s="213" t="s">
        <v>19</v>
      </c>
      <c r="N405" s="214" t="s">
        <v>42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281</v>
      </c>
      <c r="AT405" s="217" t="s">
        <v>121</v>
      </c>
      <c r="AU405" s="217" t="s">
        <v>81</v>
      </c>
      <c r="AY405" s="19" t="s">
        <v>119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79</v>
      </c>
      <c r="BK405" s="218">
        <f>ROUND(I405*H405,2)</f>
        <v>0</v>
      </c>
      <c r="BL405" s="19" t="s">
        <v>281</v>
      </c>
      <c r="BM405" s="217" t="s">
        <v>886</v>
      </c>
    </row>
    <row r="406" spans="1:47" s="2" customFormat="1" ht="12">
      <c r="A406" s="40"/>
      <c r="B406" s="41"/>
      <c r="C406" s="42"/>
      <c r="D406" s="219" t="s">
        <v>128</v>
      </c>
      <c r="E406" s="42"/>
      <c r="F406" s="220" t="s">
        <v>887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128</v>
      </c>
      <c r="AU406" s="19" t="s">
        <v>81</v>
      </c>
    </row>
    <row r="407" spans="1:51" s="13" customFormat="1" ht="12">
      <c r="A407" s="13"/>
      <c r="B407" s="224"/>
      <c r="C407" s="225"/>
      <c r="D407" s="226" t="s">
        <v>130</v>
      </c>
      <c r="E407" s="227" t="s">
        <v>19</v>
      </c>
      <c r="F407" s="228" t="s">
        <v>888</v>
      </c>
      <c r="G407" s="225"/>
      <c r="H407" s="229">
        <v>44.924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130</v>
      </c>
      <c r="AU407" s="235" t="s">
        <v>81</v>
      </c>
      <c r="AV407" s="13" t="s">
        <v>81</v>
      </c>
      <c r="AW407" s="13" t="s">
        <v>32</v>
      </c>
      <c r="AX407" s="13" t="s">
        <v>79</v>
      </c>
      <c r="AY407" s="235" t="s">
        <v>119</v>
      </c>
    </row>
    <row r="408" spans="1:65" s="2" customFormat="1" ht="16.5" customHeight="1">
      <c r="A408" s="40"/>
      <c r="B408" s="41"/>
      <c r="C408" s="239" t="s">
        <v>889</v>
      </c>
      <c r="D408" s="239" t="s">
        <v>210</v>
      </c>
      <c r="E408" s="240" t="s">
        <v>890</v>
      </c>
      <c r="F408" s="241" t="s">
        <v>891</v>
      </c>
      <c r="G408" s="242" t="s">
        <v>200</v>
      </c>
      <c r="H408" s="243">
        <v>0.018</v>
      </c>
      <c r="I408" s="244"/>
      <c r="J408" s="245">
        <f>ROUND(I408*H408,2)</f>
        <v>0</v>
      </c>
      <c r="K408" s="241" t="s">
        <v>125</v>
      </c>
      <c r="L408" s="246"/>
      <c r="M408" s="247" t="s">
        <v>19</v>
      </c>
      <c r="N408" s="248" t="s">
        <v>42</v>
      </c>
      <c r="O408" s="86"/>
      <c r="P408" s="215">
        <f>O408*H408</f>
        <v>0</v>
      </c>
      <c r="Q408" s="215">
        <v>1</v>
      </c>
      <c r="R408" s="215">
        <f>Q408*H408</f>
        <v>0.018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559</v>
      </c>
      <c r="AT408" s="217" t="s">
        <v>210</v>
      </c>
      <c r="AU408" s="217" t="s">
        <v>81</v>
      </c>
      <c r="AY408" s="19" t="s">
        <v>119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79</v>
      </c>
      <c r="BK408" s="218">
        <f>ROUND(I408*H408,2)</f>
        <v>0</v>
      </c>
      <c r="BL408" s="19" t="s">
        <v>281</v>
      </c>
      <c r="BM408" s="217" t="s">
        <v>892</v>
      </c>
    </row>
    <row r="409" spans="1:51" s="13" customFormat="1" ht="12">
      <c r="A409" s="13"/>
      <c r="B409" s="224"/>
      <c r="C409" s="225"/>
      <c r="D409" s="226" t="s">
        <v>130</v>
      </c>
      <c r="E409" s="225"/>
      <c r="F409" s="228" t="s">
        <v>893</v>
      </c>
      <c r="G409" s="225"/>
      <c r="H409" s="229">
        <v>0.018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130</v>
      </c>
      <c r="AU409" s="235" t="s">
        <v>81</v>
      </c>
      <c r="AV409" s="13" t="s">
        <v>81</v>
      </c>
      <c r="AW409" s="13" t="s">
        <v>4</v>
      </c>
      <c r="AX409" s="13" t="s">
        <v>79</v>
      </c>
      <c r="AY409" s="235" t="s">
        <v>119</v>
      </c>
    </row>
    <row r="410" spans="1:65" s="2" customFormat="1" ht="24.15" customHeight="1">
      <c r="A410" s="40"/>
      <c r="B410" s="41"/>
      <c r="C410" s="206" t="s">
        <v>894</v>
      </c>
      <c r="D410" s="206" t="s">
        <v>121</v>
      </c>
      <c r="E410" s="207" t="s">
        <v>895</v>
      </c>
      <c r="F410" s="208" t="s">
        <v>896</v>
      </c>
      <c r="G410" s="209" t="s">
        <v>200</v>
      </c>
      <c r="H410" s="210">
        <v>0.026</v>
      </c>
      <c r="I410" s="211"/>
      <c r="J410" s="212">
        <f>ROUND(I410*H410,2)</f>
        <v>0</v>
      </c>
      <c r="K410" s="208" t="s">
        <v>125</v>
      </c>
      <c r="L410" s="46"/>
      <c r="M410" s="213" t="s">
        <v>19</v>
      </c>
      <c r="N410" s="214" t="s">
        <v>42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281</v>
      </c>
      <c r="AT410" s="217" t="s">
        <v>121</v>
      </c>
      <c r="AU410" s="217" t="s">
        <v>81</v>
      </c>
      <c r="AY410" s="19" t="s">
        <v>119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79</v>
      </c>
      <c r="BK410" s="218">
        <f>ROUND(I410*H410,2)</f>
        <v>0</v>
      </c>
      <c r="BL410" s="19" t="s">
        <v>281</v>
      </c>
      <c r="BM410" s="217" t="s">
        <v>897</v>
      </c>
    </row>
    <row r="411" spans="1:47" s="2" customFormat="1" ht="12">
      <c r="A411" s="40"/>
      <c r="B411" s="41"/>
      <c r="C411" s="42"/>
      <c r="D411" s="219" t="s">
        <v>128</v>
      </c>
      <c r="E411" s="42"/>
      <c r="F411" s="220" t="s">
        <v>898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128</v>
      </c>
      <c r="AU411" s="19" t="s">
        <v>81</v>
      </c>
    </row>
    <row r="412" spans="1:63" s="12" customFormat="1" ht="22.8" customHeight="1">
      <c r="A412" s="12"/>
      <c r="B412" s="190"/>
      <c r="C412" s="191"/>
      <c r="D412" s="192" t="s">
        <v>70</v>
      </c>
      <c r="E412" s="204" t="s">
        <v>899</v>
      </c>
      <c r="F412" s="204" t="s">
        <v>900</v>
      </c>
      <c r="G412" s="191"/>
      <c r="H412" s="191"/>
      <c r="I412" s="194"/>
      <c r="J412" s="205">
        <f>BK412</f>
        <v>0</v>
      </c>
      <c r="K412" s="191"/>
      <c r="L412" s="196"/>
      <c r="M412" s="197"/>
      <c r="N412" s="198"/>
      <c r="O412" s="198"/>
      <c r="P412" s="199">
        <f>SUM(P413:P424)</f>
        <v>0</v>
      </c>
      <c r="Q412" s="198"/>
      <c r="R412" s="199">
        <f>SUM(R413:R424)</f>
        <v>0.011886</v>
      </c>
      <c r="S412" s="198"/>
      <c r="T412" s="200">
        <f>SUM(T413:T424)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01" t="s">
        <v>81</v>
      </c>
      <c r="AT412" s="202" t="s">
        <v>70</v>
      </c>
      <c r="AU412" s="202" t="s">
        <v>79</v>
      </c>
      <c r="AY412" s="201" t="s">
        <v>119</v>
      </c>
      <c r="BK412" s="203">
        <f>SUM(BK413:BK424)</f>
        <v>0</v>
      </c>
    </row>
    <row r="413" spans="1:65" s="2" customFormat="1" ht="24.15" customHeight="1">
      <c r="A413" s="40"/>
      <c r="B413" s="41"/>
      <c r="C413" s="206" t="s">
        <v>901</v>
      </c>
      <c r="D413" s="206" t="s">
        <v>121</v>
      </c>
      <c r="E413" s="207" t="s">
        <v>902</v>
      </c>
      <c r="F413" s="208" t="s">
        <v>903</v>
      </c>
      <c r="G413" s="209" t="s">
        <v>372</v>
      </c>
      <c r="H413" s="210">
        <v>10</v>
      </c>
      <c r="I413" s="211"/>
      <c r="J413" s="212">
        <f>ROUND(I413*H413,2)</f>
        <v>0</v>
      </c>
      <c r="K413" s="208" t="s">
        <v>125</v>
      </c>
      <c r="L413" s="46"/>
      <c r="M413" s="213" t="s">
        <v>19</v>
      </c>
      <c r="N413" s="214" t="s">
        <v>42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281</v>
      </c>
      <c r="AT413" s="217" t="s">
        <v>121</v>
      </c>
      <c r="AU413" s="217" t="s">
        <v>81</v>
      </c>
      <c r="AY413" s="19" t="s">
        <v>119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79</v>
      </c>
      <c r="BK413" s="218">
        <f>ROUND(I413*H413,2)</f>
        <v>0</v>
      </c>
      <c r="BL413" s="19" t="s">
        <v>281</v>
      </c>
      <c r="BM413" s="217" t="s">
        <v>904</v>
      </c>
    </row>
    <row r="414" spans="1:47" s="2" customFormat="1" ht="12">
      <c r="A414" s="40"/>
      <c r="B414" s="41"/>
      <c r="C414" s="42"/>
      <c r="D414" s="219" t="s">
        <v>128</v>
      </c>
      <c r="E414" s="42"/>
      <c r="F414" s="220" t="s">
        <v>905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128</v>
      </c>
      <c r="AU414" s="19" t="s">
        <v>81</v>
      </c>
    </row>
    <row r="415" spans="1:51" s="13" customFormat="1" ht="12">
      <c r="A415" s="13"/>
      <c r="B415" s="224"/>
      <c r="C415" s="225"/>
      <c r="D415" s="226" t="s">
        <v>130</v>
      </c>
      <c r="E415" s="227" t="s">
        <v>19</v>
      </c>
      <c r="F415" s="228" t="s">
        <v>173</v>
      </c>
      <c r="G415" s="225"/>
      <c r="H415" s="229">
        <v>10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130</v>
      </c>
      <c r="AU415" s="235" t="s">
        <v>81</v>
      </c>
      <c r="AV415" s="13" t="s">
        <v>81</v>
      </c>
      <c r="AW415" s="13" t="s">
        <v>32</v>
      </c>
      <c r="AX415" s="13" t="s">
        <v>79</v>
      </c>
      <c r="AY415" s="235" t="s">
        <v>119</v>
      </c>
    </row>
    <row r="416" spans="1:65" s="2" customFormat="1" ht="16.5" customHeight="1">
      <c r="A416" s="40"/>
      <c r="B416" s="41"/>
      <c r="C416" s="239" t="s">
        <v>906</v>
      </c>
      <c r="D416" s="239" t="s">
        <v>210</v>
      </c>
      <c r="E416" s="240" t="s">
        <v>907</v>
      </c>
      <c r="F416" s="241" t="s">
        <v>908</v>
      </c>
      <c r="G416" s="242" t="s">
        <v>251</v>
      </c>
      <c r="H416" s="243">
        <v>9.42</v>
      </c>
      <c r="I416" s="244"/>
      <c r="J416" s="245">
        <f>ROUND(I416*H416,2)</f>
        <v>0</v>
      </c>
      <c r="K416" s="241" t="s">
        <v>125</v>
      </c>
      <c r="L416" s="246"/>
      <c r="M416" s="247" t="s">
        <v>19</v>
      </c>
      <c r="N416" s="248" t="s">
        <v>42</v>
      </c>
      <c r="O416" s="86"/>
      <c r="P416" s="215">
        <f>O416*H416</f>
        <v>0</v>
      </c>
      <c r="Q416" s="215">
        <v>0.001</v>
      </c>
      <c r="R416" s="215">
        <f>Q416*H416</f>
        <v>0.00942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559</v>
      </c>
      <c r="AT416" s="217" t="s">
        <v>210</v>
      </c>
      <c r="AU416" s="217" t="s">
        <v>81</v>
      </c>
      <c r="AY416" s="19" t="s">
        <v>119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79</v>
      </c>
      <c r="BK416" s="218">
        <f>ROUND(I416*H416,2)</f>
        <v>0</v>
      </c>
      <c r="BL416" s="19" t="s">
        <v>281</v>
      </c>
      <c r="BM416" s="217" t="s">
        <v>909</v>
      </c>
    </row>
    <row r="417" spans="1:51" s="13" customFormat="1" ht="12">
      <c r="A417" s="13"/>
      <c r="B417" s="224"/>
      <c r="C417" s="225"/>
      <c r="D417" s="226" t="s">
        <v>130</v>
      </c>
      <c r="E417" s="227" t="s">
        <v>19</v>
      </c>
      <c r="F417" s="228" t="s">
        <v>910</v>
      </c>
      <c r="G417" s="225"/>
      <c r="H417" s="229">
        <v>9.42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130</v>
      </c>
      <c r="AU417" s="235" t="s">
        <v>81</v>
      </c>
      <c r="AV417" s="13" t="s">
        <v>81</v>
      </c>
      <c r="AW417" s="13" t="s">
        <v>32</v>
      </c>
      <c r="AX417" s="13" t="s">
        <v>79</v>
      </c>
      <c r="AY417" s="235" t="s">
        <v>119</v>
      </c>
    </row>
    <row r="418" spans="1:65" s="2" customFormat="1" ht="24.15" customHeight="1">
      <c r="A418" s="40"/>
      <c r="B418" s="41"/>
      <c r="C418" s="206" t="s">
        <v>911</v>
      </c>
      <c r="D418" s="206" t="s">
        <v>121</v>
      </c>
      <c r="E418" s="207" t="s">
        <v>912</v>
      </c>
      <c r="F418" s="208" t="s">
        <v>913</v>
      </c>
      <c r="G418" s="209" t="s">
        <v>372</v>
      </c>
      <c r="H418" s="210">
        <v>4</v>
      </c>
      <c r="I418" s="211"/>
      <c r="J418" s="212">
        <f>ROUND(I418*H418,2)</f>
        <v>0</v>
      </c>
      <c r="K418" s="208" t="s">
        <v>125</v>
      </c>
      <c r="L418" s="46"/>
      <c r="M418" s="213" t="s">
        <v>19</v>
      </c>
      <c r="N418" s="214" t="s">
        <v>42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281</v>
      </c>
      <c r="AT418" s="217" t="s">
        <v>121</v>
      </c>
      <c r="AU418" s="217" t="s">
        <v>81</v>
      </c>
      <c r="AY418" s="19" t="s">
        <v>119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79</v>
      </c>
      <c r="BK418" s="218">
        <f>ROUND(I418*H418,2)</f>
        <v>0</v>
      </c>
      <c r="BL418" s="19" t="s">
        <v>281</v>
      </c>
      <c r="BM418" s="217" t="s">
        <v>914</v>
      </c>
    </row>
    <row r="419" spans="1:47" s="2" customFormat="1" ht="12">
      <c r="A419" s="40"/>
      <c r="B419" s="41"/>
      <c r="C419" s="42"/>
      <c r="D419" s="219" t="s">
        <v>128</v>
      </c>
      <c r="E419" s="42"/>
      <c r="F419" s="220" t="s">
        <v>915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128</v>
      </c>
      <c r="AU419" s="19" t="s">
        <v>81</v>
      </c>
    </row>
    <row r="420" spans="1:51" s="13" customFormat="1" ht="12">
      <c r="A420" s="13"/>
      <c r="B420" s="224"/>
      <c r="C420" s="225"/>
      <c r="D420" s="226" t="s">
        <v>130</v>
      </c>
      <c r="E420" s="227" t="s">
        <v>19</v>
      </c>
      <c r="F420" s="228" t="s">
        <v>916</v>
      </c>
      <c r="G420" s="225"/>
      <c r="H420" s="229">
        <v>4</v>
      </c>
      <c r="I420" s="230"/>
      <c r="J420" s="225"/>
      <c r="K420" s="225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130</v>
      </c>
      <c r="AU420" s="235" t="s">
        <v>81</v>
      </c>
      <c r="AV420" s="13" t="s">
        <v>81</v>
      </c>
      <c r="AW420" s="13" t="s">
        <v>32</v>
      </c>
      <c r="AX420" s="13" t="s">
        <v>79</v>
      </c>
      <c r="AY420" s="235" t="s">
        <v>119</v>
      </c>
    </row>
    <row r="421" spans="1:65" s="2" customFormat="1" ht="16.5" customHeight="1">
      <c r="A421" s="40"/>
      <c r="B421" s="41"/>
      <c r="C421" s="239" t="s">
        <v>917</v>
      </c>
      <c r="D421" s="239" t="s">
        <v>210</v>
      </c>
      <c r="E421" s="240" t="s">
        <v>918</v>
      </c>
      <c r="F421" s="241" t="s">
        <v>919</v>
      </c>
      <c r="G421" s="242" t="s">
        <v>251</v>
      </c>
      <c r="H421" s="243">
        <v>2.466</v>
      </c>
      <c r="I421" s="244"/>
      <c r="J421" s="245">
        <f>ROUND(I421*H421,2)</f>
        <v>0</v>
      </c>
      <c r="K421" s="241" t="s">
        <v>125</v>
      </c>
      <c r="L421" s="246"/>
      <c r="M421" s="247" t="s">
        <v>19</v>
      </c>
      <c r="N421" s="248" t="s">
        <v>42</v>
      </c>
      <c r="O421" s="86"/>
      <c r="P421" s="215">
        <f>O421*H421</f>
        <v>0</v>
      </c>
      <c r="Q421" s="215">
        <v>0.001</v>
      </c>
      <c r="R421" s="215">
        <f>Q421*H421</f>
        <v>0.0024660000000000003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559</v>
      </c>
      <c r="AT421" s="217" t="s">
        <v>210</v>
      </c>
      <c r="AU421" s="217" t="s">
        <v>81</v>
      </c>
      <c r="AY421" s="19" t="s">
        <v>119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79</v>
      </c>
      <c r="BK421" s="218">
        <f>ROUND(I421*H421,2)</f>
        <v>0</v>
      </c>
      <c r="BL421" s="19" t="s">
        <v>281</v>
      </c>
      <c r="BM421" s="217" t="s">
        <v>920</v>
      </c>
    </row>
    <row r="422" spans="1:51" s="13" customFormat="1" ht="12">
      <c r="A422" s="13"/>
      <c r="B422" s="224"/>
      <c r="C422" s="225"/>
      <c r="D422" s="226" t="s">
        <v>130</v>
      </c>
      <c r="E422" s="227" t="s">
        <v>19</v>
      </c>
      <c r="F422" s="228" t="s">
        <v>921</v>
      </c>
      <c r="G422" s="225"/>
      <c r="H422" s="229">
        <v>2.466</v>
      </c>
      <c r="I422" s="230"/>
      <c r="J422" s="225"/>
      <c r="K422" s="225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130</v>
      </c>
      <c r="AU422" s="235" t="s">
        <v>81</v>
      </c>
      <c r="AV422" s="13" t="s">
        <v>81</v>
      </c>
      <c r="AW422" s="13" t="s">
        <v>32</v>
      </c>
      <c r="AX422" s="13" t="s">
        <v>79</v>
      </c>
      <c r="AY422" s="235" t="s">
        <v>119</v>
      </c>
    </row>
    <row r="423" spans="1:65" s="2" customFormat="1" ht="24.15" customHeight="1">
      <c r="A423" s="40"/>
      <c r="B423" s="41"/>
      <c r="C423" s="206" t="s">
        <v>922</v>
      </c>
      <c r="D423" s="206" t="s">
        <v>121</v>
      </c>
      <c r="E423" s="207" t="s">
        <v>923</v>
      </c>
      <c r="F423" s="208" t="s">
        <v>924</v>
      </c>
      <c r="G423" s="209" t="s">
        <v>200</v>
      </c>
      <c r="H423" s="210">
        <v>0.012</v>
      </c>
      <c r="I423" s="211"/>
      <c r="J423" s="212">
        <f>ROUND(I423*H423,2)</f>
        <v>0</v>
      </c>
      <c r="K423" s="208" t="s">
        <v>125</v>
      </c>
      <c r="L423" s="46"/>
      <c r="M423" s="213" t="s">
        <v>19</v>
      </c>
      <c r="N423" s="214" t="s">
        <v>42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281</v>
      </c>
      <c r="AT423" s="217" t="s">
        <v>121</v>
      </c>
      <c r="AU423" s="217" t="s">
        <v>81</v>
      </c>
      <c r="AY423" s="19" t="s">
        <v>119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79</v>
      </c>
      <c r="BK423" s="218">
        <f>ROUND(I423*H423,2)</f>
        <v>0</v>
      </c>
      <c r="BL423" s="19" t="s">
        <v>281</v>
      </c>
      <c r="BM423" s="217" t="s">
        <v>925</v>
      </c>
    </row>
    <row r="424" spans="1:47" s="2" customFormat="1" ht="12">
      <c r="A424" s="40"/>
      <c r="B424" s="41"/>
      <c r="C424" s="42"/>
      <c r="D424" s="219" t="s">
        <v>128</v>
      </c>
      <c r="E424" s="42"/>
      <c r="F424" s="220" t="s">
        <v>926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128</v>
      </c>
      <c r="AU424" s="19" t="s">
        <v>81</v>
      </c>
    </row>
    <row r="425" spans="1:63" s="12" customFormat="1" ht="22.8" customHeight="1">
      <c r="A425" s="12"/>
      <c r="B425" s="190"/>
      <c r="C425" s="191"/>
      <c r="D425" s="192" t="s">
        <v>70</v>
      </c>
      <c r="E425" s="204" t="s">
        <v>927</v>
      </c>
      <c r="F425" s="204" t="s">
        <v>928</v>
      </c>
      <c r="G425" s="191"/>
      <c r="H425" s="191"/>
      <c r="I425" s="194"/>
      <c r="J425" s="205">
        <f>BK425</f>
        <v>0</v>
      </c>
      <c r="K425" s="191"/>
      <c r="L425" s="196"/>
      <c r="M425" s="197"/>
      <c r="N425" s="198"/>
      <c r="O425" s="198"/>
      <c r="P425" s="199">
        <f>SUM(P426:P495)</f>
        <v>0</v>
      </c>
      <c r="Q425" s="198"/>
      <c r="R425" s="199">
        <f>SUM(R426:R495)</f>
        <v>1.1605893200000001</v>
      </c>
      <c r="S425" s="198"/>
      <c r="T425" s="200">
        <f>SUM(T426:T495)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1" t="s">
        <v>81</v>
      </c>
      <c r="AT425" s="202" t="s">
        <v>70</v>
      </c>
      <c r="AU425" s="202" t="s">
        <v>79</v>
      </c>
      <c r="AY425" s="201" t="s">
        <v>119</v>
      </c>
      <c r="BK425" s="203">
        <f>SUM(BK426:BK495)</f>
        <v>0</v>
      </c>
    </row>
    <row r="426" spans="1:65" s="2" customFormat="1" ht="16.5" customHeight="1">
      <c r="A426" s="40"/>
      <c r="B426" s="41"/>
      <c r="C426" s="206" t="s">
        <v>929</v>
      </c>
      <c r="D426" s="206" t="s">
        <v>121</v>
      </c>
      <c r="E426" s="207" t="s">
        <v>930</v>
      </c>
      <c r="F426" s="208" t="s">
        <v>931</v>
      </c>
      <c r="G426" s="209" t="s">
        <v>251</v>
      </c>
      <c r="H426" s="210">
        <v>129.522</v>
      </c>
      <c r="I426" s="211"/>
      <c r="J426" s="212">
        <f>ROUND(I426*H426,2)</f>
        <v>0</v>
      </c>
      <c r="K426" s="208" t="s">
        <v>125</v>
      </c>
      <c r="L426" s="46"/>
      <c r="M426" s="213" t="s">
        <v>19</v>
      </c>
      <c r="N426" s="214" t="s">
        <v>42</v>
      </c>
      <c r="O426" s="86"/>
      <c r="P426" s="215">
        <f>O426*H426</f>
        <v>0</v>
      </c>
      <c r="Q426" s="215">
        <v>6E-05</v>
      </c>
      <c r="R426" s="215">
        <f>Q426*H426</f>
        <v>0.00777132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281</v>
      </c>
      <c r="AT426" s="217" t="s">
        <v>121</v>
      </c>
      <c r="AU426" s="217" t="s">
        <v>81</v>
      </c>
      <c r="AY426" s="19" t="s">
        <v>119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79</v>
      </c>
      <c r="BK426" s="218">
        <f>ROUND(I426*H426,2)</f>
        <v>0</v>
      </c>
      <c r="BL426" s="19" t="s">
        <v>281</v>
      </c>
      <c r="BM426" s="217" t="s">
        <v>932</v>
      </c>
    </row>
    <row r="427" spans="1:47" s="2" customFormat="1" ht="12">
      <c r="A427" s="40"/>
      <c r="B427" s="41"/>
      <c r="C427" s="42"/>
      <c r="D427" s="219" t="s">
        <v>128</v>
      </c>
      <c r="E427" s="42"/>
      <c r="F427" s="220" t="s">
        <v>933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128</v>
      </c>
      <c r="AU427" s="19" t="s">
        <v>81</v>
      </c>
    </row>
    <row r="428" spans="1:51" s="15" customFormat="1" ht="12">
      <c r="A428" s="15"/>
      <c r="B428" s="261"/>
      <c r="C428" s="262"/>
      <c r="D428" s="226" t="s">
        <v>130</v>
      </c>
      <c r="E428" s="263" t="s">
        <v>19</v>
      </c>
      <c r="F428" s="264" t="s">
        <v>934</v>
      </c>
      <c r="G428" s="262"/>
      <c r="H428" s="263" t="s">
        <v>19</v>
      </c>
      <c r="I428" s="265"/>
      <c r="J428" s="262"/>
      <c r="K428" s="262"/>
      <c r="L428" s="266"/>
      <c r="M428" s="267"/>
      <c r="N428" s="268"/>
      <c r="O428" s="268"/>
      <c r="P428" s="268"/>
      <c r="Q428" s="268"/>
      <c r="R428" s="268"/>
      <c r="S428" s="268"/>
      <c r="T428" s="26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0" t="s">
        <v>130</v>
      </c>
      <c r="AU428" s="270" t="s">
        <v>81</v>
      </c>
      <c r="AV428" s="15" t="s">
        <v>79</v>
      </c>
      <c r="AW428" s="15" t="s">
        <v>32</v>
      </c>
      <c r="AX428" s="15" t="s">
        <v>71</v>
      </c>
      <c r="AY428" s="270" t="s">
        <v>119</v>
      </c>
    </row>
    <row r="429" spans="1:51" s="13" customFormat="1" ht="12">
      <c r="A429" s="13"/>
      <c r="B429" s="224"/>
      <c r="C429" s="225"/>
      <c r="D429" s="226" t="s">
        <v>130</v>
      </c>
      <c r="E429" s="227" t="s">
        <v>19</v>
      </c>
      <c r="F429" s="228" t="s">
        <v>935</v>
      </c>
      <c r="G429" s="225"/>
      <c r="H429" s="229">
        <v>122.758</v>
      </c>
      <c r="I429" s="230"/>
      <c r="J429" s="225"/>
      <c r="K429" s="225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130</v>
      </c>
      <c r="AU429" s="235" t="s">
        <v>81</v>
      </c>
      <c r="AV429" s="13" t="s">
        <v>81</v>
      </c>
      <c r="AW429" s="13" t="s">
        <v>32</v>
      </c>
      <c r="AX429" s="13" t="s">
        <v>71</v>
      </c>
      <c r="AY429" s="235" t="s">
        <v>119</v>
      </c>
    </row>
    <row r="430" spans="1:51" s="15" customFormat="1" ht="12">
      <c r="A430" s="15"/>
      <c r="B430" s="261"/>
      <c r="C430" s="262"/>
      <c r="D430" s="226" t="s">
        <v>130</v>
      </c>
      <c r="E430" s="263" t="s">
        <v>19</v>
      </c>
      <c r="F430" s="264" t="s">
        <v>936</v>
      </c>
      <c r="G430" s="262"/>
      <c r="H430" s="263" t="s">
        <v>19</v>
      </c>
      <c r="I430" s="265"/>
      <c r="J430" s="262"/>
      <c r="K430" s="262"/>
      <c r="L430" s="266"/>
      <c r="M430" s="267"/>
      <c r="N430" s="268"/>
      <c r="O430" s="268"/>
      <c r="P430" s="268"/>
      <c r="Q430" s="268"/>
      <c r="R430" s="268"/>
      <c r="S430" s="268"/>
      <c r="T430" s="269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0" t="s">
        <v>130</v>
      </c>
      <c r="AU430" s="270" t="s">
        <v>81</v>
      </c>
      <c r="AV430" s="15" t="s">
        <v>79</v>
      </c>
      <c r="AW430" s="15" t="s">
        <v>32</v>
      </c>
      <c r="AX430" s="15" t="s">
        <v>71</v>
      </c>
      <c r="AY430" s="270" t="s">
        <v>119</v>
      </c>
    </row>
    <row r="431" spans="1:51" s="13" customFormat="1" ht="12">
      <c r="A431" s="13"/>
      <c r="B431" s="224"/>
      <c r="C431" s="225"/>
      <c r="D431" s="226" t="s">
        <v>130</v>
      </c>
      <c r="E431" s="227" t="s">
        <v>19</v>
      </c>
      <c r="F431" s="228" t="s">
        <v>937</v>
      </c>
      <c r="G431" s="225"/>
      <c r="H431" s="229">
        <v>6.764</v>
      </c>
      <c r="I431" s="230"/>
      <c r="J431" s="225"/>
      <c r="K431" s="225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130</v>
      </c>
      <c r="AU431" s="235" t="s">
        <v>81</v>
      </c>
      <c r="AV431" s="13" t="s">
        <v>81</v>
      </c>
      <c r="AW431" s="13" t="s">
        <v>32</v>
      </c>
      <c r="AX431" s="13" t="s">
        <v>71</v>
      </c>
      <c r="AY431" s="235" t="s">
        <v>119</v>
      </c>
    </row>
    <row r="432" spans="1:51" s="14" customFormat="1" ht="12">
      <c r="A432" s="14"/>
      <c r="B432" s="249"/>
      <c r="C432" s="250"/>
      <c r="D432" s="226" t="s">
        <v>130</v>
      </c>
      <c r="E432" s="251" t="s">
        <v>19</v>
      </c>
      <c r="F432" s="252" t="s">
        <v>216</v>
      </c>
      <c r="G432" s="250"/>
      <c r="H432" s="253">
        <v>129.522</v>
      </c>
      <c r="I432" s="254"/>
      <c r="J432" s="250"/>
      <c r="K432" s="250"/>
      <c r="L432" s="255"/>
      <c r="M432" s="256"/>
      <c r="N432" s="257"/>
      <c r="O432" s="257"/>
      <c r="P432" s="257"/>
      <c r="Q432" s="257"/>
      <c r="R432" s="257"/>
      <c r="S432" s="257"/>
      <c r="T432" s="25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9" t="s">
        <v>130</v>
      </c>
      <c r="AU432" s="259" t="s">
        <v>81</v>
      </c>
      <c r="AV432" s="14" t="s">
        <v>126</v>
      </c>
      <c r="AW432" s="14" t="s">
        <v>32</v>
      </c>
      <c r="AX432" s="14" t="s">
        <v>79</v>
      </c>
      <c r="AY432" s="259" t="s">
        <v>119</v>
      </c>
    </row>
    <row r="433" spans="1:65" s="2" customFormat="1" ht="16.5" customHeight="1">
      <c r="A433" s="40"/>
      <c r="B433" s="41"/>
      <c r="C433" s="239" t="s">
        <v>938</v>
      </c>
      <c r="D433" s="239" t="s">
        <v>210</v>
      </c>
      <c r="E433" s="240" t="s">
        <v>939</v>
      </c>
      <c r="F433" s="241" t="s">
        <v>940</v>
      </c>
      <c r="G433" s="242" t="s">
        <v>200</v>
      </c>
      <c r="H433" s="243">
        <v>0.123</v>
      </c>
      <c r="I433" s="244"/>
      <c r="J433" s="245">
        <f>ROUND(I433*H433,2)</f>
        <v>0</v>
      </c>
      <c r="K433" s="241" t="s">
        <v>125</v>
      </c>
      <c r="L433" s="246"/>
      <c r="M433" s="247" t="s">
        <v>19</v>
      </c>
      <c r="N433" s="248" t="s">
        <v>42</v>
      </c>
      <c r="O433" s="86"/>
      <c r="P433" s="215">
        <f>O433*H433</f>
        <v>0</v>
      </c>
      <c r="Q433" s="215">
        <v>1</v>
      </c>
      <c r="R433" s="215">
        <f>Q433*H433</f>
        <v>0.123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162</v>
      </c>
      <c r="AT433" s="217" t="s">
        <v>210</v>
      </c>
      <c r="AU433" s="217" t="s">
        <v>81</v>
      </c>
      <c r="AY433" s="19" t="s">
        <v>119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79</v>
      </c>
      <c r="BK433" s="218">
        <f>ROUND(I433*H433,2)</f>
        <v>0</v>
      </c>
      <c r="BL433" s="19" t="s">
        <v>126</v>
      </c>
      <c r="BM433" s="217" t="s">
        <v>941</v>
      </c>
    </row>
    <row r="434" spans="1:51" s="13" customFormat="1" ht="12">
      <c r="A434" s="13"/>
      <c r="B434" s="224"/>
      <c r="C434" s="225"/>
      <c r="D434" s="226" t="s">
        <v>130</v>
      </c>
      <c r="E434" s="227" t="s">
        <v>19</v>
      </c>
      <c r="F434" s="228" t="s">
        <v>942</v>
      </c>
      <c r="G434" s="225"/>
      <c r="H434" s="229">
        <v>0.123</v>
      </c>
      <c r="I434" s="230"/>
      <c r="J434" s="225"/>
      <c r="K434" s="225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130</v>
      </c>
      <c r="AU434" s="235" t="s">
        <v>81</v>
      </c>
      <c r="AV434" s="13" t="s">
        <v>81</v>
      </c>
      <c r="AW434" s="13" t="s">
        <v>32</v>
      </c>
      <c r="AX434" s="13" t="s">
        <v>79</v>
      </c>
      <c r="AY434" s="235" t="s">
        <v>119</v>
      </c>
    </row>
    <row r="435" spans="1:65" s="2" customFormat="1" ht="16.5" customHeight="1">
      <c r="A435" s="40"/>
      <c r="B435" s="41"/>
      <c r="C435" s="239" t="s">
        <v>943</v>
      </c>
      <c r="D435" s="239" t="s">
        <v>210</v>
      </c>
      <c r="E435" s="240" t="s">
        <v>834</v>
      </c>
      <c r="F435" s="241" t="s">
        <v>835</v>
      </c>
      <c r="G435" s="242" t="s">
        <v>200</v>
      </c>
      <c r="H435" s="243">
        <v>0.007</v>
      </c>
      <c r="I435" s="244"/>
      <c r="J435" s="245">
        <f>ROUND(I435*H435,2)</f>
        <v>0</v>
      </c>
      <c r="K435" s="241" t="s">
        <v>125</v>
      </c>
      <c r="L435" s="246"/>
      <c r="M435" s="247" t="s">
        <v>19</v>
      </c>
      <c r="N435" s="248" t="s">
        <v>42</v>
      </c>
      <c r="O435" s="86"/>
      <c r="P435" s="215">
        <f>O435*H435</f>
        <v>0</v>
      </c>
      <c r="Q435" s="215">
        <v>1</v>
      </c>
      <c r="R435" s="215">
        <f>Q435*H435</f>
        <v>0.007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162</v>
      </c>
      <c r="AT435" s="217" t="s">
        <v>210</v>
      </c>
      <c r="AU435" s="217" t="s">
        <v>81</v>
      </c>
      <c r="AY435" s="19" t="s">
        <v>119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79</v>
      </c>
      <c r="BK435" s="218">
        <f>ROUND(I435*H435,2)</f>
        <v>0</v>
      </c>
      <c r="BL435" s="19" t="s">
        <v>126</v>
      </c>
      <c r="BM435" s="217" t="s">
        <v>944</v>
      </c>
    </row>
    <row r="436" spans="1:51" s="15" customFormat="1" ht="12">
      <c r="A436" s="15"/>
      <c r="B436" s="261"/>
      <c r="C436" s="262"/>
      <c r="D436" s="226" t="s">
        <v>130</v>
      </c>
      <c r="E436" s="263" t="s">
        <v>19</v>
      </c>
      <c r="F436" s="264" t="s">
        <v>604</v>
      </c>
      <c r="G436" s="262"/>
      <c r="H436" s="263" t="s">
        <v>19</v>
      </c>
      <c r="I436" s="265"/>
      <c r="J436" s="262"/>
      <c r="K436" s="262"/>
      <c r="L436" s="266"/>
      <c r="M436" s="267"/>
      <c r="N436" s="268"/>
      <c r="O436" s="268"/>
      <c r="P436" s="268"/>
      <c r="Q436" s="268"/>
      <c r="R436" s="268"/>
      <c r="S436" s="268"/>
      <c r="T436" s="269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70" t="s">
        <v>130</v>
      </c>
      <c r="AU436" s="270" t="s">
        <v>81</v>
      </c>
      <c r="AV436" s="15" t="s">
        <v>79</v>
      </c>
      <c r="AW436" s="15" t="s">
        <v>32</v>
      </c>
      <c r="AX436" s="15" t="s">
        <v>71</v>
      </c>
      <c r="AY436" s="270" t="s">
        <v>119</v>
      </c>
    </row>
    <row r="437" spans="1:51" s="13" customFormat="1" ht="12">
      <c r="A437" s="13"/>
      <c r="B437" s="224"/>
      <c r="C437" s="225"/>
      <c r="D437" s="226" t="s">
        <v>130</v>
      </c>
      <c r="E437" s="227" t="s">
        <v>19</v>
      </c>
      <c r="F437" s="228" t="s">
        <v>605</v>
      </c>
      <c r="G437" s="225"/>
      <c r="H437" s="229">
        <v>0.007</v>
      </c>
      <c r="I437" s="230"/>
      <c r="J437" s="225"/>
      <c r="K437" s="225"/>
      <c r="L437" s="231"/>
      <c r="M437" s="232"/>
      <c r="N437" s="233"/>
      <c r="O437" s="233"/>
      <c r="P437" s="233"/>
      <c r="Q437" s="233"/>
      <c r="R437" s="233"/>
      <c r="S437" s="233"/>
      <c r="T437" s="23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5" t="s">
        <v>130</v>
      </c>
      <c r="AU437" s="235" t="s">
        <v>81</v>
      </c>
      <c r="AV437" s="13" t="s">
        <v>81</v>
      </c>
      <c r="AW437" s="13" t="s">
        <v>32</v>
      </c>
      <c r="AX437" s="13" t="s">
        <v>79</v>
      </c>
      <c r="AY437" s="235" t="s">
        <v>119</v>
      </c>
    </row>
    <row r="438" spans="1:65" s="2" customFormat="1" ht="16.5" customHeight="1">
      <c r="A438" s="40"/>
      <c r="B438" s="41"/>
      <c r="C438" s="206" t="s">
        <v>945</v>
      </c>
      <c r="D438" s="206" t="s">
        <v>121</v>
      </c>
      <c r="E438" s="207" t="s">
        <v>946</v>
      </c>
      <c r="F438" s="208" t="s">
        <v>947</v>
      </c>
      <c r="G438" s="209" t="s">
        <v>251</v>
      </c>
      <c r="H438" s="210">
        <v>854.6</v>
      </c>
      <c r="I438" s="211"/>
      <c r="J438" s="212">
        <f>ROUND(I438*H438,2)</f>
        <v>0</v>
      </c>
      <c r="K438" s="208" t="s">
        <v>125</v>
      </c>
      <c r="L438" s="46"/>
      <c r="M438" s="213" t="s">
        <v>19</v>
      </c>
      <c r="N438" s="214" t="s">
        <v>42</v>
      </c>
      <c r="O438" s="86"/>
      <c r="P438" s="215">
        <f>O438*H438</f>
        <v>0</v>
      </c>
      <c r="Q438" s="215">
        <v>6E-05</v>
      </c>
      <c r="R438" s="215">
        <f>Q438*H438</f>
        <v>0.051276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281</v>
      </c>
      <c r="AT438" s="217" t="s">
        <v>121</v>
      </c>
      <c r="AU438" s="217" t="s">
        <v>81</v>
      </c>
      <c r="AY438" s="19" t="s">
        <v>119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79</v>
      </c>
      <c r="BK438" s="218">
        <f>ROUND(I438*H438,2)</f>
        <v>0</v>
      </c>
      <c r="BL438" s="19" t="s">
        <v>281</v>
      </c>
      <c r="BM438" s="217" t="s">
        <v>948</v>
      </c>
    </row>
    <row r="439" spans="1:47" s="2" customFormat="1" ht="12">
      <c r="A439" s="40"/>
      <c r="B439" s="41"/>
      <c r="C439" s="42"/>
      <c r="D439" s="219" t="s">
        <v>128</v>
      </c>
      <c r="E439" s="42"/>
      <c r="F439" s="220" t="s">
        <v>949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128</v>
      </c>
      <c r="AU439" s="19" t="s">
        <v>81</v>
      </c>
    </row>
    <row r="440" spans="1:51" s="13" customFormat="1" ht="12">
      <c r="A440" s="13"/>
      <c r="B440" s="224"/>
      <c r="C440" s="225"/>
      <c r="D440" s="226" t="s">
        <v>130</v>
      </c>
      <c r="E440" s="227" t="s">
        <v>19</v>
      </c>
      <c r="F440" s="228" t="s">
        <v>950</v>
      </c>
      <c r="G440" s="225"/>
      <c r="H440" s="229">
        <v>654.69</v>
      </c>
      <c r="I440" s="230"/>
      <c r="J440" s="225"/>
      <c r="K440" s="225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130</v>
      </c>
      <c r="AU440" s="235" t="s">
        <v>81</v>
      </c>
      <c r="AV440" s="13" t="s">
        <v>81</v>
      </c>
      <c r="AW440" s="13" t="s">
        <v>32</v>
      </c>
      <c r="AX440" s="13" t="s">
        <v>71</v>
      </c>
      <c r="AY440" s="235" t="s">
        <v>119</v>
      </c>
    </row>
    <row r="441" spans="1:51" s="13" customFormat="1" ht="12">
      <c r="A441" s="13"/>
      <c r="B441" s="224"/>
      <c r="C441" s="225"/>
      <c r="D441" s="226" t="s">
        <v>130</v>
      </c>
      <c r="E441" s="227" t="s">
        <v>19</v>
      </c>
      <c r="F441" s="228" t="s">
        <v>951</v>
      </c>
      <c r="G441" s="225"/>
      <c r="H441" s="229">
        <v>160.35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130</v>
      </c>
      <c r="AU441" s="235" t="s">
        <v>81</v>
      </c>
      <c r="AV441" s="13" t="s">
        <v>81</v>
      </c>
      <c r="AW441" s="13" t="s">
        <v>32</v>
      </c>
      <c r="AX441" s="13" t="s">
        <v>71</v>
      </c>
      <c r="AY441" s="235" t="s">
        <v>119</v>
      </c>
    </row>
    <row r="442" spans="1:51" s="13" customFormat="1" ht="12">
      <c r="A442" s="13"/>
      <c r="B442" s="224"/>
      <c r="C442" s="225"/>
      <c r="D442" s="226" t="s">
        <v>130</v>
      </c>
      <c r="E442" s="227" t="s">
        <v>19</v>
      </c>
      <c r="F442" s="228" t="s">
        <v>952</v>
      </c>
      <c r="G442" s="225"/>
      <c r="H442" s="229">
        <v>39.56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130</v>
      </c>
      <c r="AU442" s="235" t="s">
        <v>81</v>
      </c>
      <c r="AV442" s="13" t="s">
        <v>81</v>
      </c>
      <c r="AW442" s="13" t="s">
        <v>32</v>
      </c>
      <c r="AX442" s="13" t="s">
        <v>71</v>
      </c>
      <c r="AY442" s="235" t="s">
        <v>119</v>
      </c>
    </row>
    <row r="443" spans="1:51" s="14" customFormat="1" ht="12">
      <c r="A443" s="14"/>
      <c r="B443" s="249"/>
      <c r="C443" s="250"/>
      <c r="D443" s="226" t="s">
        <v>130</v>
      </c>
      <c r="E443" s="251" t="s">
        <v>19</v>
      </c>
      <c r="F443" s="252" t="s">
        <v>216</v>
      </c>
      <c r="G443" s="250"/>
      <c r="H443" s="253">
        <v>854.6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130</v>
      </c>
      <c r="AU443" s="259" t="s">
        <v>81</v>
      </c>
      <c r="AV443" s="14" t="s">
        <v>126</v>
      </c>
      <c r="AW443" s="14" t="s">
        <v>32</v>
      </c>
      <c r="AX443" s="14" t="s">
        <v>79</v>
      </c>
      <c r="AY443" s="259" t="s">
        <v>119</v>
      </c>
    </row>
    <row r="444" spans="1:65" s="2" customFormat="1" ht="16.5" customHeight="1">
      <c r="A444" s="40"/>
      <c r="B444" s="41"/>
      <c r="C444" s="239" t="s">
        <v>953</v>
      </c>
      <c r="D444" s="239" t="s">
        <v>210</v>
      </c>
      <c r="E444" s="240" t="s">
        <v>954</v>
      </c>
      <c r="F444" s="241" t="s">
        <v>955</v>
      </c>
      <c r="G444" s="242" t="s">
        <v>200</v>
      </c>
      <c r="H444" s="243">
        <v>0.433</v>
      </c>
      <c r="I444" s="244"/>
      <c r="J444" s="245">
        <f>ROUND(I444*H444,2)</f>
        <v>0</v>
      </c>
      <c r="K444" s="241" t="s">
        <v>125</v>
      </c>
      <c r="L444" s="246"/>
      <c r="M444" s="247" t="s">
        <v>19</v>
      </c>
      <c r="N444" s="248" t="s">
        <v>42</v>
      </c>
      <c r="O444" s="86"/>
      <c r="P444" s="215">
        <f>O444*H444</f>
        <v>0</v>
      </c>
      <c r="Q444" s="215">
        <v>1</v>
      </c>
      <c r="R444" s="215">
        <f>Q444*H444</f>
        <v>0.433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162</v>
      </c>
      <c r="AT444" s="217" t="s">
        <v>210</v>
      </c>
      <c r="AU444" s="217" t="s">
        <v>81</v>
      </c>
      <c r="AY444" s="19" t="s">
        <v>119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79</v>
      </c>
      <c r="BK444" s="218">
        <f>ROUND(I444*H444,2)</f>
        <v>0</v>
      </c>
      <c r="BL444" s="19" t="s">
        <v>126</v>
      </c>
      <c r="BM444" s="217" t="s">
        <v>956</v>
      </c>
    </row>
    <row r="445" spans="1:51" s="15" customFormat="1" ht="12">
      <c r="A445" s="15"/>
      <c r="B445" s="261"/>
      <c r="C445" s="262"/>
      <c r="D445" s="226" t="s">
        <v>130</v>
      </c>
      <c r="E445" s="263" t="s">
        <v>19</v>
      </c>
      <c r="F445" s="264" t="s">
        <v>957</v>
      </c>
      <c r="G445" s="262"/>
      <c r="H445" s="263" t="s">
        <v>19</v>
      </c>
      <c r="I445" s="265"/>
      <c r="J445" s="262"/>
      <c r="K445" s="262"/>
      <c r="L445" s="266"/>
      <c r="M445" s="267"/>
      <c r="N445" s="268"/>
      <c r="O445" s="268"/>
      <c r="P445" s="268"/>
      <c r="Q445" s="268"/>
      <c r="R445" s="268"/>
      <c r="S445" s="268"/>
      <c r="T445" s="269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70" t="s">
        <v>130</v>
      </c>
      <c r="AU445" s="270" t="s">
        <v>81</v>
      </c>
      <c r="AV445" s="15" t="s">
        <v>79</v>
      </c>
      <c r="AW445" s="15" t="s">
        <v>32</v>
      </c>
      <c r="AX445" s="15" t="s">
        <v>71</v>
      </c>
      <c r="AY445" s="270" t="s">
        <v>119</v>
      </c>
    </row>
    <row r="446" spans="1:51" s="13" customFormat="1" ht="12">
      <c r="A446" s="13"/>
      <c r="B446" s="224"/>
      <c r="C446" s="225"/>
      <c r="D446" s="226" t="s">
        <v>130</v>
      </c>
      <c r="E446" s="227" t="s">
        <v>19</v>
      </c>
      <c r="F446" s="228" t="s">
        <v>958</v>
      </c>
      <c r="G446" s="225"/>
      <c r="H446" s="229">
        <v>0.343</v>
      </c>
      <c r="I446" s="230"/>
      <c r="J446" s="225"/>
      <c r="K446" s="225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130</v>
      </c>
      <c r="AU446" s="235" t="s">
        <v>81</v>
      </c>
      <c r="AV446" s="13" t="s">
        <v>81</v>
      </c>
      <c r="AW446" s="13" t="s">
        <v>32</v>
      </c>
      <c r="AX446" s="13" t="s">
        <v>71</v>
      </c>
      <c r="AY446" s="235" t="s">
        <v>119</v>
      </c>
    </row>
    <row r="447" spans="1:51" s="13" customFormat="1" ht="12">
      <c r="A447" s="13"/>
      <c r="B447" s="224"/>
      <c r="C447" s="225"/>
      <c r="D447" s="226" t="s">
        <v>130</v>
      </c>
      <c r="E447" s="227" t="s">
        <v>19</v>
      </c>
      <c r="F447" s="228" t="s">
        <v>959</v>
      </c>
      <c r="G447" s="225"/>
      <c r="H447" s="229">
        <v>0.09</v>
      </c>
      <c r="I447" s="230"/>
      <c r="J447" s="225"/>
      <c r="K447" s="225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130</v>
      </c>
      <c r="AU447" s="235" t="s">
        <v>81</v>
      </c>
      <c r="AV447" s="13" t="s">
        <v>81</v>
      </c>
      <c r="AW447" s="13" t="s">
        <v>32</v>
      </c>
      <c r="AX447" s="13" t="s">
        <v>71</v>
      </c>
      <c r="AY447" s="235" t="s">
        <v>119</v>
      </c>
    </row>
    <row r="448" spans="1:51" s="14" customFormat="1" ht="12">
      <c r="A448" s="14"/>
      <c r="B448" s="249"/>
      <c r="C448" s="250"/>
      <c r="D448" s="226" t="s">
        <v>130</v>
      </c>
      <c r="E448" s="251" t="s">
        <v>19</v>
      </c>
      <c r="F448" s="252" t="s">
        <v>216</v>
      </c>
      <c r="G448" s="250"/>
      <c r="H448" s="253">
        <v>0.433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9" t="s">
        <v>130</v>
      </c>
      <c r="AU448" s="259" t="s">
        <v>81</v>
      </c>
      <c r="AV448" s="14" t="s">
        <v>126</v>
      </c>
      <c r="AW448" s="14" t="s">
        <v>32</v>
      </c>
      <c r="AX448" s="14" t="s">
        <v>79</v>
      </c>
      <c r="AY448" s="259" t="s">
        <v>119</v>
      </c>
    </row>
    <row r="449" spans="1:65" s="2" customFormat="1" ht="16.5" customHeight="1">
      <c r="A449" s="40"/>
      <c r="B449" s="41"/>
      <c r="C449" s="239" t="s">
        <v>960</v>
      </c>
      <c r="D449" s="239" t="s">
        <v>210</v>
      </c>
      <c r="E449" s="240" t="s">
        <v>961</v>
      </c>
      <c r="F449" s="241" t="s">
        <v>962</v>
      </c>
      <c r="G449" s="242" t="s">
        <v>200</v>
      </c>
      <c r="H449" s="243">
        <v>0.031</v>
      </c>
      <c r="I449" s="244"/>
      <c r="J449" s="245">
        <f>ROUND(I449*H449,2)</f>
        <v>0</v>
      </c>
      <c r="K449" s="241" t="s">
        <v>125</v>
      </c>
      <c r="L449" s="246"/>
      <c r="M449" s="247" t="s">
        <v>19</v>
      </c>
      <c r="N449" s="248" t="s">
        <v>42</v>
      </c>
      <c r="O449" s="86"/>
      <c r="P449" s="215">
        <f>O449*H449</f>
        <v>0</v>
      </c>
      <c r="Q449" s="215">
        <v>1</v>
      </c>
      <c r="R449" s="215">
        <f>Q449*H449</f>
        <v>0.031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162</v>
      </c>
      <c r="AT449" s="217" t="s">
        <v>210</v>
      </c>
      <c r="AU449" s="217" t="s">
        <v>81</v>
      </c>
      <c r="AY449" s="19" t="s">
        <v>119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79</v>
      </c>
      <c r="BK449" s="218">
        <f>ROUND(I449*H449,2)</f>
        <v>0</v>
      </c>
      <c r="BL449" s="19" t="s">
        <v>126</v>
      </c>
      <c r="BM449" s="217" t="s">
        <v>963</v>
      </c>
    </row>
    <row r="450" spans="1:51" s="15" customFormat="1" ht="12">
      <c r="A450" s="15"/>
      <c r="B450" s="261"/>
      <c r="C450" s="262"/>
      <c r="D450" s="226" t="s">
        <v>130</v>
      </c>
      <c r="E450" s="263" t="s">
        <v>19</v>
      </c>
      <c r="F450" s="264" t="s">
        <v>957</v>
      </c>
      <c r="G450" s="262"/>
      <c r="H450" s="263" t="s">
        <v>19</v>
      </c>
      <c r="I450" s="265"/>
      <c r="J450" s="262"/>
      <c r="K450" s="262"/>
      <c r="L450" s="266"/>
      <c r="M450" s="267"/>
      <c r="N450" s="268"/>
      <c r="O450" s="268"/>
      <c r="P450" s="268"/>
      <c r="Q450" s="268"/>
      <c r="R450" s="268"/>
      <c r="S450" s="268"/>
      <c r="T450" s="26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0" t="s">
        <v>130</v>
      </c>
      <c r="AU450" s="270" t="s">
        <v>81</v>
      </c>
      <c r="AV450" s="15" t="s">
        <v>79</v>
      </c>
      <c r="AW450" s="15" t="s">
        <v>32</v>
      </c>
      <c r="AX450" s="15" t="s">
        <v>71</v>
      </c>
      <c r="AY450" s="270" t="s">
        <v>119</v>
      </c>
    </row>
    <row r="451" spans="1:51" s="13" customFormat="1" ht="12">
      <c r="A451" s="13"/>
      <c r="B451" s="224"/>
      <c r="C451" s="225"/>
      <c r="D451" s="226" t="s">
        <v>130</v>
      </c>
      <c r="E451" s="227" t="s">
        <v>19</v>
      </c>
      <c r="F451" s="228" t="s">
        <v>964</v>
      </c>
      <c r="G451" s="225"/>
      <c r="H451" s="229">
        <v>0.031</v>
      </c>
      <c r="I451" s="230"/>
      <c r="J451" s="225"/>
      <c r="K451" s="225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130</v>
      </c>
      <c r="AU451" s="235" t="s">
        <v>81</v>
      </c>
      <c r="AV451" s="13" t="s">
        <v>81</v>
      </c>
      <c r="AW451" s="13" t="s">
        <v>32</v>
      </c>
      <c r="AX451" s="13" t="s">
        <v>79</v>
      </c>
      <c r="AY451" s="235" t="s">
        <v>119</v>
      </c>
    </row>
    <row r="452" spans="1:65" s="2" customFormat="1" ht="16.5" customHeight="1">
      <c r="A452" s="40"/>
      <c r="B452" s="41"/>
      <c r="C452" s="239" t="s">
        <v>965</v>
      </c>
      <c r="D452" s="239" t="s">
        <v>210</v>
      </c>
      <c r="E452" s="240" t="s">
        <v>966</v>
      </c>
      <c r="F452" s="241" t="s">
        <v>967</v>
      </c>
      <c r="G452" s="242" t="s">
        <v>200</v>
      </c>
      <c r="H452" s="243">
        <v>0.077</v>
      </c>
      <c r="I452" s="244"/>
      <c r="J452" s="245">
        <f>ROUND(I452*H452,2)</f>
        <v>0</v>
      </c>
      <c r="K452" s="241" t="s">
        <v>19</v>
      </c>
      <c r="L452" s="246"/>
      <c r="M452" s="247" t="s">
        <v>19</v>
      </c>
      <c r="N452" s="248" t="s">
        <v>42</v>
      </c>
      <c r="O452" s="86"/>
      <c r="P452" s="215">
        <f>O452*H452</f>
        <v>0</v>
      </c>
      <c r="Q452" s="215">
        <v>1</v>
      </c>
      <c r="R452" s="215">
        <f>Q452*H452</f>
        <v>0.077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162</v>
      </c>
      <c r="AT452" s="217" t="s">
        <v>210</v>
      </c>
      <c r="AU452" s="217" t="s">
        <v>81</v>
      </c>
      <c r="AY452" s="19" t="s">
        <v>119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79</v>
      </c>
      <c r="BK452" s="218">
        <f>ROUND(I452*H452,2)</f>
        <v>0</v>
      </c>
      <c r="BL452" s="19" t="s">
        <v>126</v>
      </c>
      <c r="BM452" s="217" t="s">
        <v>968</v>
      </c>
    </row>
    <row r="453" spans="1:51" s="15" customFormat="1" ht="12">
      <c r="A453" s="15"/>
      <c r="B453" s="261"/>
      <c r="C453" s="262"/>
      <c r="D453" s="226" t="s">
        <v>130</v>
      </c>
      <c r="E453" s="263" t="s">
        <v>19</v>
      </c>
      <c r="F453" s="264" t="s">
        <v>957</v>
      </c>
      <c r="G453" s="262"/>
      <c r="H453" s="263" t="s">
        <v>19</v>
      </c>
      <c r="I453" s="265"/>
      <c r="J453" s="262"/>
      <c r="K453" s="262"/>
      <c r="L453" s="266"/>
      <c r="M453" s="267"/>
      <c r="N453" s="268"/>
      <c r="O453" s="268"/>
      <c r="P453" s="268"/>
      <c r="Q453" s="268"/>
      <c r="R453" s="268"/>
      <c r="S453" s="268"/>
      <c r="T453" s="269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70" t="s">
        <v>130</v>
      </c>
      <c r="AU453" s="270" t="s">
        <v>81</v>
      </c>
      <c r="AV453" s="15" t="s">
        <v>79</v>
      </c>
      <c r="AW453" s="15" t="s">
        <v>32</v>
      </c>
      <c r="AX453" s="15" t="s">
        <v>71</v>
      </c>
      <c r="AY453" s="270" t="s">
        <v>119</v>
      </c>
    </row>
    <row r="454" spans="1:51" s="13" customFormat="1" ht="12">
      <c r="A454" s="13"/>
      <c r="B454" s="224"/>
      <c r="C454" s="225"/>
      <c r="D454" s="226" t="s">
        <v>130</v>
      </c>
      <c r="E454" s="227" t="s">
        <v>19</v>
      </c>
      <c r="F454" s="228" t="s">
        <v>969</v>
      </c>
      <c r="G454" s="225"/>
      <c r="H454" s="229">
        <v>0.077</v>
      </c>
      <c r="I454" s="230"/>
      <c r="J454" s="225"/>
      <c r="K454" s="225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130</v>
      </c>
      <c r="AU454" s="235" t="s">
        <v>81</v>
      </c>
      <c r="AV454" s="13" t="s">
        <v>81</v>
      </c>
      <c r="AW454" s="13" t="s">
        <v>32</v>
      </c>
      <c r="AX454" s="13" t="s">
        <v>79</v>
      </c>
      <c r="AY454" s="235" t="s">
        <v>119</v>
      </c>
    </row>
    <row r="455" spans="1:65" s="2" customFormat="1" ht="16.5" customHeight="1">
      <c r="A455" s="40"/>
      <c r="B455" s="41"/>
      <c r="C455" s="239" t="s">
        <v>970</v>
      </c>
      <c r="D455" s="239" t="s">
        <v>210</v>
      </c>
      <c r="E455" s="240" t="s">
        <v>971</v>
      </c>
      <c r="F455" s="241" t="s">
        <v>972</v>
      </c>
      <c r="G455" s="242" t="s">
        <v>200</v>
      </c>
      <c r="H455" s="243">
        <v>0.042</v>
      </c>
      <c r="I455" s="244"/>
      <c r="J455" s="245">
        <f>ROUND(I455*H455,2)</f>
        <v>0</v>
      </c>
      <c r="K455" s="241" t="s">
        <v>125</v>
      </c>
      <c r="L455" s="246"/>
      <c r="M455" s="247" t="s">
        <v>19</v>
      </c>
      <c r="N455" s="248" t="s">
        <v>42</v>
      </c>
      <c r="O455" s="86"/>
      <c r="P455" s="215">
        <f>O455*H455</f>
        <v>0</v>
      </c>
      <c r="Q455" s="215">
        <v>1</v>
      </c>
      <c r="R455" s="215">
        <f>Q455*H455</f>
        <v>0.042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162</v>
      </c>
      <c r="AT455" s="217" t="s">
        <v>210</v>
      </c>
      <c r="AU455" s="217" t="s">
        <v>81</v>
      </c>
      <c r="AY455" s="19" t="s">
        <v>119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79</v>
      </c>
      <c r="BK455" s="218">
        <f>ROUND(I455*H455,2)</f>
        <v>0</v>
      </c>
      <c r="BL455" s="19" t="s">
        <v>126</v>
      </c>
      <c r="BM455" s="217" t="s">
        <v>973</v>
      </c>
    </row>
    <row r="456" spans="1:51" s="15" customFormat="1" ht="12">
      <c r="A456" s="15"/>
      <c r="B456" s="261"/>
      <c r="C456" s="262"/>
      <c r="D456" s="226" t="s">
        <v>130</v>
      </c>
      <c r="E456" s="263" t="s">
        <v>19</v>
      </c>
      <c r="F456" s="264" t="s">
        <v>957</v>
      </c>
      <c r="G456" s="262"/>
      <c r="H456" s="263" t="s">
        <v>19</v>
      </c>
      <c r="I456" s="265"/>
      <c r="J456" s="262"/>
      <c r="K456" s="262"/>
      <c r="L456" s="266"/>
      <c r="M456" s="267"/>
      <c r="N456" s="268"/>
      <c r="O456" s="268"/>
      <c r="P456" s="268"/>
      <c r="Q456" s="268"/>
      <c r="R456" s="268"/>
      <c r="S456" s="268"/>
      <c r="T456" s="26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0" t="s">
        <v>130</v>
      </c>
      <c r="AU456" s="270" t="s">
        <v>81</v>
      </c>
      <c r="AV456" s="15" t="s">
        <v>79</v>
      </c>
      <c r="AW456" s="15" t="s">
        <v>32</v>
      </c>
      <c r="AX456" s="15" t="s">
        <v>71</v>
      </c>
      <c r="AY456" s="270" t="s">
        <v>119</v>
      </c>
    </row>
    <row r="457" spans="1:51" s="13" customFormat="1" ht="12">
      <c r="A457" s="13"/>
      <c r="B457" s="224"/>
      <c r="C457" s="225"/>
      <c r="D457" s="226" t="s">
        <v>130</v>
      </c>
      <c r="E457" s="227" t="s">
        <v>19</v>
      </c>
      <c r="F457" s="228" t="s">
        <v>974</v>
      </c>
      <c r="G457" s="225"/>
      <c r="H457" s="229">
        <v>0.021</v>
      </c>
      <c r="I457" s="230"/>
      <c r="J457" s="225"/>
      <c r="K457" s="225"/>
      <c r="L457" s="231"/>
      <c r="M457" s="232"/>
      <c r="N457" s="233"/>
      <c r="O457" s="233"/>
      <c r="P457" s="233"/>
      <c r="Q457" s="233"/>
      <c r="R457" s="233"/>
      <c r="S457" s="233"/>
      <c r="T457" s="23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5" t="s">
        <v>130</v>
      </c>
      <c r="AU457" s="235" t="s">
        <v>81</v>
      </c>
      <c r="AV457" s="13" t="s">
        <v>81</v>
      </c>
      <c r="AW457" s="13" t="s">
        <v>32</v>
      </c>
      <c r="AX457" s="13" t="s">
        <v>71</v>
      </c>
      <c r="AY457" s="235" t="s">
        <v>119</v>
      </c>
    </row>
    <row r="458" spans="1:51" s="13" customFormat="1" ht="12">
      <c r="A458" s="13"/>
      <c r="B458" s="224"/>
      <c r="C458" s="225"/>
      <c r="D458" s="226" t="s">
        <v>130</v>
      </c>
      <c r="E458" s="227" t="s">
        <v>19</v>
      </c>
      <c r="F458" s="228" t="s">
        <v>975</v>
      </c>
      <c r="G458" s="225"/>
      <c r="H458" s="229">
        <v>0.021</v>
      </c>
      <c r="I458" s="230"/>
      <c r="J458" s="225"/>
      <c r="K458" s="225"/>
      <c r="L458" s="231"/>
      <c r="M458" s="232"/>
      <c r="N458" s="233"/>
      <c r="O458" s="233"/>
      <c r="P458" s="233"/>
      <c r="Q458" s="233"/>
      <c r="R458" s="233"/>
      <c r="S458" s="233"/>
      <c r="T458" s="23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5" t="s">
        <v>130</v>
      </c>
      <c r="AU458" s="235" t="s">
        <v>81</v>
      </c>
      <c r="AV458" s="13" t="s">
        <v>81</v>
      </c>
      <c r="AW458" s="13" t="s">
        <v>32</v>
      </c>
      <c r="AX458" s="13" t="s">
        <v>71</v>
      </c>
      <c r="AY458" s="235" t="s">
        <v>119</v>
      </c>
    </row>
    <row r="459" spans="1:51" s="14" customFormat="1" ht="12">
      <c r="A459" s="14"/>
      <c r="B459" s="249"/>
      <c r="C459" s="250"/>
      <c r="D459" s="226" t="s">
        <v>130</v>
      </c>
      <c r="E459" s="251" t="s">
        <v>19</v>
      </c>
      <c r="F459" s="252" t="s">
        <v>216</v>
      </c>
      <c r="G459" s="250"/>
      <c r="H459" s="253">
        <v>0.042</v>
      </c>
      <c r="I459" s="254"/>
      <c r="J459" s="250"/>
      <c r="K459" s="250"/>
      <c r="L459" s="255"/>
      <c r="M459" s="256"/>
      <c r="N459" s="257"/>
      <c r="O459" s="257"/>
      <c r="P459" s="257"/>
      <c r="Q459" s="257"/>
      <c r="R459" s="257"/>
      <c r="S459" s="257"/>
      <c r="T459" s="25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9" t="s">
        <v>130</v>
      </c>
      <c r="AU459" s="259" t="s">
        <v>81</v>
      </c>
      <c r="AV459" s="14" t="s">
        <v>126</v>
      </c>
      <c r="AW459" s="14" t="s">
        <v>32</v>
      </c>
      <c r="AX459" s="14" t="s">
        <v>79</v>
      </c>
      <c r="AY459" s="259" t="s">
        <v>119</v>
      </c>
    </row>
    <row r="460" spans="1:65" s="2" customFormat="1" ht="16.5" customHeight="1">
      <c r="A460" s="40"/>
      <c r="B460" s="41"/>
      <c r="C460" s="239" t="s">
        <v>976</v>
      </c>
      <c r="D460" s="239" t="s">
        <v>210</v>
      </c>
      <c r="E460" s="240" t="s">
        <v>977</v>
      </c>
      <c r="F460" s="241" t="s">
        <v>978</v>
      </c>
      <c r="G460" s="242" t="s">
        <v>200</v>
      </c>
      <c r="H460" s="243">
        <v>0.063</v>
      </c>
      <c r="I460" s="244"/>
      <c r="J460" s="245">
        <f>ROUND(I460*H460,2)</f>
        <v>0</v>
      </c>
      <c r="K460" s="241" t="s">
        <v>19</v>
      </c>
      <c r="L460" s="246"/>
      <c r="M460" s="247" t="s">
        <v>19</v>
      </c>
      <c r="N460" s="248" t="s">
        <v>42</v>
      </c>
      <c r="O460" s="86"/>
      <c r="P460" s="215">
        <f>O460*H460</f>
        <v>0</v>
      </c>
      <c r="Q460" s="215">
        <v>1</v>
      </c>
      <c r="R460" s="215">
        <f>Q460*H460</f>
        <v>0.063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162</v>
      </c>
      <c r="AT460" s="217" t="s">
        <v>210</v>
      </c>
      <c r="AU460" s="217" t="s">
        <v>81</v>
      </c>
      <c r="AY460" s="19" t="s">
        <v>119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79</v>
      </c>
      <c r="BK460" s="218">
        <f>ROUND(I460*H460,2)</f>
        <v>0</v>
      </c>
      <c r="BL460" s="19" t="s">
        <v>126</v>
      </c>
      <c r="BM460" s="217" t="s">
        <v>979</v>
      </c>
    </row>
    <row r="461" spans="1:51" s="15" customFormat="1" ht="12">
      <c r="A461" s="15"/>
      <c r="B461" s="261"/>
      <c r="C461" s="262"/>
      <c r="D461" s="226" t="s">
        <v>130</v>
      </c>
      <c r="E461" s="263" t="s">
        <v>19</v>
      </c>
      <c r="F461" s="264" t="s">
        <v>957</v>
      </c>
      <c r="G461" s="262"/>
      <c r="H461" s="263" t="s">
        <v>19</v>
      </c>
      <c r="I461" s="265"/>
      <c r="J461" s="262"/>
      <c r="K461" s="262"/>
      <c r="L461" s="266"/>
      <c r="M461" s="267"/>
      <c r="N461" s="268"/>
      <c r="O461" s="268"/>
      <c r="P461" s="268"/>
      <c r="Q461" s="268"/>
      <c r="R461" s="268"/>
      <c r="S461" s="268"/>
      <c r="T461" s="269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0" t="s">
        <v>130</v>
      </c>
      <c r="AU461" s="270" t="s">
        <v>81</v>
      </c>
      <c r="AV461" s="15" t="s">
        <v>79</v>
      </c>
      <c r="AW461" s="15" t="s">
        <v>32</v>
      </c>
      <c r="AX461" s="15" t="s">
        <v>71</v>
      </c>
      <c r="AY461" s="270" t="s">
        <v>119</v>
      </c>
    </row>
    <row r="462" spans="1:51" s="13" customFormat="1" ht="12">
      <c r="A462" s="13"/>
      <c r="B462" s="224"/>
      <c r="C462" s="225"/>
      <c r="D462" s="226" t="s">
        <v>130</v>
      </c>
      <c r="E462" s="227" t="s">
        <v>19</v>
      </c>
      <c r="F462" s="228" t="s">
        <v>980</v>
      </c>
      <c r="G462" s="225"/>
      <c r="H462" s="229">
        <v>0.063</v>
      </c>
      <c r="I462" s="230"/>
      <c r="J462" s="225"/>
      <c r="K462" s="225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130</v>
      </c>
      <c r="AU462" s="235" t="s">
        <v>81</v>
      </c>
      <c r="AV462" s="13" t="s">
        <v>81</v>
      </c>
      <c r="AW462" s="13" t="s">
        <v>32</v>
      </c>
      <c r="AX462" s="13" t="s">
        <v>79</v>
      </c>
      <c r="AY462" s="235" t="s">
        <v>119</v>
      </c>
    </row>
    <row r="463" spans="1:65" s="2" customFormat="1" ht="16.5" customHeight="1">
      <c r="A463" s="40"/>
      <c r="B463" s="41"/>
      <c r="C463" s="239" t="s">
        <v>981</v>
      </c>
      <c r="D463" s="239" t="s">
        <v>210</v>
      </c>
      <c r="E463" s="240" t="s">
        <v>982</v>
      </c>
      <c r="F463" s="241" t="s">
        <v>983</v>
      </c>
      <c r="G463" s="242" t="s">
        <v>200</v>
      </c>
      <c r="H463" s="243">
        <v>0.003</v>
      </c>
      <c r="I463" s="244"/>
      <c r="J463" s="245">
        <f>ROUND(I463*H463,2)</f>
        <v>0</v>
      </c>
      <c r="K463" s="241" t="s">
        <v>19</v>
      </c>
      <c r="L463" s="246"/>
      <c r="M463" s="247" t="s">
        <v>19</v>
      </c>
      <c r="N463" s="248" t="s">
        <v>42</v>
      </c>
      <c r="O463" s="86"/>
      <c r="P463" s="215">
        <f>O463*H463</f>
        <v>0</v>
      </c>
      <c r="Q463" s="215">
        <v>1</v>
      </c>
      <c r="R463" s="215">
        <f>Q463*H463</f>
        <v>0.003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162</v>
      </c>
      <c r="AT463" s="217" t="s">
        <v>210</v>
      </c>
      <c r="AU463" s="217" t="s">
        <v>81</v>
      </c>
      <c r="AY463" s="19" t="s">
        <v>119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79</v>
      </c>
      <c r="BK463" s="218">
        <f>ROUND(I463*H463,2)</f>
        <v>0</v>
      </c>
      <c r="BL463" s="19" t="s">
        <v>126</v>
      </c>
      <c r="BM463" s="217" t="s">
        <v>984</v>
      </c>
    </row>
    <row r="464" spans="1:51" s="15" customFormat="1" ht="12">
      <c r="A464" s="15"/>
      <c r="B464" s="261"/>
      <c r="C464" s="262"/>
      <c r="D464" s="226" t="s">
        <v>130</v>
      </c>
      <c r="E464" s="263" t="s">
        <v>19</v>
      </c>
      <c r="F464" s="264" t="s">
        <v>957</v>
      </c>
      <c r="G464" s="262"/>
      <c r="H464" s="263" t="s">
        <v>19</v>
      </c>
      <c r="I464" s="265"/>
      <c r="J464" s="262"/>
      <c r="K464" s="262"/>
      <c r="L464" s="266"/>
      <c r="M464" s="267"/>
      <c r="N464" s="268"/>
      <c r="O464" s="268"/>
      <c r="P464" s="268"/>
      <c r="Q464" s="268"/>
      <c r="R464" s="268"/>
      <c r="S464" s="268"/>
      <c r="T464" s="269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0" t="s">
        <v>130</v>
      </c>
      <c r="AU464" s="270" t="s">
        <v>81</v>
      </c>
      <c r="AV464" s="15" t="s">
        <v>79</v>
      </c>
      <c r="AW464" s="15" t="s">
        <v>32</v>
      </c>
      <c r="AX464" s="15" t="s">
        <v>71</v>
      </c>
      <c r="AY464" s="270" t="s">
        <v>119</v>
      </c>
    </row>
    <row r="465" spans="1:51" s="13" customFormat="1" ht="12">
      <c r="A465" s="13"/>
      <c r="B465" s="224"/>
      <c r="C465" s="225"/>
      <c r="D465" s="226" t="s">
        <v>130</v>
      </c>
      <c r="E465" s="227" t="s">
        <v>19</v>
      </c>
      <c r="F465" s="228" t="s">
        <v>985</v>
      </c>
      <c r="G465" s="225"/>
      <c r="H465" s="229">
        <v>0.003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130</v>
      </c>
      <c r="AU465" s="235" t="s">
        <v>81</v>
      </c>
      <c r="AV465" s="13" t="s">
        <v>81</v>
      </c>
      <c r="AW465" s="13" t="s">
        <v>32</v>
      </c>
      <c r="AX465" s="13" t="s">
        <v>79</v>
      </c>
      <c r="AY465" s="235" t="s">
        <v>119</v>
      </c>
    </row>
    <row r="466" spans="1:65" s="2" customFormat="1" ht="16.5" customHeight="1">
      <c r="A466" s="40"/>
      <c r="B466" s="41"/>
      <c r="C466" s="239" t="s">
        <v>986</v>
      </c>
      <c r="D466" s="239" t="s">
        <v>210</v>
      </c>
      <c r="E466" s="240" t="s">
        <v>987</v>
      </c>
      <c r="F466" s="241" t="s">
        <v>988</v>
      </c>
      <c r="G466" s="242" t="s">
        <v>200</v>
      </c>
      <c r="H466" s="243">
        <v>0.005</v>
      </c>
      <c r="I466" s="244"/>
      <c r="J466" s="245">
        <f>ROUND(I466*H466,2)</f>
        <v>0</v>
      </c>
      <c r="K466" s="241" t="s">
        <v>125</v>
      </c>
      <c r="L466" s="246"/>
      <c r="M466" s="247" t="s">
        <v>19</v>
      </c>
      <c r="N466" s="248" t="s">
        <v>42</v>
      </c>
      <c r="O466" s="86"/>
      <c r="P466" s="215">
        <f>O466*H466</f>
        <v>0</v>
      </c>
      <c r="Q466" s="215">
        <v>1</v>
      </c>
      <c r="R466" s="215">
        <f>Q466*H466</f>
        <v>0.005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162</v>
      </c>
      <c r="AT466" s="217" t="s">
        <v>210</v>
      </c>
      <c r="AU466" s="217" t="s">
        <v>81</v>
      </c>
      <c r="AY466" s="19" t="s">
        <v>119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79</v>
      </c>
      <c r="BK466" s="218">
        <f>ROUND(I466*H466,2)</f>
        <v>0</v>
      </c>
      <c r="BL466" s="19" t="s">
        <v>126</v>
      </c>
      <c r="BM466" s="217" t="s">
        <v>989</v>
      </c>
    </row>
    <row r="467" spans="1:51" s="15" customFormat="1" ht="12">
      <c r="A467" s="15"/>
      <c r="B467" s="261"/>
      <c r="C467" s="262"/>
      <c r="D467" s="226" t="s">
        <v>130</v>
      </c>
      <c r="E467" s="263" t="s">
        <v>19</v>
      </c>
      <c r="F467" s="264" t="s">
        <v>957</v>
      </c>
      <c r="G467" s="262"/>
      <c r="H467" s="263" t="s">
        <v>19</v>
      </c>
      <c r="I467" s="265"/>
      <c r="J467" s="262"/>
      <c r="K467" s="262"/>
      <c r="L467" s="266"/>
      <c r="M467" s="267"/>
      <c r="N467" s="268"/>
      <c r="O467" s="268"/>
      <c r="P467" s="268"/>
      <c r="Q467" s="268"/>
      <c r="R467" s="268"/>
      <c r="S467" s="268"/>
      <c r="T467" s="269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0" t="s">
        <v>130</v>
      </c>
      <c r="AU467" s="270" t="s">
        <v>81</v>
      </c>
      <c r="AV467" s="15" t="s">
        <v>79</v>
      </c>
      <c r="AW467" s="15" t="s">
        <v>32</v>
      </c>
      <c r="AX467" s="15" t="s">
        <v>71</v>
      </c>
      <c r="AY467" s="270" t="s">
        <v>119</v>
      </c>
    </row>
    <row r="468" spans="1:51" s="13" customFormat="1" ht="12">
      <c r="A468" s="13"/>
      <c r="B468" s="224"/>
      <c r="C468" s="225"/>
      <c r="D468" s="226" t="s">
        <v>130</v>
      </c>
      <c r="E468" s="227" t="s">
        <v>19</v>
      </c>
      <c r="F468" s="228" t="s">
        <v>990</v>
      </c>
      <c r="G468" s="225"/>
      <c r="H468" s="229">
        <v>0.005</v>
      </c>
      <c r="I468" s="230"/>
      <c r="J468" s="225"/>
      <c r="K468" s="225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130</v>
      </c>
      <c r="AU468" s="235" t="s">
        <v>81</v>
      </c>
      <c r="AV468" s="13" t="s">
        <v>81</v>
      </c>
      <c r="AW468" s="13" t="s">
        <v>32</v>
      </c>
      <c r="AX468" s="13" t="s">
        <v>79</v>
      </c>
      <c r="AY468" s="235" t="s">
        <v>119</v>
      </c>
    </row>
    <row r="469" spans="1:65" s="2" customFormat="1" ht="16.5" customHeight="1">
      <c r="A469" s="40"/>
      <c r="B469" s="41"/>
      <c r="C469" s="239" t="s">
        <v>991</v>
      </c>
      <c r="D469" s="239" t="s">
        <v>210</v>
      </c>
      <c r="E469" s="240" t="s">
        <v>992</v>
      </c>
      <c r="F469" s="241" t="s">
        <v>993</v>
      </c>
      <c r="G469" s="242" t="s">
        <v>372</v>
      </c>
      <c r="H469" s="243">
        <v>0.64</v>
      </c>
      <c r="I469" s="244"/>
      <c r="J469" s="245">
        <f>ROUND(I469*H469,2)</f>
        <v>0</v>
      </c>
      <c r="K469" s="241" t="s">
        <v>125</v>
      </c>
      <c r="L469" s="246"/>
      <c r="M469" s="247" t="s">
        <v>19</v>
      </c>
      <c r="N469" s="248" t="s">
        <v>42</v>
      </c>
      <c r="O469" s="86"/>
      <c r="P469" s="215">
        <f>O469*H469</f>
        <v>0</v>
      </c>
      <c r="Q469" s="215">
        <v>0.0013</v>
      </c>
      <c r="R469" s="215">
        <f>Q469*H469</f>
        <v>0.000832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162</v>
      </c>
      <c r="AT469" s="217" t="s">
        <v>210</v>
      </c>
      <c r="AU469" s="217" t="s">
        <v>81</v>
      </c>
      <c r="AY469" s="19" t="s">
        <v>119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79</v>
      </c>
      <c r="BK469" s="218">
        <f>ROUND(I469*H469,2)</f>
        <v>0</v>
      </c>
      <c r="BL469" s="19" t="s">
        <v>126</v>
      </c>
      <c r="BM469" s="217" t="s">
        <v>994</v>
      </c>
    </row>
    <row r="470" spans="1:51" s="15" customFormat="1" ht="12">
      <c r="A470" s="15"/>
      <c r="B470" s="261"/>
      <c r="C470" s="262"/>
      <c r="D470" s="226" t="s">
        <v>130</v>
      </c>
      <c r="E470" s="263" t="s">
        <v>19</v>
      </c>
      <c r="F470" s="264" t="s">
        <v>995</v>
      </c>
      <c r="G470" s="262"/>
      <c r="H470" s="263" t="s">
        <v>19</v>
      </c>
      <c r="I470" s="265"/>
      <c r="J470" s="262"/>
      <c r="K470" s="262"/>
      <c r="L470" s="266"/>
      <c r="M470" s="267"/>
      <c r="N470" s="268"/>
      <c r="O470" s="268"/>
      <c r="P470" s="268"/>
      <c r="Q470" s="268"/>
      <c r="R470" s="268"/>
      <c r="S470" s="268"/>
      <c r="T470" s="269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70" t="s">
        <v>130</v>
      </c>
      <c r="AU470" s="270" t="s">
        <v>81</v>
      </c>
      <c r="AV470" s="15" t="s">
        <v>79</v>
      </c>
      <c r="AW470" s="15" t="s">
        <v>32</v>
      </c>
      <c r="AX470" s="15" t="s">
        <v>71</v>
      </c>
      <c r="AY470" s="270" t="s">
        <v>119</v>
      </c>
    </row>
    <row r="471" spans="1:51" s="13" customFormat="1" ht="12">
      <c r="A471" s="13"/>
      <c r="B471" s="224"/>
      <c r="C471" s="225"/>
      <c r="D471" s="226" t="s">
        <v>130</v>
      </c>
      <c r="E471" s="227" t="s">
        <v>19</v>
      </c>
      <c r="F471" s="228" t="s">
        <v>996</v>
      </c>
      <c r="G471" s="225"/>
      <c r="H471" s="229">
        <v>0.64</v>
      </c>
      <c r="I471" s="230"/>
      <c r="J471" s="225"/>
      <c r="K471" s="225"/>
      <c r="L471" s="231"/>
      <c r="M471" s="232"/>
      <c r="N471" s="233"/>
      <c r="O471" s="233"/>
      <c r="P471" s="233"/>
      <c r="Q471" s="233"/>
      <c r="R471" s="233"/>
      <c r="S471" s="233"/>
      <c r="T471" s="23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5" t="s">
        <v>130</v>
      </c>
      <c r="AU471" s="235" t="s">
        <v>81</v>
      </c>
      <c r="AV471" s="13" t="s">
        <v>81</v>
      </c>
      <c r="AW471" s="13" t="s">
        <v>32</v>
      </c>
      <c r="AX471" s="13" t="s">
        <v>79</v>
      </c>
      <c r="AY471" s="235" t="s">
        <v>119</v>
      </c>
    </row>
    <row r="472" spans="1:65" s="2" customFormat="1" ht="24.15" customHeight="1">
      <c r="A472" s="40"/>
      <c r="B472" s="41"/>
      <c r="C472" s="239" t="s">
        <v>997</v>
      </c>
      <c r="D472" s="239" t="s">
        <v>210</v>
      </c>
      <c r="E472" s="240" t="s">
        <v>998</v>
      </c>
      <c r="F472" s="241" t="s">
        <v>999</v>
      </c>
      <c r="G472" s="242" t="s">
        <v>245</v>
      </c>
      <c r="H472" s="243">
        <v>8</v>
      </c>
      <c r="I472" s="244"/>
      <c r="J472" s="245">
        <f>ROUND(I472*H472,2)</f>
        <v>0</v>
      </c>
      <c r="K472" s="241" t="s">
        <v>125</v>
      </c>
      <c r="L472" s="246"/>
      <c r="M472" s="247" t="s">
        <v>19</v>
      </c>
      <c r="N472" s="248" t="s">
        <v>42</v>
      </c>
      <c r="O472" s="86"/>
      <c r="P472" s="215">
        <f>O472*H472</f>
        <v>0</v>
      </c>
      <c r="Q472" s="215">
        <v>0.00333</v>
      </c>
      <c r="R472" s="215">
        <f>Q472*H472</f>
        <v>0.02664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162</v>
      </c>
      <c r="AT472" s="217" t="s">
        <v>210</v>
      </c>
      <c r="AU472" s="217" t="s">
        <v>81</v>
      </c>
      <c r="AY472" s="19" t="s">
        <v>119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79</v>
      </c>
      <c r="BK472" s="218">
        <f>ROUND(I472*H472,2)</f>
        <v>0</v>
      </c>
      <c r="BL472" s="19" t="s">
        <v>126</v>
      </c>
      <c r="BM472" s="217" t="s">
        <v>1000</v>
      </c>
    </row>
    <row r="473" spans="1:65" s="2" customFormat="1" ht="16.5" customHeight="1">
      <c r="A473" s="40"/>
      <c r="B473" s="41"/>
      <c r="C473" s="239" t="s">
        <v>1001</v>
      </c>
      <c r="D473" s="239" t="s">
        <v>210</v>
      </c>
      <c r="E473" s="240" t="s">
        <v>1002</v>
      </c>
      <c r="F473" s="241" t="s">
        <v>1003</v>
      </c>
      <c r="G473" s="242" t="s">
        <v>134</v>
      </c>
      <c r="H473" s="243">
        <v>8</v>
      </c>
      <c r="I473" s="244"/>
      <c r="J473" s="245">
        <f>ROUND(I473*H473,2)</f>
        <v>0</v>
      </c>
      <c r="K473" s="241" t="s">
        <v>19</v>
      </c>
      <c r="L473" s="246"/>
      <c r="M473" s="247" t="s">
        <v>19</v>
      </c>
      <c r="N473" s="248" t="s">
        <v>42</v>
      </c>
      <c r="O473" s="86"/>
      <c r="P473" s="215">
        <f>O473*H473</f>
        <v>0</v>
      </c>
      <c r="Q473" s="215">
        <v>0</v>
      </c>
      <c r="R473" s="215">
        <f>Q473*H473</f>
        <v>0</v>
      </c>
      <c r="S473" s="215">
        <v>0</v>
      </c>
      <c r="T473" s="21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7" t="s">
        <v>162</v>
      </c>
      <c r="AT473" s="217" t="s">
        <v>210</v>
      </c>
      <c r="AU473" s="217" t="s">
        <v>81</v>
      </c>
      <c r="AY473" s="19" t="s">
        <v>119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79</v>
      </c>
      <c r="BK473" s="218">
        <f>ROUND(I473*H473,2)</f>
        <v>0</v>
      </c>
      <c r="BL473" s="19" t="s">
        <v>126</v>
      </c>
      <c r="BM473" s="217" t="s">
        <v>1004</v>
      </c>
    </row>
    <row r="474" spans="1:51" s="13" customFormat="1" ht="12">
      <c r="A474" s="13"/>
      <c r="B474" s="224"/>
      <c r="C474" s="225"/>
      <c r="D474" s="226" t="s">
        <v>130</v>
      </c>
      <c r="E474" s="227" t="s">
        <v>19</v>
      </c>
      <c r="F474" s="228" t="s">
        <v>1005</v>
      </c>
      <c r="G474" s="225"/>
      <c r="H474" s="229">
        <v>8</v>
      </c>
      <c r="I474" s="230"/>
      <c r="J474" s="225"/>
      <c r="K474" s="225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130</v>
      </c>
      <c r="AU474" s="235" t="s">
        <v>81</v>
      </c>
      <c r="AV474" s="13" t="s">
        <v>81</v>
      </c>
      <c r="AW474" s="13" t="s">
        <v>32</v>
      </c>
      <c r="AX474" s="13" t="s">
        <v>79</v>
      </c>
      <c r="AY474" s="235" t="s">
        <v>119</v>
      </c>
    </row>
    <row r="475" spans="1:65" s="2" customFormat="1" ht="24.15" customHeight="1">
      <c r="A475" s="40"/>
      <c r="B475" s="41"/>
      <c r="C475" s="239" t="s">
        <v>1006</v>
      </c>
      <c r="D475" s="239" t="s">
        <v>210</v>
      </c>
      <c r="E475" s="240" t="s">
        <v>1007</v>
      </c>
      <c r="F475" s="241" t="s">
        <v>1008</v>
      </c>
      <c r="G475" s="242" t="s">
        <v>124</v>
      </c>
      <c r="H475" s="243">
        <v>8.49</v>
      </c>
      <c r="I475" s="244"/>
      <c r="J475" s="245">
        <f>ROUND(I475*H475,2)</f>
        <v>0</v>
      </c>
      <c r="K475" s="241" t="s">
        <v>19</v>
      </c>
      <c r="L475" s="246"/>
      <c r="M475" s="247" t="s">
        <v>19</v>
      </c>
      <c r="N475" s="248" t="s">
        <v>42</v>
      </c>
      <c r="O475" s="86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162</v>
      </c>
      <c r="AT475" s="217" t="s">
        <v>210</v>
      </c>
      <c r="AU475" s="217" t="s">
        <v>81</v>
      </c>
      <c r="AY475" s="19" t="s">
        <v>119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79</v>
      </c>
      <c r="BK475" s="218">
        <f>ROUND(I475*H475,2)</f>
        <v>0</v>
      </c>
      <c r="BL475" s="19" t="s">
        <v>126</v>
      </c>
      <c r="BM475" s="217" t="s">
        <v>1009</v>
      </c>
    </row>
    <row r="476" spans="1:51" s="13" customFormat="1" ht="12">
      <c r="A476" s="13"/>
      <c r="B476" s="224"/>
      <c r="C476" s="225"/>
      <c r="D476" s="226" t="s">
        <v>130</v>
      </c>
      <c r="E476" s="227" t="s">
        <v>19</v>
      </c>
      <c r="F476" s="228" t="s">
        <v>1010</v>
      </c>
      <c r="G476" s="225"/>
      <c r="H476" s="229">
        <v>8.49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130</v>
      </c>
      <c r="AU476" s="235" t="s">
        <v>81</v>
      </c>
      <c r="AV476" s="13" t="s">
        <v>81</v>
      </c>
      <c r="AW476" s="13" t="s">
        <v>32</v>
      </c>
      <c r="AX476" s="13" t="s">
        <v>79</v>
      </c>
      <c r="AY476" s="235" t="s">
        <v>119</v>
      </c>
    </row>
    <row r="477" spans="1:65" s="2" customFormat="1" ht="16.5" customHeight="1">
      <c r="A477" s="40"/>
      <c r="B477" s="41"/>
      <c r="C477" s="239" t="s">
        <v>1011</v>
      </c>
      <c r="D477" s="239" t="s">
        <v>210</v>
      </c>
      <c r="E477" s="240" t="s">
        <v>1012</v>
      </c>
      <c r="F477" s="241" t="s">
        <v>1013</v>
      </c>
      <c r="G477" s="242" t="s">
        <v>200</v>
      </c>
      <c r="H477" s="243">
        <v>0.06</v>
      </c>
      <c r="I477" s="244"/>
      <c r="J477" s="245">
        <f>ROUND(I477*H477,2)</f>
        <v>0</v>
      </c>
      <c r="K477" s="241" t="s">
        <v>125</v>
      </c>
      <c r="L477" s="246"/>
      <c r="M477" s="247" t="s">
        <v>19</v>
      </c>
      <c r="N477" s="248" t="s">
        <v>42</v>
      </c>
      <c r="O477" s="86"/>
      <c r="P477" s="215">
        <f>O477*H477</f>
        <v>0</v>
      </c>
      <c r="Q477" s="215">
        <v>1</v>
      </c>
      <c r="R477" s="215">
        <f>Q477*H477</f>
        <v>0.06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162</v>
      </c>
      <c r="AT477" s="217" t="s">
        <v>210</v>
      </c>
      <c r="AU477" s="217" t="s">
        <v>81</v>
      </c>
      <c r="AY477" s="19" t="s">
        <v>119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79</v>
      </c>
      <c r="BK477" s="218">
        <f>ROUND(I477*H477,2)</f>
        <v>0</v>
      </c>
      <c r="BL477" s="19" t="s">
        <v>126</v>
      </c>
      <c r="BM477" s="217" t="s">
        <v>1014</v>
      </c>
    </row>
    <row r="478" spans="1:51" s="15" customFormat="1" ht="12">
      <c r="A478" s="15"/>
      <c r="B478" s="261"/>
      <c r="C478" s="262"/>
      <c r="D478" s="226" t="s">
        <v>130</v>
      </c>
      <c r="E478" s="263" t="s">
        <v>19</v>
      </c>
      <c r="F478" s="264" t="s">
        <v>1015</v>
      </c>
      <c r="G478" s="262"/>
      <c r="H478" s="263" t="s">
        <v>19</v>
      </c>
      <c r="I478" s="265"/>
      <c r="J478" s="262"/>
      <c r="K478" s="262"/>
      <c r="L478" s="266"/>
      <c r="M478" s="267"/>
      <c r="N478" s="268"/>
      <c r="O478" s="268"/>
      <c r="P478" s="268"/>
      <c r="Q478" s="268"/>
      <c r="R478" s="268"/>
      <c r="S478" s="268"/>
      <c r="T478" s="269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70" t="s">
        <v>130</v>
      </c>
      <c r="AU478" s="270" t="s">
        <v>81</v>
      </c>
      <c r="AV478" s="15" t="s">
        <v>79</v>
      </c>
      <c r="AW478" s="15" t="s">
        <v>32</v>
      </c>
      <c r="AX478" s="15" t="s">
        <v>71</v>
      </c>
      <c r="AY478" s="270" t="s">
        <v>119</v>
      </c>
    </row>
    <row r="479" spans="1:51" s="13" customFormat="1" ht="12">
      <c r="A479" s="13"/>
      <c r="B479" s="224"/>
      <c r="C479" s="225"/>
      <c r="D479" s="226" t="s">
        <v>130</v>
      </c>
      <c r="E479" s="227" t="s">
        <v>19</v>
      </c>
      <c r="F479" s="228" t="s">
        <v>1016</v>
      </c>
      <c r="G479" s="225"/>
      <c r="H479" s="229">
        <v>16.146</v>
      </c>
      <c r="I479" s="230"/>
      <c r="J479" s="225"/>
      <c r="K479" s="225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130</v>
      </c>
      <c r="AU479" s="235" t="s">
        <v>81</v>
      </c>
      <c r="AV479" s="13" t="s">
        <v>81</v>
      </c>
      <c r="AW479" s="13" t="s">
        <v>32</v>
      </c>
      <c r="AX479" s="13" t="s">
        <v>71</v>
      </c>
      <c r="AY479" s="235" t="s">
        <v>119</v>
      </c>
    </row>
    <row r="480" spans="1:51" s="13" customFormat="1" ht="12">
      <c r="A480" s="13"/>
      <c r="B480" s="224"/>
      <c r="C480" s="225"/>
      <c r="D480" s="226" t="s">
        <v>130</v>
      </c>
      <c r="E480" s="227" t="s">
        <v>19</v>
      </c>
      <c r="F480" s="228" t="s">
        <v>1017</v>
      </c>
      <c r="G480" s="225"/>
      <c r="H480" s="229">
        <v>1.615</v>
      </c>
      <c r="I480" s="230"/>
      <c r="J480" s="225"/>
      <c r="K480" s="225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130</v>
      </c>
      <c r="AU480" s="235" t="s">
        <v>81</v>
      </c>
      <c r="AV480" s="13" t="s">
        <v>81</v>
      </c>
      <c r="AW480" s="13" t="s">
        <v>32</v>
      </c>
      <c r="AX480" s="13" t="s">
        <v>71</v>
      </c>
      <c r="AY480" s="235" t="s">
        <v>119</v>
      </c>
    </row>
    <row r="481" spans="1:51" s="14" customFormat="1" ht="12">
      <c r="A481" s="14"/>
      <c r="B481" s="249"/>
      <c r="C481" s="250"/>
      <c r="D481" s="226" t="s">
        <v>130</v>
      </c>
      <c r="E481" s="251" t="s">
        <v>19</v>
      </c>
      <c r="F481" s="252" t="s">
        <v>216</v>
      </c>
      <c r="G481" s="250"/>
      <c r="H481" s="253">
        <v>17.761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9" t="s">
        <v>130</v>
      </c>
      <c r="AU481" s="259" t="s">
        <v>81</v>
      </c>
      <c r="AV481" s="14" t="s">
        <v>126</v>
      </c>
      <c r="AW481" s="14" t="s">
        <v>32</v>
      </c>
      <c r="AX481" s="14" t="s">
        <v>79</v>
      </c>
      <c r="AY481" s="259" t="s">
        <v>119</v>
      </c>
    </row>
    <row r="482" spans="1:51" s="13" customFormat="1" ht="12">
      <c r="A482" s="13"/>
      <c r="B482" s="224"/>
      <c r="C482" s="225"/>
      <c r="D482" s="226" t="s">
        <v>130</v>
      </c>
      <c r="E482" s="225"/>
      <c r="F482" s="228" t="s">
        <v>1018</v>
      </c>
      <c r="G482" s="225"/>
      <c r="H482" s="229">
        <v>0.06</v>
      </c>
      <c r="I482" s="230"/>
      <c r="J482" s="225"/>
      <c r="K482" s="225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130</v>
      </c>
      <c r="AU482" s="235" t="s">
        <v>81</v>
      </c>
      <c r="AV482" s="13" t="s">
        <v>81</v>
      </c>
      <c r="AW482" s="13" t="s">
        <v>4</v>
      </c>
      <c r="AX482" s="13" t="s">
        <v>79</v>
      </c>
      <c r="AY482" s="235" t="s">
        <v>119</v>
      </c>
    </row>
    <row r="483" spans="1:65" s="2" customFormat="1" ht="16.5" customHeight="1">
      <c r="A483" s="40"/>
      <c r="B483" s="41"/>
      <c r="C483" s="239" t="s">
        <v>1019</v>
      </c>
      <c r="D483" s="239" t="s">
        <v>210</v>
      </c>
      <c r="E483" s="240" t="s">
        <v>1020</v>
      </c>
      <c r="F483" s="241" t="s">
        <v>1021</v>
      </c>
      <c r="G483" s="242" t="s">
        <v>200</v>
      </c>
      <c r="H483" s="243">
        <v>0.034</v>
      </c>
      <c r="I483" s="244"/>
      <c r="J483" s="245">
        <f>ROUND(I483*H483,2)</f>
        <v>0</v>
      </c>
      <c r="K483" s="241" t="s">
        <v>125</v>
      </c>
      <c r="L483" s="246"/>
      <c r="M483" s="247" t="s">
        <v>19</v>
      </c>
      <c r="N483" s="248" t="s">
        <v>42</v>
      </c>
      <c r="O483" s="86"/>
      <c r="P483" s="215">
        <f>O483*H483</f>
        <v>0</v>
      </c>
      <c r="Q483" s="215">
        <v>1</v>
      </c>
      <c r="R483" s="215">
        <f>Q483*H483</f>
        <v>0.034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162</v>
      </c>
      <c r="AT483" s="217" t="s">
        <v>210</v>
      </c>
      <c r="AU483" s="217" t="s">
        <v>81</v>
      </c>
      <c r="AY483" s="19" t="s">
        <v>119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79</v>
      </c>
      <c r="BK483" s="218">
        <f>ROUND(I483*H483,2)</f>
        <v>0</v>
      </c>
      <c r="BL483" s="19" t="s">
        <v>126</v>
      </c>
      <c r="BM483" s="217" t="s">
        <v>1022</v>
      </c>
    </row>
    <row r="484" spans="1:51" s="15" customFormat="1" ht="12">
      <c r="A484" s="15"/>
      <c r="B484" s="261"/>
      <c r="C484" s="262"/>
      <c r="D484" s="226" t="s">
        <v>130</v>
      </c>
      <c r="E484" s="263" t="s">
        <v>19</v>
      </c>
      <c r="F484" s="264" t="s">
        <v>1015</v>
      </c>
      <c r="G484" s="262"/>
      <c r="H484" s="263" t="s">
        <v>19</v>
      </c>
      <c r="I484" s="265"/>
      <c r="J484" s="262"/>
      <c r="K484" s="262"/>
      <c r="L484" s="266"/>
      <c r="M484" s="267"/>
      <c r="N484" s="268"/>
      <c r="O484" s="268"/>
      <c r="P484" s="268"/>
      <c r="Q484" s="268"/>
      <c r="R484" s="268"/>
      <c r="S484" s="268"/>
      <c r="T484" s="269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0" t="s">
        <v>130</v>
      </c>
      <c r="AU484" s="270" t="s">
        <v>81</v>
      </c>
      <c r="AV484" s="15" t="s">
        <v>79</v>
      </c>
      <c r="AW484" s="15" t="s">
        <v>32</v>
      </c>
      <c r="AX484" s="15" t="s">
        <v>71</v>
      </c>
      <c r="AY484" s="270" t="s">
        <v>119</v>
      </c>
    </row>
    <row r="485" spans="1:51" s="13" customFormat="1" ht="12">
      <c r="A485" s="13"/>
      <c r="B485" s="224"/>
      <c r="C485" s="225"/>
      <c r="D485" s="226" t="s">
        <v>130</v>
      </c>
      <c r="E485" s="227" t="s">
        <v>19</v>
      </c>
      <c r="F485" s="228" t="s">
        <v>1023</v>
      </c>
      <c r="G485" s="225"/>
      <c r="H485" s="229">
        <v>0.034</v>
      </c>
      <c r="I485" s="230"/>
      <c r="J485" s="225"/>
      <c r="K485" s="225"/>
      <c r="L485" s="231"/>
      <c r="M485" s="232"/>
      <c r="N485" s="233"/>
      <c r="O485" s="233"/>
      <c r="P485" s="233"/>
      <c r="Q485" s="233"/>
      <c r="R485" s="233"/>
      <c r="S485" s="233"/>
      <c r="T485" s="23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5" t="s">
        <v>130</v>
      </c>
      <c r="AU485" s="235" t="s">
        <v>81</v>
      </c>
      <c r="AV485" s="13" t="s">
        <v>81</v>
      </c>
      <c r="AW485" s="13" t="s">
        <v>32</v>
      </c>
      <c r="AX485" s="13" t="s">
        <v>79</v>
      </c>
      <c r="AY485" s="235" t="s">
        <v>119</v>
      </c>
    </row>
    <row r="486" spans="1:65" s="2" customFormat="1" ht="16.5" customHeight="1">
      <c r="A486" s="40"/>
      <c r="B486" s="41"/>
      <c r="C486" s="239" t="s">
        <v>1024</v>
      </c>
      <c r="D486" s="239" t="s">
        <v>210</v>
      </c>
      <c r="E486" s="240" t="s">
        <v>1025</v>
      </c>
      <c r="F486" s="241" t="s">
        <v>1026</v>
      </c>
      <c r="G486" s="242" t="s">
        <v>200</v>
      </c>
      <c r="H486" s="243">
        <v>0.058</v>
      </c>
      <c r="I486" s="244"/>
      <c r="J486" s="245">
        <f>ROUND(I486*H486,2)</f>
        <v>0</v>
      </c>
      <c r="K486" s="241" t="s">
        <v>125</v>
      </c>
      <c r="L486" s="246"/>
      <c r="M486" s="247" t="s">
        <v>19</v>
      </c>
      <c r="N486" s="248" t="s">
        <v>42</v>
      </c>
      <c r="O486" s="86"/>
      <c r="P486" s="215">
        <f>O486*H486</f>
        <v>0</v>
      </c>
      <c r="Q486" s="215">
        <v>1</v>
      </c>
      <c r="R486" s="215">
        <f>Q486*H486</f>
        <v>0.058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162</v>
      </c>
      <c r="AT486" s="217" t="s">
        <v>210</v>
      </c>
      <c r="AU486" s="217" t="s">
        <v>81</v>
      </c>
      <c r="AY486" s="19" t="s">
        <v>119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79</v>
      </c>
      <c r="BK486" s="218">
        <f>ROUND(I486*H486,2)</f>
        <v>0</v>
      </c>
      <c r="BL486" s="19" t="s">
        <v>126</v>
      </c>
      <c r="BM486" s="217" t="s">
        <v>1027</v>
      </c>
    </row>
    <row r="487" spans="1:51" s="15" customFormat="1" ht="12">
      <c r="A487" s="15"/>
      <c r="B487" s="261"/>
      <c r="C487" s="262"/>
      <c r="D487" s="226" t="s">
        <v>130</v>
      </c>
      <c r="E487" s="263" t="s">
        <v>19</v>
      </c>
      <c r="F487" s="264" t="s">
        <v>1015</v>
      </c>
      <c r="G487" s="262"/>
      <c r="H487" s="263" t="s">
        <v>19</v>
      </c>
      <c r="I487" s="265"/>
      <c r="J487" s="262"/>
      <c r="K487" s="262"/>
      <c r="L487" s="266"/>
      <c r="M487" s="267"/>
      <c r="N487" s="268"/>
      <c r="O487" s="268"/>
      <c r="P487" s="268"/>
      <c r="Q487" s="268"/>
      <c r="R487" s="268"/>
      <c r="S487" s="268"/>
      <c r="T487" s="269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70" t="s">
        <v>130</v>
      </c>
      <c r="AU487" s="270" t="s">
        <v>81</v>
      </c>
      <c r="AV487" s="15" t="s">
        <v>79</v>
      </c>
      <c r="AW487" s="15" t="s">
        <v>32</v>
      </c>
      <c r="AX487" s="15" t="s">
        <v>71</v>
      </c>
      <c r="AY487" s="270" t="s">
        <v>119</v>
      </c>
    </row>
    <row r="488" spans="1:51" s="13" customFormat="1" ht="12">
      <c r="A488" s="13"/>
      <c r="B488" s="224"/>
      <c r="C488" s="225"/>
      <c r="D488" s="226" t="s">
        <v>130</v>
      </c>
      <c r="E488" s="227" t="s">
        <v>19</v>
      </c>
      <c r="F488" s="228" t="s">
        <v>1028</v>
      </c>
      <c r="G488" s="225"/>
      <c r="H488" s="229">
        <v>0.058</v>
      </c>
      <c r="I488" s="230"/>
      <c r="J488" s="225"/>
      <c r="K488" s="225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130</v>
      </c>
      <c r="AU488" s="235" t="s">
        <v>81</v>
      </c>
      <c r="AV488" s="13" t="s">
        <v>81</v>
      </c>
      <c r="AW488" s="13" t="s">
        <v>32</v>
      </c>
      <c r="AX488" s="13" t="s">
        <v>79</v>
      </c>
      <c r="AY488" s="235" t="s">
        <v>119</v>
      </c>
    </row>
    <row r="489" spans="1:65" s="2" customFormat="1" ht="16.5" customHeight="1">
      <c r="A489" s="40"/>
      <c r="B489" s="41"/>
      <c r="C489" s="239" t="s">
        <v>1029</v>
      </c>
      <c r="D489" s="239" t="s">
        <v>210</v>
      </c>
      <c r="E489" s="240" t="s">
        <v>1030</v>
      </c>
      <c r="F489" s="241" t="s">
        <v>1031</v>
      </c>
      <c r="G489" s="242" t="s">
        <v>200</v>
      </c>
      <c r="H489" s="243">
        <v>0.04</v>
      </c>
      <c r="I489" s="244"/>
      <c r="J489" s="245">
        <f>ROUND(I489*H489,2)</f>
        <v>0</v>
      </c>
      <c r="K489" s="241" t="s">
        <v>125</v>
      </c>
      <c r="L489" s="246"/>
      <c r="M489" s="247" t="s">
        <v>19</v>
      </c>
      <c r="N489" s="248" t="s">
        <v>42</v>
      </c>
      <c r="O489" s="86"/>
      <c r="P489" s="215">
        <f>O489*H489</f>
        <v>0</v>
      </c>
      <c r="Q489" s="215">
        <v>1</v>
      </c>
      <c r="R489" s="215">
        <f>Q489*H489</f>
        <v>0.04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162</v>
      </c>
      <c r="AT489" s="217" t="s">
        <v>210</v>
      </c>
      <c r="AU489" s="217" t="s">
        <v>81</v>
      </c>
      <c r="AY489" s="19" t="s">
        <v>119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79</v>
      </c>
      <c r="BK489" s="218">
        <f>ROUND(I489*H489,2)</f>
        <v>0</v>
      </c>
      <c r="BL489" s="19" t="s">
        <v>126</v>
      </c>
      <c r="BM489" s="217" t="s">
        <v>1032</v>
      </c>
    </row>
    <row r="490" spans="1:51" s="15" customFormat="1" ht="12">
      <c r="A490" s="15"/>
      <c r="B490" s="261"/>
      <c r="C490" s="262"/>
      <c r="D490" s="226" t="s">
        <v>130</v>
      </c>
      <c r="E490" s="263" t="s">
        <v>19</v>
      </c>
      <c r="F490" s="264" t="s">
        <v>1033</v>
      </c>
      <c r="G490" s="262"/>
      <c r="H490" s="263" t="s">
        <v>19</v>
      </c>
      <c r="I490" s="265"/>
      <c r="J490" s="262"/>
      <c r="K490" s="262"/>
      <c r="L490" s="266"/>
      <c r="M490" s="267"/>
      <c r="N490" s="268"/>
      <c r="O490" s="268"/>
      <c r="P490" s="268"/>
      <c r="Q490" s="268"/>
      <c r="R490" s="268"/>
      <c r="S490" s="268"/>
      <c r="T490" s="269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0" t="s">
        <v>130</v>
      </c>
      <c r="AU490" s="270" t="s">
        <v>81</v>
      </c>
      <c r="AV490" s="15" t="s">
        <v>79</v>
      </c>
      <c r="AW490" s="15" t="s">
        <v>32</v>
      </c>
      <c r="AX490" s="15" t="s">
        <v>71</v>
      </c>
      <c r="AY490" s="270" t="s">
        <v>119</v>
      </c>
    </row>
    <row r="491" spans="1:51" s="13" customFormat="1" ht="12">
      <c r="A491" s="13"/>
      <c r="B491" s="224"/>
      <c r="C491" s="225"/>
      <c r="D491" s="226" t="s">
        <v>130</v>
      </c>
      <c r="E491" s="227" t="s">
        <v>19</v>
      </c>
      <c r="F491" s="228" t="s">
        <v>1034</v>
      </c>
      <c r="G491" s="225"/>
      <c r="H491" s="229">
        <v>0.04</v>
      </c>
      <c r="I491" s="230"/>
      <c r="J491" s="225"/>
      <c r="K491" s="225"/>
      <c r="L491" s="231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130</v>
      </c>
      <c r="AU491" s="235" t="s">
        <v>81</v>
      </c>
      <c r="AV491" s="13" t="s">
        <v>81</v>
      </c>
      <c r="AW491" s="13" t="s">
        <v>32</v>
      </c>
      <c r="AX491" s="13" t="s">
        <v>79</v>
      </c>
      <c r="AY491" s="235" t="s">
        <v>119</v>
      </c>
    </row>
    <row r="492" spans="1:65" s="2" customFormat="1" ht="21.75" customHeight="1">
      <c r="A492" s="40"/>
      <c r="B492" s="41"/>
      <c r="C492" s="239" t="s">
        <v>1035</v>
      </c>
      <c r="D492" s="239" t="s">
        <v>210</v>
      </c>
      <c r="E492" s="240" t="s">
        <v>1036</v>
      </c>
      <c r="F492" s="241" t="s">
        <v>1037</v>
      </c>
      <c r="G492" s="242" t="s">
        <v>124</v>
      </c>
      <c r="H492" s="243">
        <v>10.5</v>
      </c>
      <c r="I492" s="244"/>
      <c r="J492" s="245">
        <f>ROUND(I492*H492,2)</f>
        <v>0</v>
      </c>
      <c r="K492" s="241" t="s">
        <v>19</v>
      </c>
      <c r="L492" s="246"/>
      <c r="M492" s="247" t="s">
        <v>19</v>
      </c>
      <c r="N492" s="248" t="s">
        <v>42</v>
      </c>
      <c r="O492" s="86"/>
      <c r="P492" s="215">
        <f>O492*H492</f>
        <v>0</v>
      </c>
      <c r="Q492" s="215">
        <v>0.00934</v>
      </c>
      <c r="R492" s="215">
        <f>Q492*H492</f>
        <v>0.09806999999999999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559</v>
      </c>
      <c r="AT492" s="217" t="s">
        <v>210</v>
      </c>
      <c r="AU492" s="217" t="s">
        <v>81</v>
      </c>
      <c r="AY492" s="19" t="s">
        <v>119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79</v>
      </c>
      <c r="BK492" s="218">
        <f>ROUND(I492*H492,2)</f>
        <v>0</v>
      </c>
      <c r="BL492" s="19" t="s">
        <v>281</v>
      </c>
      <c r="BM492" s="217" t="s">
        <v>1038</v>
      </c>
    </row>
    <row r="493" spans="1:51" s="13" customFormat="1" ht="12">
      <c r="A493" s="13"/>
      <c r="B493" s="224"/>
      <c r="C493" s="225"/>
      <c r="D493" s="226" t="s">
        <v>130</v>
      </c>
      <c r="E493" s="227" t="s">
        <v>19</v>
      </c>
      <c r="F493" s="228" t="s">
        <v>1039</v>
      </c>
      <c r="G493" s="225"/>
      <c r="H493" s="229">
        <v>10.5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130</v>
      </c>
      <c r="AU493" s="235" t="s">
        <v>81</v>
      </c>
      <c r="AV493" s="13" t="s">
        <v>81</v>
      </c>
      <c r="AW493" s="13" t="s">
        <v>32</v>
      </c>
      <c r="AX493" s="13" t="s">
        <v>79</v>
      </c>
      <c r="AY493" s="235" t="s">
        <v>119</v>
      </c>
    </row>
    <row r="494" spans="1:65" s="2" customFormat="1" ht="24.15" customHeight="1">
      <c r="A494" s="40"/>
      <c r="B494" s="41"/>
      <c r="C494" s="206" t="s">
        <v>1040</v>
      </c>
      <c r="D494" s="206" t="s">
        <v>121</v>
      </c>
      <c r="E494" s="207" t="s">
        <v>1041</v>
      </c>
      <c r="F494" s="208" t="s">
        <v>1042</v>
      </c>
      <c r="G494" s="209" t="s">
        <v>200</v>
      </c>
      <c r="H494" s="210">
        <v>0.157</v>
      </c>
      <c r="I494" s="211"/>
      <c r="J494" s="212">
        <f>ROUND(I494*H494,2)</f>
        <v>0</v>
      </c>
      <c r="K494" s="208" t="s">
        <v>125</v>
      </c>
      <c r="L494" s="46"/>
      <c r="M494" s="213" t="s">
        <v>19</v>
      </c>
      <c r="N494" s="214" t="s">
        <v>42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281</v>
      </c>
      <c r="AT494" s="217" t="s">
        <v>121</v>
      </c>
      <c r="AU494" s="217" t="s">
        <v>81</v>
      </c>
      <c r="AY494" s="19" t="s">
        <v>119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79</v>
      </c>
      <c r="BK494" s="218">
        <f>ROUND(I494*H494,2)</f>
        <v>0</v>
      </c>
      <c r="BL494" s="19" t="s">
        <v>281</v>
      </c>
      <c r="BM494" s="217" t="s">
        <v>1043</v>
      </c>
    </row>
    <row r="495" spans="1:47" s="2" customFormat="1" ht="12">
      <c r="A495" s="40"/>
      <c r="B495" s="41"/>
      <c r="C495" s="42"/>
      <c r="D495" s="219" t="s">
        <v>128</v>
      </c>
      <c r="E495" s="42"/>
      <c r="F495" s="220" t="s">
        <v>1044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128</v>
      </c>
      <c r="AU495" s="19" t="s">
        <v>81</v>
      </c>
    </row>
    <row r="496" spans="1:63" s="12" customFormat="1" ht="22.8" customHeight="1">
      <c r="A496" s="12"/>
      <c r="B496" s="190"/>
      <c r="C496" s="191"/>
      <c r="D496" s="192" t="s">
        <v>70</v>
      </c>
      <c r="E496" s="204" t="s">
        <v>1045</v>
      </c>
      <c r="F496" s="204" t="s">
        <v>1046</v>
      </c>
      <c r="G496" s="191"/>
      <c r="H496" s="191"/>
      <c r="I496" s="194"/>
      <c r="J496" s="205">
        <f>BK496</f>
        <v>0</v>
      </c>
      <c r="K496" s="191"/>
      <c r="L496" s="196"/>
      <c r="M496" s="197"/>
      <c r="N496" s="198"/>
      <c r="O496" s="198"/>
      <c r="P496" s="199">
        <f>SUM(P497:P600)</f>
        <v>0</v>
      </c>
      <c r="Q496" s="198"/>
      <c r="R496" s="199">
        <f>SUM(R497:R600)</f>
        <v>0.49268383000000004</v>
      </c>
      <c r="S496" s="198"/>
      <c r="T496" s="200">
        <f>SUM(T497:T600)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1" t="s">
        <v>81</v>
      </c>
      <c r="AT496" s="202" t="s">
        <v>70</v>
      </c>
      <c r="AU496" s="202" t="s">
        <v>79</v>
      </c>
      <c r="AY496" s="201" t="s">
        <v>119</v>
      </c>
      <c r="BK496" s="203">
        <f>SUM(BK497:BK600)</f>
        <v>0</v>
      </c>
    </row>
    <row r="497" spans="1:65" s="2" customFormat="1" ht="24.15" customHeight="1">
      <c r="A497" s="40"/>
      <c r="B497" s="41"/>
      <c r="C497" s="206" t="s">
        <v>1047</v>
      </c>
      <c r="D497" s="206" t="s">
        <v>121</v>
      </c>
      <c r="E497" s="207" t="s">
        <v>1048</v>
      </c>
      <c r="F497" s="208" t="s">
        <v>1049</v>
      </c>
      <c r="G497" s="209" t="s">
        <v>124</v>
      </c>
      <c r="H497" s="210">
        <v>15.523</v>
      </c>
      <c r="I497" s="211"/>
      <c r="J497" s="212">
        <f>ROUND(I497*H497,2)</f>
        <v>0</v>
      </c>
      <c r="K497" s="208" t="s">
        <v>125</v>
      </c>
      <c r="L497" s="46"/>
      <c r="M497" s="213" t="s">
        <v>19</v>
      </c>
      <c r="N497" s="214" t="s">
        <v>42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281</v>
      </c>
      <c r="AT497" s="217" t="s">
        <v>121</v>
      </c>
      <c r="AU497" s="217" t="s">
        <v>81</v>
      </c>
      <c r="AY497" s="19" t="s">
        <v>119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79</v>
      </c>
      <c r="BK497" s="218">
        <f>ROUND(I497*H497,2)</f>
        <v>0</v>
      </c>
      <c r="BL497" s="19" t="s">
        <v>281</v>
      </c>
      <c r="BM497" s="217" t="s">
        <v>1050</v>
      </c>
    </row>
    <row r="498" spans="1:47" s="2" customFormat="1" ht="12">
      <c r="A498" s="40"/>
      <c r="B498" s="41"/>
      <c r="C498" s="42"/>
      <c r="D498" s="219" t="s">
        <v>128</v>
      </c>
      <c r="E498" s="42"/>
      <c r="F498" s="220" t="s">
        <v>1051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128</v>
      </c>
      <c r="AU498" s="19" t="s">
        <v>81</v>
      </c>
    </row>
    <row r="499" spans="1:51" s="15" customFormat="1" ht="12">
      <c r="A499" s="15"/>
      <c r="B499" s="261"/>
      <c r="C499" s="262"/>
      <c r="D499" s="226" t="s">
        <v>130</v>
      </c>
      <c r="E499" s="263" t="s">
        <v>19</v>
      </c>
      <c r="F499" s="264" t="s">
        <v>1052</v>
      </c>
      <c r="G499" s="262"/>
      <c r="H499" s="263" t="s">
        <v>19</v>
      </c>
      <c r="I499" s="265"/>
      <c r="J499" s="262"/>
      <c r="K499" s="262"/>
      <c r="L499" s="266"/>
      <c r="M499" s="267"/>
      <c r="N499" s="268"/>
      <c r="O499" s="268"/>
      <c r="P499" s="268"/>
      <c r="Q499" s="268"/>
      <c r="R499" s="268"/>
      <c r="S499" s="268"/>
      <c r="T499" s="269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70" t="s">
        <v>130</v>
      </c>
      <c r="AU499" s="270" t="s">
        <v>81</v>
      </c>
      <c r="AV499" s="15" t="s">
        <v>79</v>
      </c>
      <c r="AW499" s="15" t="s">
        <v>32</v>
      </c>
      <c r="AX499" s="15" t="s">
        <v>71</v>
      </c>
      <c r="AY499" s="270" t="s">
        <v>119</v>
      </c>
    </row>
    <row r="500" spans="1:51" s="13" customFormat="1" ht="12">
      <c r="A500" s="13"/>
      <c r="B500" s="224"/>
      <c r="C500" s="225"/>
      <c r="D500" s="226" t="s">
        <v>130</v>
      </c>
      <c r="E500" s="227" t="s">
        <v>19</v>
      </c>
      <c r="F500" s="228" t="s">
        <v>1053</v>
      </c>
      <c r="G500" s="225"/>
      <c r="H500" s="229">
        <v>1.692</v>
      </c>
      <c r="I500" s="230"/>
      <c r="J500" s="225"/>
      <c r="K500" s="225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130</v>
      </c>
      <c r="AU500" s="235" t="s">
        <v>81</v>
      </c>
      <c r="AV500" s="13" t="s">
        <v>81</v>
      </c>
      <c r="AW500" s="13" t="s">
        <v>32</v>
      </c>
      <c r="AX500" s="13" t="s">
        <v>71</v>
      </c>
      <c r="AY500" s="235" t="s">
        <v>119</v>
      </c>
    </row>
    <row r="501" spans="1:51" s="13" customFormat="1" ht="12">
      <c r="A501" s="13"/>
      <c r="B501" s="224"/>
      <c r="C501" s="225"/>
      <c r="D501" s="226" t="s">
        <v>130</v>
      </c>
      <c r="E501" s="227" t="s">
        <v>19</v>
      </c>
      <c r="F501" s="228" t="s">
        <v>1054</v>
      </c>
      <c r="G501" s="225"/>
      <c r="H501" s="229">
        <v>2.199</v>
      </c>
      <c r="I501" s="230"/>
      <c r="J501" s="225"/>
      <c r="K501" s="225"/>
      <c r="L501" s="231"/>
      <c r="M501" s="232"/>
      <c r="N501" s="233"/>
      <c r="O501" s="233"/>
      <c r="P501" s="233"/>
      <c r="Q501" s="233"/>
      <c r="R501" s="233"/>
      <c r="S501" s="233"/>
      <c r="T501" s="23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5" t="s">
        <v>130</v>
      </c>
      <c r="AU501" s="235" t="s">
        <v>81</v>
      </c>
      <c r="AV501" s="13" t="s">
        <v>81</v>
      </c>
      <c r="AW501" s="13" t="s">
        <v>32</v>
      </c>
      <c r="AX501" s="13" t="s">
        <v>71</v>
      </c>
      <c r="AY501" s="235" t="s">
        <v>119</v>
      </c>
    </row>
    <row r="502" spans="1:51" s="13" customFormat="1" ht="12">
      <c r="A502" s="13"/>
      <c r="B502" s="224"/>
      <c r="C502" s="225"/>
      <c r="D502" s="226" t="s">
        <v>130</v>
      </c>
      <c r="E502" s="227" t="s">
        <v>19</v>
      </c>
      <c r="F502" s="228" t="s">
        <v>1055</v>
      </c>
      <c r="G502" s="225"/>
      <c r="H502" s="229">
        <v>3.33</v>
      </c>
      <c r="I502" s="230"/>
      <c r="J502" s="225"/>
      <c r="K502" s="225"/>
      <c r="L502" s="231"/>
      <c r="M502" s="232"/>
      <c r="N502" s="233"/>
      <c r="O502" s="233"/>
      <c r="P502" s="233"/>
      <c r="Q502" s="233"/>
      <c r="R502" s="233"/>
      <c r="S502" s="233"/>
      <c r="T502" s="23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5" t="s">
        <v>130</v>
      </c>
      <c r="AU502" s="235" t="s">
        <v>81</v>
      </c>
      <c r="AV502" s="13" t="s">
        <v>81</v>
      </c>
      <c r="AW502" s="13" t="s">
        <v>32</v>
      </c>
      <c r="AX502" s="13" t="s">
        <v>71</v>
      </c>
      <c r="AY502" s="235" t="s">
        <v>119</v>
      </c>
    </row>
    <row r="503" spans="1:51" s="13" customFormat="1" ht="12">
      <c r="A503" s="13"/>
      <c r="B503" s="224"/>
      <c r="C503" s="225"/>
      <c r="D503" s="226" t="s">
        <v>130</v>
      </c>
      <c r="E503" s="227" t="s">
        <v>19</v>
      </c>
      <c r="F503" s="228" t="s">
        <v>1056</v>
      </c>
      <c r="G503" s="225"/>
      <c r="H503" s="229">
        <v>1.214</v>
      </c>
      <c r="I503" s="230"/>
      <c r="J503" s="225"/>
      <c r="K503" s="225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130</v>
      </c>
      <c r="AU503" s="235" t="s">
        <v>81</v>
      </c>
      <c r="AV503" s="13" t="s">
        <v>81</v>
      </c>
      <c r="AW503" s="13" t="s">
        <v>32</v>
      </c>
      <c r="AX503" s="13" t="s">
        <v>71</v>
      </c>
      <c r="AY503" s="235" t="s">
        <v>119</v>
      </c>
    </row>
    <row r="504" spans="1:51" s="13" customFormat="1" ht="12">
      <c r="A504" s="13"/>
      <c r="B504" s="224"/>
      <c r="C504" s="225"/>
      <c r="D504" s="226" t="s">
        <v>130</v>
      </c>
      <c r="E504" s="227" t="s">
        <v>19</v>
      </c>
      <c r="F504" s="228" t="s">
        <v>1057</v>
      </c>
      <c r="G504" s="225"/>
      <c r="H504" s="229">
        <v>0.081</v>
      </c>
      <c r="I504" s="230"/>
      <c r="J504" s="225"/>
      <c r="K504" s="225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130</v>
      </c>
      <c r="AU504" s="235" t="s">
        <v>81</v>
      </c>
      <c r="AV504" s="13" t="s">
        <v>81</v>
      </c>
      <c r="AW504" s="13" t="s">
        <v>32</v>
      </c>
      <c r="AX504" s="13" t="s">
        <v>71</v>
      </c>
      <c r="AY504" s="235" t="s">
        <v>119</v>
      </c>
    </row>
    <row r="505" spans="1:51" s="13" customFormat="1" ht="12">
      <c r="A505" s="13"/>
      <c r="B505" s="224"/>
      <c r="C505" s="225"/>
      <c r="D505" s="226" t="s">
        <v>130</v>
      </c>
      <c r="E505" s="227" t="s">
        <v>19</v>
      </c>
      <c r="F505" s="228" t="s">
        <v>1058</v>
      </c>
      <c r="G505" s="225"/>
      <c r="H505" s="229">
        <v>0.089</v>
      </c>
      <c r="I505" s="230"/>
      <c r="J505" s="225"/>
      <c r="K505" s="225"/>
      <c r="L505" s="231"/>
      <c r="M505" s="232"/>
      <c r="N505" s="233"/>
      <c r="O505" s="233"/>
      <c r="P505" s="233"/>
      <c r="Q505" s="233"/>
      <c r="R505" s="233"/>
      <c r="S505" s="233"/>
      <c r="T505" s="23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5" t="s">
        <v>130</v>
      </c>
      <c r="AU505" s="235" t="s">
        <v>81</v>
      </c>
      <c r="AV505" s="13" t="s">
        <v>81</v>
      </c>
      <c r="AW505" s="13" t="s">
        <v>32</v>
      </c>
      <c r="AX505" s="13" t="s">
        <v>71</v>
      </c>
      <c r="AY505" s="235" t="s">
        <v>119</v>
      </c>
    </row>
    <row r="506" spans="1:51" s="15" customFormat="1" ht="12">
      <c r="A506" s="15"/>
      <c r="B506" s="261"/>
      <c r="C506" s="262"/>
      <c r="D506" s="226" t="s">
        <v>130</v>
      </c>
      <c r="E506" s="263" t="s">
        <v>19</v>
      </c>
      <c r="F506" s="264" t="s">
        <v>1059</v>
      </c>
      <c r="G506" s="262"/>
      <c r="H506" s="263" t="s">
        <v>19</v>
      </c>
      <c r="I506" s="265"/>
      <c r="J506" s="262"/>
      <c r="K506" s="262"/>
      <c r="L506" s="266"/>
      <c r="M506" s="267"/>
      <c r="N506" s="268"/>
      <c r="O506" s="268"/>
      <c r="P506" s="268"/>
      <c r="Q506" s="268"/>
      <c r="R506" s="268"/>
      <c r="S506" s="268"/>
      <c r="T506" s="269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0" t="s">
        <v>130</v>
      </c>
      <c r="AU506" s="270" t="s">
        <v>81</v>
      </c>
      <c r="AV506" s="15" t="s">
        <v>79</v>
      </c>
      <c r="AW506" s="15" t="s">
        <v>32</v>
      </c>
      <c r="AX506" s="15" t="s">
        <v>71</v>
      </c>
      <c r="AY506" s="270" t="s">
        <v>119</v>
      </c>
    </row>
    <row r="507" spans="1:51" s="13" customFormat="1" ht="12">
      <c r="A507" s="13"/>
      <c r="B507" s="224"/>
      <c r="C507" s="225"/>
      <c r="D507" s="226" t="s">
        <v>130</v>
      </c>
      <c r="E507" s="227" t="s">
        <v>19</v>
      </c>
      <c r="F507" s="228" t="s">
        <v>1060</v>
      </c>
      <c r="G507" s="225"/>
      <c r="H507" s="229">
        <v>2.646</v>
      </c>
      <c r="I507" s="230"/>
      <c r="J507" s="225"/>
      <c r="K507" s="225"/>
      <c r="L507" s="231"/>
      <c r="M507" s="232"/>
      <c r="N507" s="233"/>
      <c r="O507" s="233"/>
      <c r="P507" s="233"/>
      <c r="Q507" s="233"/>
      <c r="R507" s="233"/>
      <c r="S507" s="233"/>
      <c r="T507" s="23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5" t="s">
        <v>130</v>
      </c>
      <c r="AU507" s="235" t="s">
        <v>81</v>
      </c>
      <c r="AV507" s="13" t="s">
        <v>81</v>
      </c>
      <c r="AW507" s="13" t="s">
        <v>32</v>
      </c>
      <c r="AX507" s="13" t="s">
        <v>71</v>
      </c>
      <c r="AY507" s="235" t="s">
        <v>119</v>
      </c>
    </row>
    <row r="508" spans="1:51" s="13" customFormat="1" ht="12">
      <c r="A508" s="13"/>
      <c r="B508" s="224"/>
      <c r="C508" s="225"/>
      <c r="D508" s="226" t="s">
        <v>130</v>
      </c>
      <c r="E508" s="227" t="s">
        <v>19</v>
      </c>
      <c r="F508" s="228" t="s">
        <v>1061</v>
      </c>
      <c r="G508" s="225"/>
      <c r="H508" s="229">
        <v>1.784</v>
      </c>
      <c r="I508" s="230"/>
      <c r="J508" s="225"/>
      <c r="K508" s="225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130</v>
      </c>
      <c r="AU508" s="235" t="s">
        <v>81</v>
      </c>
      <c r="AV508" s="13" t="s">
        <v>81</v>
      </c>
      <c r="AW508" s="13" t="s">
        <v>32</v>
      </c>
      <c r="AX508" s="13" t="s">
        <v>71</v>
      </c>
      <c r="AY508" s="235" t="s">
        <v>119</v>
      </c>
    </row>
    <row r="509" spans="1:51" s="13" customFormat="1" ht="12">
      <c r="A509" s="13"/>
      <c r="B509" s="224"/>
      <c r="C509" s="225"/>
      <c r="D509" s="226" t="s">
        <v>130</v>
      </c>
      <c r="E509" s="227" t="s">
        <v>19</v>
      </c>
      <c r="F509" s="228" t="s">
        <v>1062</v>
      </c>
      <c r="G509" s="225"/>
      <c r="H509" s="229">
        <v>2.488</v>
      </c>
      <c r="I509" s="230"/>
      <c r="J509" s="225"/>
      <c r="K509" s="225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130</v>
      </c>
      <c r="AU509" s="235" t="s">
        <v>81</v>
      </c>
      <c r="AV509" s="13" t="s">
        <v>81</v>
      </c>
      <c r="AW509" s="13" t="s">
        <v>32</v>
      </c>
      <c r="AX509" s="13" t="s">
        <v>71</v>
      </c>
      <c r="AY509" s="235" t="s">
        <v>119</v>
      </c>
    </row>
    <row r="510" spans="1:51" s="14" customFormat="1" ht="12">
      <c r="A510" s="14"/>
      <c r="B510" s="249"/>
      <c r="C510" s="250"/>
      <c r="D510" s="226" t="s">
        <v>130</v>
      </c>
      <c r="E510" s="251" t="s">
        <v>19</v>
      </c>
      <c r="F510" s="252" t="s">
        <v>216</v>
      </c>
      <c r="G510" s="250"/>
      <c r="H510" s="253">
        <v>15.523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9" t="s">
        <v>130</v>
      </c>
      <c r="AU510" s="259" t="s">
        <v>81</v>
      </c>
      <c r="AV510" s="14" t="s">
        <v>126</v>
      </c>
      <c r="AW510" s="14" t="s">
        <v>32</v>
      </c>
      <c r="AX510" s="14" t="s">
        <v>79</v>
      </c>
      <c r="AY510" s="259" t="s">
        <v>119</v>
      </c>
    </row>
    <row r="511" spans="1:65" s="2" customFormat="1" ht="24.15" customHeight="1">
      <c r="A511" s="40"/>
      <c r="B511" s="41"/>
      <c r="C511" s="206" t="s">
        <v>1063</v>
      </c>
      <c r="D511" s="206" t="s">
        <v>121</v>
      </c>
      <c r="E511" s="207" t="s">
        <v>1064</v>
      </c>
      <c r="F511" s="208" t="s">
        <v>1065</v>
      </c>
      <c r="G511" s="209" t="s">
        <v>124</v>
      </c>
      <c r="H511" s="210">
        <v>14.033</v>
      </c>
      <c r="I511" s="211"/>
      <c r="J511" s="212">
        <f>ROUND(I511*H511,2)</f>
        <v>0</v>
      </c>
      <c r="K511" s="208" t="s">
        <v>125</v>
      </c>
      <c r="L511" s="46"/>
      <c r="M511" s="213" t="s">
        <v>19</v>
      </c>
      <c r="N511" s="214" t="s">
        <v>42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281</v>
      </c>
      <c r="AT511" s="217" t="s">
        <v>121</v>
      </c>
      <c r="AU511" s="217" t="s">
        <v>81</v>
      </c>
      <c r="AY511" s="19" t="s">
        <v>119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79</v>
      </c>
      <c r="BK511" s="218">
        <f>ROUND(I511*H511,2)</f>
        <v>0</v>
      </c>
      <c r="BL511" s="19" t="s">
        <v>281</v>
      </c>
      <c r="BM511" s="217" t="s">
        <v>1066</v>
      </c>
    </row>
    <row r="512" spans="1:47" s="2" customFormat="1" ht="12">
      <c r="A512" s="40"/>
      <c r="B512" s="41"/>
      <c r="C512" s="42"/>
      <c r="D512" s="219" t="s">
        <v>128</v>
      </c>
      <c r="E512" s="42"/>
      <c r="F512" s="220" t="s">
        <v>1067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128</v>
      </c>
      <c r="AU512" s="19" t="s">
        <v>81</v>
      </c>
    </row>
    <row r="513" spans="1:51" s="13" customFormat="1" ht="12">
      <c r="A513" s="13"/>
      <c r="B513" s="224"/>
      <c r="C513" s="225"/>
      <c r="D513" s="226" t="s">
        <v>130</v>
      </c>
      <c r="E513" s="227" t="s">
        <v>19</v>
      </c>
      <c r="F513" s="228" t="s">
        <v>1068</v>
      </c>
      <c r="G513" s="225"/>
      <c r="H513" s="229">
        <v>14.033</v>
      </c>
      <c r="I513" s="230"/>
      <c r="J513" s="225"/>
      <c r="K513" s="225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130</v>
      </c>
      <c r="AU513" s="235" t="s">
        <v>81</v>
      </c>
      <c r="AV513" s="13" t="s">
        <v>81</v>
      </c>
      <c r="AW513" s="13" t="s">
        <v>32</v>
      </c>
      <c r="AX513" s="13" t="s">
        <v>79</v>
      </c>
      <c r="AY513" s="235" t="s">
        <v>119</v>
      </c>
    </row>
    <row r="514" spans="1:65" s="2" customFormat="1" ht="16.5" customHeight="1">
      <c r="A514" s="40"/>
      <c r="B514" s="41"/>
      <c r="C514" s="239" t="s">
        <v>1069</v>
      </c>
      <c r="D514" s="239" t="s">
        <v>210</v>
      </c>
      <c r="E514" s="240" t="s">
        <v>1070</v>
      </c>
      <c r="F514" s="241" t="s">
        <v>1071</v>
      </c>
      <c r="G514" s="242" t="s">
        <v>200</v>
      </c>
      <c r="H514" s="243">
        <v>0.355</v>
      </c>
      <c r="I514" s="244"/>
      <c r="J514" s="245">
        <f>ROUND(I514*H514,2)</f>
        <v>0</v>
      </c>
      <c r="K514" s="241" t="s">
        <v>125</v>
      </c>
      <c r="L514" s="246"/>
      <c r="M514" s="247" t="s">
        <v>19</v>
      </c>
      <c r="N514" s="248" t="s">
        <v>42</v>
      </c>
      <c r="O514" s="86"/>
      <c r="P514" s="215">
        <f>O514*H514</f>
        <v>0</v>
      </c>
      <c r="Q514" s="215">
        <v>1</v>
      </c>
      <c r="R514" s="215">
        <f>Q514*H514</f>
        <v>0.355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559</v>
      </c>
      <c r="AT514" s="217" t="s">
        <v>210</v>
      </c>
      <c r="AU514" s="217" t="s">
        <v>81</v>
      </c>
      <c r="AY514" s="19" t="s">
        <v>119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79</v>
      </c>
      <c r="BK514" s="218">
        <f>ROUND(I514*H514,2)</f>
        <v>0</v>
      </c>
      <c r="BL514" s="19" t="s">
        <v>281</v>
      </c>
      <c r="BM514" s="217" t="s">
        <v>1072</v>
      </c>
    </row>
    <row r="515" spans="1:51" s="13" customFormat="1" ht="12">
      <c r="A515" s="13"/>
      <c r="B515" s="224"/>
      <c r="C515" s="225"/>
      <c r="D515" s="226" t="s">
        <v>130</v>
      </c>
      <c r="E515" s="227" t="s">
        <v>19</v>
      </c>
      <c r="F515" s="228" t="s">
        <v>1073</v>
      </c>
      <c r="G515" s="225"/>
      <c r="H515" s="229">
        <v>29.556</v>
      </c>
      <c r="I515" s="230"/>
      <c r="J515" s="225"/>
      <c r="K515" s="225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130</v>
      </c>
      <c r="AU515" s="235" t="s">
        <v>81</v>
      </c>
      <c r="AV515" s="13" t="s">
        <v>81</v>
      </c>
      <c r="AW515" s="13" t="s">
        <v>32</v>
      </c>
      <c r="AX515" s="13" t="s">
        <v>79</v>
      </c>
      <c r="AY515" s="235" t="s">
        <v>119</v>
      </c>
    </row>
    <row r="516" spans="1:51" s="13" customFormat="1" ht="12">
      <c r="A516" s="13"/>
      <c r="B516" s="224"/>
      <c r="C516" s="225"/>
      <c r="D516" s="226" t="s">
        <v>130</v>
      </c>
      <c r="E516" s="225"/>
      <c r="F516" s="228" t="s">
        <v>1074</v>
      </c>
      <c r="G516" s="225"/>
      <c r="H516" s="229">
        <v>0.355</v>
      </c>
      <c r="I516" s="230"/>
      <c r="J516" s="225"/>
      <c r="K516" s="225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130</v>
      </c>
      <c r="AU516" s="235" t="s">
        <v>81</v>
      </c>
      <c r="AV516" s="13" t="s">
        <v>81</v>
      </c>
      <c r="AW516" s="13" t="s">
        <v>4</v>
      </c>
      <c r="AX516" s="13" t="s">
        <v>79</v>
      </c>
      <c r="AY516" s="235" t="s">
        <v>119</v>
      </c>
    </row>
    <row r="517" spans="1:65" s="2" customFormat="1" ht="16.5" customHeight="1">
      <c r="A517" s="40"/>
      <c r="B517" s="41"/>
      <c r="C517" s="206" t="s">
        <v>1075</v>
      </c>
      <c r="D517" s="206" t="s">
        <v>121</v>
      </c>
      <c r="E517" s="207" t="s">
        <v>1076</v>
      </c>
      <c r="F517" s="208" t="s">
        <v>1077</v>
      </c>
      <c r="G517" s="209" t="s">
        <v>124</v>
      </c>
      <c r="H517" s="210">
        <v>31.046</v>
      </c>
      <c r="I517" s="211"/>
      <c r="J517" s="212">
        <f>ROUND(I517*H517,2)</f>
        <v>0</v>
      </c>
      <c r="K517" s="208" t="s">
        <v>125</v>
      </c>
      <c r="L517" s="46"/>
      <c r="M517" s="213" t="s">
        <v>19</v>
      </c>
      <c r="N517" s="214" t="s">
        <v>42</v>
      </c>
      <c r="O517" s="86"/>
      <c r="P517" s="215">
        <f>O517*H517</f>
        <v>0</v>
      </c>
      <c r="Q517" s="215">
        <v>0.00094</v>
      </c>
      <c r="R517" s="215">
        <f>Q517*H517</f>
        <v>0.02918324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281</v>
      </c>
      <c r="AT517" s="217" t="s">
        <v>121</v>
      </c>
      <c r="AU517" s="217" t="s">
        <v>81</v>
      </c>
      <c r="AY517" s="19" t="s">
        <v>119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79</v>
      </c>
      <c r="BK517" s="218">
        <f>ROUND(I517*H517,2)</f>
        <v>0</v>
      </c>
      <c r="BL517" s="19" t="s">
        <v>281</v>
      </c>
      <c r="BM517" s="217" t="s">
        <v>1078</v>
      </c>
    </row>
    <row r="518" spans="1:47" s="2" customFormat="1" ht="12">
      <c r="A518" s="40"/>
      <c r="B518" s="41"/>
      <c r="C518" s="42"/>
      <c r="D518" s="219" t="s">
        <v>128</v>
      </c>
      <c r="E518" s="42"/>
      <c r="F518" s="220" t="s">
        <v>1079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128</v>
      </c>
      <c r="AU518" s="19" t="s">
        <v>81</v>
      </c>
    </row>
    <row r="519" spans="1:51" s="15" customFormat="1" ht="12">
      <c r="A519" s="15"/>
      <c r="B519" s="261"/>
      <c r="C519" s="262"/>
      <c r="D519" s="226" t="s">
        <v>130</v>
      </c>
      <c r="E519" s="263" t="s">
        <v>19</v>
      </c>
      <c r="F519" s="264" t="s">
        <v>1080</v>
      </c>
      <c r="G519" s="262"/>
      <c r="H519" s="263" t="s">
        <v>19</v>
      </c>
      <c r="I519" s="265"/>
      <c r="J519" s="262"/>
      <c r="K519" s="262"/>
      <c r="L519" s="266"/>
      <c r="M519" s="267"/>
      <c r="N519" s="268"/>
      <c r="O519" s="268"/>
      <c r="P519" s="268"/>
      <c r="Q519" s="268"/>
      <c r="R519" s="268"/>
      <c r="S519" s="268"/>
      <c r="T519" s="269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0" t="s">
        <v>130</v>
      </c>
      <c r="AU519" s="270" t="s">
        <v>81</v>
      </c>
      <c r="AV519" s="15" t="s">
        <v>79</v>
      </c>
      <c r="AW519" s="15" t="s">
        <v>32</v>
      </c>
      <c r="AX519" s="15" t="s">
        <v>71</v>
      </c>
      <c r="AY519" s="270" t="s">
        <v>119</v>
      </c>
    </row>
    <row r="520" spans="1:51" s="15" customFormat="1" ht="12">
      <c r="A520" s="15"/>
      <c r="B520" s="261"/>
      <c r="C520" s="262"/>
      <c r="D520" s="226" t="s">
        <v>130</v>
      </c>
      <c r="E520" s="263" t="s">
        <v>19</v>
      </c>
      <c r="F520" s="264" t="s">
        <v>1052</v>
      </c>
      <c r="G520" s="262"/>
      <c r="H520" s="263" t="s">
        <v>19</v>
      </c>
      <c r="I520" s="265"/>
      <c r="J520" s="262"/>
      <c r="K520" s="262"/>
      <c r="L520" s="266"/>
      <c r="M520" s="267"/>
      <c r="N520" s="268"/>
      <c r="O520" s="268"/>
      <c r="P520" s="268"/>
      <c r="Q520" s="268"/>
      <c r="R520" s="268"/>
      <c r="S520" s="268"/>
      <c r="T520" s="269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0" t="s">
        <v>130</v>
      </c>
      <c r="AU520" s="270" t="s">
        <v>81</v>
      </c>
      <c r="AV520" s="15" t="s">
        <v>79</v>
      </c>
      <c r="AW520" s="15" t="s">
        <v>32</v>
      </c>
      <c r="AX520" s="15" t="s">
        <v>71</v>
      </c>
      <c r="AY520" s="270" t="s">
        <v>119</v>
      </c>
    </row>
    <row r="521" spans="1:51" s="13" customFormat="1" ht="12">
      <c r="A521" s="13"/>
      <c r="B521" s="224"/>
      <c r="C521" s="225"/>
      <c r="D521" s="226" t="s">
        <v>130</v>
      </c>
      <c r="E521" s="227" t="s">
        <v>19</v>
      </c>
      <c r="F521" s="228" t="s">
        <v>1053</v>
      </c>
      <c r="G521" s="225"/>
      <c r="H521" s="229">
        <v>1.692</v>
      </c>
      <c r="I521" s="230"/>
      <c r="J521" s="225"/>
      <c r="K521" s="225"/>
      <c r="L521" s="231"/>
      <c r="M521" s="232"/>
      <c r="N521" s="233"/>
      <c r="O521" s="233"/>
      <c r="P521" s="233"/>
      <c r="Q521" s="233"/>
      <c r="R521" s="233"/>
      <c r="S521" s="233"/>
      <c r="T521" s="23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5" t="s">
        <v>130</v>
      </c>
      <c r="AU521" s="235" t="s">
        <v>81</v>
      </c>
      <c r="AV521" s="13" t="s">
        <v>81</v>
      </c>
      <c r="AW521" s="13" t="s">
        <v>32</v>
      </c>
      <c r="AX521" s="13" t="s">
        <v>71</v>
      </c>
      <c r="AY521" s="235" t="s">
        <v>119</v>
      </c>
    </row>
    <row r="522" spans="1:51" s="13" customFormat="1" ht="12">
      <c r="A522" s="13"/>
      <c r="B522" s="224"/>
      <c r="C522" s="225"/>
      <c r="D522" s="226" t="s">
        <v>130</v>
      </c>
      <c r="E522" s="227" t="s">
        <v>19</v>
      </c>
      <c r="F522" s="228" t="s">
        <v>1054</v>
      </c>
      <c r="G522" s="225"/>
      <c r="H522" s="229">
        <v>2.199</v>
      </c>
      <c r="I522" s="230"/>
      <c r="J522" s="225"/>
      <c r="K522" s="225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130</v>
      </c>
      <c r="AU522" s="235" t="s">
        <v>81</v>
      </c>
      <c r="AV522" s="13" t="s">
        <v>81</v>
      </c>
      <c r="AW522" s="13" t="s">
        <v>32</v>
      </c>
      <c r="AX522" s="13" t="s">
        <v>71</v>
      </c>
      <c r="AY522" s="235" t="s">
        <v>119</v>
      </c>
    </row>
    <row r="523" spans="1:51" s="13" customFormat="1" ht="12">
      <c r="A523" s="13"/>
      <c r="B523" s="224"/>
      <c r="C523" s="225"/>
      <c r="D523" s="226" t="s">
        <v>130</v>
      </c>
      <c r="E523" s="227" t="s">
        <v>19</v>
      </c>
      <c r="F523" s="228" t="s">
        <v>1055</v>
      </c>
      <c r="G523" s="225"/>
      <c r="H523" s="229">
        <v>3.33</v>
      </c>
      <c r="I523" s="230"/>
      <c r="J523" s="225"/>
      <c r="K523" s="225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130</v>
      </c>
      <c r="AU523" s="235" t="s">
        <v>81</v>
      </c>
      <c r="AV523" s="13" t="s">
        <v>81</v>
      </c>
      <c r="AW523" s="13" t="s">
        <v>32</v>
      </c>
      <c r="AX523" s="13" t="s">
        <v>71</v>
      </c>
      <c r="AY523" s="235" t="s">
        <v>119</v>
      </c>
    </row>
    <row r="524" spans="1:51" s="13" customFormat="1" ht="12">
      <c r="A524" s="13"/>
      <c r="B524" s="224"/>
      <c r="C524" s="225"/>
      <c r="D524" s="226" t="s">
        <v>130</v>
      </c>
      <c r="E524" s="227" t="s">
        <v>19</v>
      </c>
      <c r="F524" s="228" t="s">
        <v>1056</v>
      </c>
      <c r="G524" s="225"/>
      <c r="H524" s="229">
        <v>1.214</v>
      </c>
      <c r="I524" s="230"/>
      <c r="J524" s="225"/>
      <c r="K524" s="225"/>
      <c r="L524" s="231"/>
      <c r="M524" s="232"/>
      <c r="N524" s="233"/>
      <c r="O524" s="233"/>
      <c r="P524" s="233"/>
      <c r="Q524" s="233"/>
      <c r="R524" s="233"/>
      <c r="S524" s="233"/>
      <c r="T524" s="23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5" t="s">
        <v>130</v>
      </c>
      <c r="AU524" s="235" t="s">
        <v>81</v>
      </c>
      <c r="AV524" s="13" t="s">
        <v>81</v>
      </c>
      <c r="AW524" s="13" t="s">
        <v>32</v>
      </c>
      <c r="AX524" s="13" t="s">
        <v>71</v>
      </c>
      <c r="AY524" s="235" t="s">
        <v>119</v>
      </c>
    </row>
    <row r="525" spans="1:51" s="13" customFormat="1" ht="12">
      <c r="A525" s="13"/>
      <c r="B525" s="224"/>
      <c r="C525" s="225"/>
      <c r="D525" s="226" t="s">
        <v>130</v>
      </c>
      <c r="E525" s="227" t="s">
        <v>19</v>
      </c>
      <c r="F525" s="228" t="s">
        <v>1057</v>
      </c>
      <c r="G525" s="225"/>
      <c r="H525" s="229">
        <v>0.081</v>
      </c>
      <c r="I525" s="230"/>
      <c r="J525" s="225"/>
      <c r="K525" s="225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130</v>
      </c>
      <c r="AU525" s="235" t="s">
        <v>81</v>
      </c>
      <c r="AV525" s="13" t="s">
        <v>81</v>
      </c>
      <c r="AW525" s="13" t="s">
        <v>32</v>
      </c>
      <c r="AX525" s="13" t="s">
        <v>71</v>
      </c>
      <c r="AY525" s="235" t="s">
        <v>119</v>
      </c>
    </row>
    <row r="526" spans="1:51" s="13" customFormat="1" ht="12">
      <c r="A526" s="13"/>
      <c r="B526" s="224"/>
      <c r="C526" s="225"/>
      <c r="D526" s="226" t="s">
        <v>130</v>
      </c>
      <c r="E526" s="227" t="s">
        <v>19</v>
      </c>
      <c r="F526" s="228" t="s">
        <v>1058</v>
      </c>
      <c r="G526" s="225"/>
      <c r="H526" s="229">
        <v>0.089</v>
      </c>
      <c r="I526" s="230"/>
      <c r="J526" s="225"/>
      <c r="K526" s="225"/>
      <c r="L526" s="231"/>
      <c r="M526" s="232"/>
      <c r="N526" s="233"/>
      <c r="O526" s="233"/>
      <c r="P526" s="233"/>
      <c r="Q526" s="233"/>
      <c r="R526" s="233"/>
      <c r="S526" s="233"/>
      <c r="T526" s="23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5" t="s">
        <v>130</v>
      </c>
      <c r="AU526" s="235" t="s">
        <v>81</v>
      </c>
      <c r="AV526" s="13" t="s">
        <v>81</v>
      </c>
      <c r="AW526" s="13" t="s">
        <v>32</v>
      </c>
      <c r="AX526" s="13" t="s">
        <v>71</v>
      </c>
      <c r="AY526" s="235" t="s">
        <v>119</v>
      </c>
    </row>
    <row r="527" spans="1:51" s="15" customFormat="1" ht="12">
      <c r="A527" s="15"/>
      <c r="B527" s="261"/>
      <c r="C527" s="262"/>
      <c r="D527" s="226" t="s">
        <v>130</v>
      </c>
      <c r="E527" s="263" t="s">
        <v>19</v>
      </c>
      <c r="F527" s="264" t="s">
        <v>1059</v>
      </c>
      <c r="G527" s="262"/>
      <c r="H527" s="263" t="s">
        <v>19</v>
      </c>
      <c r="I527" s="265"/>
      <c r="J527" s="262"/>
      <c r="K527" s="262"/>
      <c r="L527" s="266"/>
      <c r="M527" s="267"/>
      <c r="N527" s="268"/>
      <c r="O527" s="268"/>
      <c r="P527" s="268"/>
      <c r="Q527" s="268"/>
      <c r="R527" s="268"/>
      <c r="S527" s="268"/>
      <c r="T527" s="269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0" t="s">
        <v>130</v>
      </c>
      <c r="AU527" s="270" t="s">
        <v>81</v>
      </c>
      <c r="AV527" s="15" t="s">
        <v>79</v>
      </c>
      <c r="AW527" s="15" t="s">
        <v>32</v>
      </c>
      <c r="AX527" s="15" t="s">
        <v>71</v>
      </c>
      <c r="AY527" s="270" t="s">
        <v>119</v>
      </c>
    </row>
    <row r="528" spans="1:51" s="13" customFormat="1" ht="12">
      <c r="A528" s="13"/>
      <c r="B528" s="224"/>
      <c r="C528" s="225"/>
      <c r="D528" s="226" t="s">
        <v>130</v>
      </c>
      <c r="E528" s="227" t="s">
        <v>19</v>
      </c>
      <c r="F528" s="228" t="s">
        <v>1060</v>
      </c>
      <c r="G528" s="225"/>
      <c r="H528" s="229">
        <v>2.646</v>
      </c>
      <c r="I528" s="230"/>
      <c r="J528" s="225"/>
      <c r="K528" s="225"/>
      <c r="L528" s="231"/>
      <c r="M528" s="232"/>
      <c r="N528" s="233"/>
      <c r="O528" s="233"/>
      <c r="P528" s="233"/>
      <c r="Q528" s="233"/>
      <c r="R528" s="233"/>
      <c r="S528" s="233"/>
      <c r="T528" s="23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5" t="s">
        <v>130</v>
      </c>
      <c r="AU528" s="235" t="s">
        <v>81</v>
      </c>
      <c r="AV528" s="13" t="s">
        <v>81</v>
      </c>
      <c r="AW528" s="13" t="s">
        <v>32</v>
      </c>
      <c r="AX528" s="13" t="s">
        <v>71</v>
      </c>
      <c r="AY528" s="235" t="s">
        <v>119</v>
      </c>
    </row>
    <row r="529" spans="1:51" s="13" customFormat="1" ht="12">
      <c r="A529" s="13"/>
      <c r="B529" s="224"/>
      <c r="C529" s="225"/>
      <c r="D529" s="226" t="s">
        <v>130</v>
      </c>
      <c r="E529" s="227" t="s">
        <v>19</v>
      </c>
      <c r="F529" s="228" t="s">
        <v>1061</v>
      </c>
      <c r="G529" s="225"/>
      <c r="H529" s="229">
        <v>1.784</v>
      </c>
      <c r="I529" s="230"/>
      <c r="J529" s="225"/>
      <c r="K529" s="225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130</v>
      </c>
      <c r="AU529" s="235" t="s">
        <v>81</v>
      </c>
      <c r="AV529" s="13" t="s">
        <v>81</v>
      </c>
      <c r="AW529" s="13" t="s">
        <v>32</v>
      </c>
      <c r="AX529" s="13" t="s">
        <v>71</v>
      </c>
      <c r="AY529" s="235" t="s">
        <v>119</v>
      </c>
    </row>
    <row r="530" spans="1:51" s="13" customFormat="1" ht="12">
      <c r="A530" s="13"/>
      <c r="B530" s="224"/>
      <c r="C530" s="225"/>
      <c r="D530" s="226" t="s">
        <v>130</v>
      </c>
      <c r="E530" s="227" t="s">
        <v>19</v>
      </c>
      <c r="F530" s="228" t="s">
        <v>1062</v>
      </c>
      <c r="G530" s="225"/>
      <c r="H530" s="229">
        <v>2.488</v>
      </c>
      <c r="I530" s="230"/>
      <c r="J530" s="225"/>
      <c r="K530" s="225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130</v>
      </c>
      <c r="AU530" s="235" t="s">
        <v>81</v>
      </c>
      <c r="AV530" s="13" t="s">
        <v>81</v>
      </c>
      <c r="AW530" s="13" t="s">
        <v>32</v>
      </c>
      <c r="AX530" s="13" t="s">
        <v>71</v>
      </c>
      <c r="AY530" s="235" t="s">
        <v>119</v>
      </c>
    </row>
    <row r="531" spans="1:51" s="16" customFormat="1" ht="12">
      <c r="A531" s="16"/>
      <c r="B531" s="275"/>
      <c r="C531" s="276"/>
      <c r="D531" s="226" t="s">
        <v>130</v>
      </c>
      <c r="E531" s="277" t="s">
        <v>19</v>
      </c>
      <c r="F531" s="278" t="s">
        <v>431</v>
      </c>
      <c r="G531" s="276"/>
      <c r="H531" s="279">
        <v>15.523</v>
      </c>
      <c r="I531" s="280"/>
      <c r="J531" s="276"/>
      <c r="K531" s="276"/>
      <c r="L531" s="281"/>
      <c r="M531" s="282"/>
      <c r="N531" s="283"/>
      <c r="O531" s="283"/>
      <c r="P531" s="283"/>
      <c r="Q531" s="283"/>
      <c r="R531" s="283"/>
      <c r="S531" s="283"/>
      <c r="T531" s="284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285" t="s">
        <v>130</v>
      </c>
      <c r="AU531" s="285" t="s">
        <v>81</v>
      </c>
      <c r="AV531" s="16" t="s">
        <v>138</v>
      </c>
      <c r="AW531" s="16" t="s">
        <v>32</v>
      </c>
      <c r="AX531" s="16" t="s">
        <v>71</v>
      </c>
      <c r="AY531" s="285" t="s">
        <v>119</v>
      </c>
    </row>
    <row r="532" spans="1:51" s="13" customFormat="1" ht="12">
      <c r="A532" s="13"/>
      <c r="B532" s="224"/>
      <c r="C532" s="225"/>
      <c r="D532" s="226" t="s">
        <v>130</v>
      </c>
      <c r="E532" s="227" t="s">
        <v>19</v>
      </c>
      <c r="F532" s="228" t="s">
        <v>1081</v>
      </c>
      <c r="G532" s="225"/>
      <c r="H532" s="229">
        <v>31.046</v>
      </c>
      <c r="I532" s="230"/>
      <c r="J532" s="225"/>
      <c r="K532" s="225"/>
      <c r="L532" s="231"/>
      <c r="M532" s="232"/>
      <c r="N532" s="233"/>
      <c r="O532" s="233"/>
      <c r="P532" s="233"/>
      <c r="Q532" s="233"/>
      <c r="R532" s="233"/>
      <c r="S532" s="233"/>
      <c r="T532" s="23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5" t="s">
        <v>130</v>
      </c>
      <c r="AU532" s="235" t="s">
        <v>81</v>
      </c>
      <c r="AV532" s="13" t="s">
        <v>81</v>
      </c>
      <c r="AW532" s="13" t="s">
        <v>32</v>
      </c>
      <c r="AX532" s="13" t="s">
        <v>79</v>
      </c>
      <c r="AY532" s="235" t="s">
        <v>119</v>
      </c>
    </row>
    <row r="533" spans="1:65" s="2" customFormat="1" ht="16.5" customHeight="1">
      <c r="A533" s="40"/>
      <c r="B533" s="41"/>
      <c r="C533" s="206" t="s">
        <v>1082</v>
      </c>
      <c r="D533" s="206" t="s">
        <v>121</v>
      </c>
      <c r="E533" s="207" t="s">
        <v>1083</v>
      </c>
      <c r="F533" s="208" t="s">
        <v>1084</v>
      </c>
      <c r="G533" s="209" t="s">
        <v>124</v>
      </c>
      <c r="H533" s="210">
        <v>15.523</v>
      </c>
      <c r="I533" s="211"/>
      <c r="J533" s="212">
        <f>ROUND(I533*H533,2)</f>
        <v>0</v>
      </c>
      <c r="K533" s="208" t="s">
        <v>125</v>
      </c>
      <c r="L533" s="46"/>
      <c r="M533" s="213" t="s">
        <v>19</v>
      </c>
      <c r="N533" s="214" t="s">
        <v>42</v>
      </c>
      <c r="O533" s="86"/>
      <c r="P533" s="215">
        <f>O533*H533</f>
        <v>0</v>
      </c>
      <c r="Q533" s="215">
        <v>0.00047</v>
      </c>
      <c r="R533" s="215">
        <f>Q533*H533</f>
        <v>0.00729581</v>
      </c>
      <c r="S533" s="215">
        <v>0</v>
      </c>
      <c r="T533" s="216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7" t="s">
        <v>281</v>
      </c>
      <c r="AT533" s="217" t="s">
        <v>121</v>
      </c>
      <c r="AU533" s="217" t="s">
        <v>81</v>
      </c>
      <c r="AY533" s="19" t="s">
        <v>119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79</v>
      </c>
      <c r="BK533" s="218">
        <f>ROUND(I533*H533,2)</f>
        <v>0</v>
      </c>
      <c r="BL533" s="19" t="s">
        <v>281</v>
      </c>
      <c r="BM533" s="217" t="s">
        <v>1085</v>
      </c>
    </row>
    <row r="534" spans="1:47" s="2" customFormat="1" ht="12">
      <c r="A534" s="40"/>
      <c r="B534" s="41"/>
      <c r="C534" s="42"/>
      <c r="D534" s="219" t="s">
        <v>128</v>
      </c>
      <c r="E534" s="42"/>
      <c r="F534" s="220" t="s">
        <v>1086</v>
      </c>
      <c r="G534" s="42"/>
      <c r="H534" s="42"/>
      <c r="I534" s="221"/>
      <c r="J534" s="42"/>
      <c r="K534" s="42"/>
      <c r="L534" s="46"/>
      <c r="M534" s="222"/>
      <c r="N534" s="22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128</v>
      </c>
      <c r="AU534" s="19" t="s">
        <v>81</v>
      </c>
    </row>
    <row r="535" spans="1:51" s="15" customFormat="1" ht="12">
      <c r="A535" s="15"/>
      <c r="B535" s="261"/>
      <c r="C535" s="262"/>
      <c r="D535" s="226" t="s">
        <v>130</v>
      </c>
      <c r="E535" s="263" t="s">
        <v>19</v>
      </c>
      <c r="F535" s="264" t="s">
        <v>1080</v>
      </c>
      <c r="G535" s="262"/>
      <c r="H535" s="263" t="s">
        <v>19</v>
      </c>
      <c r="I535" s="265"/>
      <c r="J535" s="262"/>
      <c r="K535" s="262"/>
      <c r="L535" s="266"/>
      <c r="M535" s="267"/>
      <c r="N535" s="268"/>
      <c r="O535" s="268"/>
      <c r="P535" s="268"/>
      <c r="Q535" s="268"/>
      <c r="R535" s="268"/>
      <c r="S535" s="268"/>
      <c r="T535" s="269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0" t="s">
        <v>130</v>
      </c>
      <c r="AU535" s="270" t="s">
        <v>81</v>
      </c>
      <c r="AV535" s="15" t="s">
        <v>79</v>
      </c>
      <c r="AW535" s="15" t="s">
        <v>32</v>
      </c>
      <c r="AX535" s="15" t="s">
        <v>71</v>
      </c>
      <c r="AY535" s="270" t="s">
        <v>119</v>
      </c>
    </row>
    <row r="536" spans="1:51" s="15" customFormat="1" ht="12">
      <c r="A536" s="15"/>
      <c r="B536" s="261"/>
      <c r="C536" s="262"/>
      <c r="D536" s="226" t="s">
        <v>130</v>
      </c>
      <c r="E536" s="263" t="s">
        <v>19</v>
      </c>
      <c r="F536" s="264" t="s">
        <v>1087</v>
      </c>
      <c r="G536" s="262"/>
      <c r="H536" s="263" t="s">
        <v>19</v>
      </c>
      <c r="I536" s="265"/>
      <c r="J536" s="262"/>
      <c r="K536" s="262"/>
      <c r="L536" s="266"/>
      <c r="M536" s="267"/>
      <c r="N536" s="268"/>
      <c r="O536" s="268"/>
      <c r="P536" s="268"/>
      <c r="Q536" s="268"/>
      <c r="R536" s="268"/>
      <c r="S536" s="268"/>
      <c r="T536" s="269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0" t="s">
        <v>130</v>
      </c>
      <c r="AU536" s="270" t="s">
        <v>81</v>
      </c>
      <c r="AV536" s="15" t="s">
        <v>79</v>
      </c>
      <c r="AW536" s="15" t="s">
        <v>32</v>
      </c>
      <c r="AX536" s="15" t="s">
        <v>71</v>
      </c>
      <c r="AY536" s="270" t="s">
        <v>119</v>
      </c>
    </row>
    <row r="537" spans="1:51" s="13" customFormat="1" ht="12">
      <c r="A537" s="13"/>
      <c r="B537" s="224"/>
      <c r="C537" s="225"/>
      <c r="D537" s="226" t="s">
        <v>130</v>
      </c>
      <c r="E537" s="227" t="s">
        <v>19</v>
      </c>
      <c r="F537" s="228" t="s">
        <v>1053</v>
      </c>
      <c r="G537" s="225"/>
      <c r="H537" s="229">
        <v>1.692</v>
      </c>
      <c r="I537" s="230"/>
      <c r="J537" s="225"/>
      <c r="K537" s="225"/>
      <c r="L537" s="231"/>
      <c r="M537" s="232"/>
      <c r="N537" s="233"/>
      <c r="O537" s="233"/>
      <c r="P537" s="233"/>
      <c r="Q537" s="233"/>
      <c r="R537" s="233"/>
      <c r="S537" s="233"/>
      <c r="T537" s="23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5" t="s">
        <v>130</v>
      </c>
      <c r="AU537" s="235" t="s">
        <v>81</v>
      </c>
      <c r="AV537" s="13" t="s">
        <v>81</v>
      </c>
      <c r="AW537" s="13" t="s">
        <v>32</v>
      </c>
      <c r="AX537" s="13" t="s">
        <v>71</v>
      </c>
      <c r="AY537" s="235" t="s">
        <v>119</v>
      </c>
    </row>
    <row r="538" spans="1:51" s="13" customFormat="1" ht="12">
      <c r="A538" s="13"/>
      <c r="B538" s="224"/>
      <c r="C538" s="225"/>
      <c r="D538" s="226" t="s">
        <v>130</v>
      </c>
      <c r="E538" s="227" t="s">
        <v>19</v>
      </c>
      <c r="F538" s="228" t="s">
        <v>1054</v>
      </c>
      <c r="G538" s="225"/>
      <c r="H538" s="229">
        <v>2.199</v>
      </c>
      <c r="I538" s="230"/>
      <c r="J538" s="225"/>
      <c r="K538" s="225"/>
      <c r="L538" s="231"/>
      <c r="M538" s="232"/>
      <c r="N538" s="233"/>
      <c r="O538" s="233"/>
      <c r="P538" s="233"/>
      <c r="Q538" s="233"/>
      <c r="R538" s="233"/>
      <c r="S538" s="233"/>
      <c r="T538" s="23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5" t="s">
        <v>130</v>
      </c>
      <c r="AU538" s="235" t="s">
        <v>81</v>
      </c>
      <c r="AV538" s="13" t="s">
        <v>81</v>
      </c>
      <c r="AW538" s="13" t="s">
        <v>32</v>
      </c>
      <c r="AX538" s="13" t="s">
        <v>71</v>
      </c>
      <c r="AY538" s="235" t="s">
        <v>119</v>
      </c>
    </row>
    <row r="539" spans="1:51" s="13" customFormat="1" ht="12">
      <c r="A539" s="13"/>
      <c r="B539" s="224"/>
      <c r="C539" s="225"/>
      <c r="D539" s="226" t="s">
        <v>130</v>
      </c>
      <c r="E539" s="227" t="s">
        <v>19</v>
      </c>
      <c r="F539" s="228" t="s">
        <v>1055</v>
      </c>
      <c r="G539" s="225"/>
      <c r="H539" s="229">
        <v>3.33</v>
      </c>
      <c r="I539" s="230"/>
      <c r="J539" s="225"/>
      <c r="K539" s="225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130</v>
      </c>
      <c r="AU539" s="235" t="s">
        <v>81</v>
      </c>
      <c r="AV539" s="13" t="s">
        <v>81</v>
      </c>
      <c r="AW539" s="13" t="s">
        <v>32</v>
      </c>
      <c r="AX539" s="13" t="s">
        <v>71</v>
      </c>
      <c r="AY539" s="235" t="s">
        <v>119</v>
      </c>
    </row>
    <row r="540" spans="1:51" s="13" customFormat="1" ht="12">
      <c r="A540" s="13"/>
      <c r="B540" s="224"/>
      <c r="C540" s="225"/>
      <c r="D540" s="226" t="s">
        <v>130</v>
      </c>
      <c r="E540" s="227" t="s">
        <v>19</v>
      </c>
      <c r="F540" s="228" t="s">
        <v>1056</v>
      </c>
      <c r="G540" s="225"/>
      <c r="H540" s="229">
        <v>1.214</v>
      </c>
      <c r="I540" s="230"/>
      <c r="J540" s="225"/>
      <c r="K540" s="225"/>
      <c r="L540" s="231"/>
      <c r="M540" s="232"/>
      <c r="N540" s="233"/>
      <c r="O540" s="233"/>
      <c r="P540" s="233"/>
      <c r="Q540" s="233"/>
      <c r="R540" s="233"/>
      <c r="S540" s="233"/>
      <c r="T540" s="23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5" t="s">
        <v>130</v>
      </c>
      <c r="AU540" s="235" t="s">
        <v>81</v>
      </c>
      <c r="AV540" s="13" t="s">
        <v>81</v>
      </c>
      <c r="AW540" s="13" t="s">
        <v>32</v>
      </c>
      <c r="AX540" s="13" t="s">
        <v>71</v>
      </c>
      <c r="AY540" s="235" t="s">
        <v>119</v>
      </c>
    </row>
    <row r="541" spans="1:51" s="13" customFormat="1" ht="12">
      <c r="A541" s="13"/>
      <c r="B541" s="224"/>
      <c r="C541" s="225"/>
      <c r="D541" s="226" t="s">
        <v>130</v>
      </c>
      <c r="E541" s="227" t="s">
        <v>19</v>
      </c>
      <c r="F541" s="228" t="s">
        <v>1057</v>
      </c>
      <c r="G541" s="225"/>
      <c r="H541" s="229">
        <v>0.081</v>
      </c>
      <c r="I541" s="230"/>
      <c r="J541" s="225"/>
      <c r="K541" s="225"/>
      <c r="L541" s="231"/>
      <c r="M541" s="232"/>
      <c r="N541" s="233"/>
      <c r="O541" s="233"/>
      <c r="P541" s="233"/>
      <c r="Q541" s="233"/>
      <c r="R541" s="233"/>
      <c r="S541" s="233"/>
      <c r="T541" s="23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5" t="s">
        <v>130</v>
      </c>
      <c r="AU541" s="235" t="s">
        <v>81</v>
      </c>
      <c r="AV541" s="13" t="s">
        <v>81</v>
      </c>
      <c r="AW541" s="13" t="s">
        <v>32</v>
      </c>
      <c r="AX541" s="13" t="s">
        <v>71</v>
      </c>
      <c r="AY541" s="235" t="s">
        <v>119</v>
      </c>
    </row>
    <row r="542" spans="1:51" s="13" customFormat="1" ht="12">
      <c r="A542" s="13"/>
      <c r="B542" s="224"/>
      <c r="C542" s="225"/>
      <c r="D542" s="226" t="s">
        <v>130</v>
      </c>
      <c r="E542" s="227" t="s">
        <v>19</v>
      </c>
      <c r="F542" s="228" t="s">
        <v>1058</v>
      </c>
      <c r="G542" s="225"/>
      <c r="H542" s="229">
        <v>0.089</v>
      </c>
      <c r="I542" s="230"/>
      <c r="J542" s="225"/>
      <c r="K542" s="225"/>
      <c r="L542" s="231"/>
      <c r="M542" s="232"/>
      <c r="N542" s="233"/>
      <c r="O542" s="233"/>
      <c r="P542" s="233"/>
      <c r="Q542" s="233"/>
      <c r="R542" s="233"/>
      <c r="S542" s="233"/>
      <c r="T542" s="23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5" t="s">
        <v>130</v>
      </c>
      <c r="AU542" s="235" t="s">
        <v>81</v>
      </c>
      <c r="AV542" s="13" t="s">
        <v>81</v>
      </c>
      <c r="AW542" s="13" t="s">
        <v>32</v>
      </c>
      <c r="AX542" s="13" t="s">
        <v>71</v>
      </c>
      <c r="AY542" s="235" t="s">
        <v>119</v>
      </c>
    </row>
    <row r="543" spans="1:51" s="15" customFormat="1" ht="12">
      <c r="A543" s="15"/>
      <c r="B543" s="261"/>
      <c r="C543" s="262"/>
      <c r="D543" s="226" t="s">
        <v>130</v>
      </c>
      <c r="E543" s="263" t="s">
        <v>19</v>
      </c>
      <c r="F543" s="264" t="s">
        <v>1088</v>
      </c>
      <c r="G543" s="262"/>
      <c r="H543" s="263" t="s">
        <v>19</v>
      </c>
      <c r="I543" s="265"/>
      <c r="J543" s="262"/>
      <c r="K543" s="262"/>
      <c r="L543" s="266"/>
      <c r="M543" s="267"/>
      <c r="N543" s="268"/>
      <c r="O543" s="268"/>
      <c r="P543" s="268"/>
      <c r="Q543" s="268"/>
      <c r="R543" s="268"/>
      <c r="S543" s="268"/>
      <c r="T543" s="269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0" t="s">
        <v>130</v>
      </c>
      <c r="AU543" s="270" t="s">
        <v>81</v>
      </c>
      <c r="AV543" s="15" t="s">
        <v>79</v>
      </c>
      <c r="AW543" s="15" t="s">
        <v>32</v>
      </c>
      <c r="AX543" s="15" t="s">
        <v>71</v>
      </c>
      <c r="AY543" s="270" t="s">
        <v>119</v>
      </c>
    </row>
    <row r="544" spans="1:51" s="13" customFormat="1" ht="12">
      <c r="A544" s="13"/>
      <c r="B544" s="224"/>
      <c r="C544" s="225"/>
      <c r="D544" s="226" t="s">
        <v>130</v>
      </c>
      <c r="E544" s="227" t="s">
        <v>19</v>
      </c>
      <c r="F544" s="228" t="s">
        <v>1060</v>
      </c>
      <c r="G544" s="225"/>
      <c r="H544" s="229">
        <v>2.646</v>
      </c>
      <c r="I544" s="230"/>
      <c r="J544" s="225"/>
      <c r="K544" s="225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130</v>
      </c>
      <c r="AU544" s="235" t="s">
        <v>81</v>
      </c>
      <c r="AV544" s="13" t="s">
        <v>81</v>
      </c>
      <c r="AW544" s="13" t="s">
        <v>32</v>
      </c>
      <c r="AX544" s="13" t="s">
        <v>71</v>
      </c>
      <c r="AY544" s="235" t="s">
        <v>119</v>
      </c>
    </row>
    <row r="545" spans="1:51" s="13" customFormat="1" ht="12">
      <c r="A545" s="13"/>
      <c r="B545" s="224"/>
      <c r="C545" s="225"/>
      <c r="D545" s="226" t="s">
        <v>130</v>
      </c>
      <c r="E545" s="227" t="s">
        <v>19</v>
      </c>
      <c r="F545" s="228" t="s">
        <v>1061</v>
      </c>
      <c r="G545" s="225"/>
      <c r="H545" s="229">
        <v>1.784</v>
      </c>
      <c r="I545" s="230"/>
      <c r="J545" s="225"/>
      <c r="K545" s="225"/>
      <c r="L545" s="231"/>
      <c r="M545" s="232"/>
      <c r="N545" s="233"/>
      <c r="O545" s="233"/>
      <c r="P545" s="233"/>
      <c r="Q545" s="233"/>
      <c r="R545" s="233"/>
      <c r="S545" s="233"/>
      <c r="T545" s="23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5" t="s">
        <v>130</v>
      </c>
      <c r="AU545" s="235" t="s">
        <v>81</v>
      </c>
      <c r="AV545" s="13" t="s">
        <v>81</v>
      </c>
      <c r="AW545" s="13" t="s">
        <v>32</v>
      </c>
      <c r="AX545" s="13" t="s">
        <v>71</v>
      </c>
      <c r="AY545" s="235" t="s">
        <v>119</v>
      </c>
    </row>
    <row r="546" spans="1:51" s="13" customFormat="1" ht="12">
      <c r="A546" s="13"/>
      <c r="B546" s="224"/>
      <c r="C546" s="225"/>
      <c r="D546" s="226" t="s">
        <v>130</v>
      </c>
      <c r="E546" s="227" t="s">
        <v>19</v>
      </c>
      <c r="F546" s="228" t="s">
        <v>1062</v>
      </c>
      <c r="G546" s="225"/>
      <c r="H546" s="229">
        <v>2.488</v>
      </c>
      <c r="I546" s="230"/>
      <c r="J546" s="225"/>
      <c r="K546" s="225"/>
      <c r="L546" s="231"/>
      <c r="M546" s="232"/>
      <c r="N546" s="233"/>
      <c r="O546" s="233"/>
      <c r="P546" s="233"/>
      <c r="Q546" s="233"/>
      <c r="R546" s="233"/>
      <c r="S546" s="233"/>
      <c r="T546" s="23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5" t="s">
        <v>130</v>
      </c>
      <c r="AU546" s="235" t="s">
        <v>81</v>
      </c>
      <c r="AV546" s="13" t="s">
        <v>81</v>
      </c>
      <c r="AW546" s="13" t="s">
        <v>32</v>
      </c>
      <c r="AX546" s="13" t="s">
        <v>71</v>
      </c>
      <c r="AY546" s="235" t="s">
        <v>119</v>
      </c>
    </row>
    <row r="547" spans="1:51" s="14" customFormat="1" ht="12">
      <c r="A547" s="14"/>
      <c r="B547" s="249"/>
      <c r="C547" s="250"/>
      <c r="D547" s="226" t="s">
        <v>130</v>
      </c>
      <c r="E547" s="251" t="s">
        <v>19</v>
      </c>
      <c r="F547" s="252" t="s">
        <v>216</v>
      </c>
      <c r="G547" s="250"/>
      <c r="H547" s="253">
        <v>15.523</v>
      </c>
      <c r="I547" s="254"/>
      <c r="J547" s="250"/>
      <c r="K547" s="250"/>
      <c r="L547" s="255"/>
      <c r="M547" s="256"/>
      <c r="N547" s="257"/>
      <c r="O547" s="257"/>
      <c r="P547" s="257"/>
      <c r="Q547" s="257"/>
      <c r="R547" s="257"/>
      <c r="S547" s="257"/>
      <c r="T547" s="25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9" t="s">
        <v>130</v>
      </c>
      <c r="AU547" s="259" t="s">
        <v>81</v>
      </c>
      <c r="AV547" s="14" t="s">
        <v>126</v>
      </c>
      <c r="AW547" s="14" t="s">
        <v>32</v>
      </c>
      <c r="AX547" s="14" t="s">
        <v>79</v>
      </c>
      <c r="AY547" s="259" t="s">
        <v>119</v>
      </c>
    </row>
    <row r="548" spans="1:65" s="2" customFormat="1" ht="16.5" customHeight="1">
      <c r="A548" s="40"/>
      <c r="B548" s="41"/>
      <c r="C548" s="206" t="s">
        <v>1089</v>
      </c>
      <c r="D548" s="206" t="s">
        <v>121</v>
      </c>
      <c r="E548" s="207" t="s">
        <v>1090</v>
      </c>
      <c r="F548" s="208" t="s">
        <v>1091</v>
      </c>
      <c r="G548" s="209" t="s">
        <v>124</v>
      </c>
      <c r="H548" s="210">
        <v>15.523</v>
      </c>
      <c r="I548" s="211"/>
      <c r="J548" s="212">
        <f>ROUND(I548*H548,2)</f>
        <v>0</v>
      </c>
      <c r="K548" s="208" t="s">
        <v>125</v>
      </c>
      <c r="L548" s="46"/>
      <c r="M548" s="213" t="s">
        <v>19</v>
      </c>
      <c r="N548" s="214" t="s">
        <v>42</v>
      </c>
      <c r="O548" s="86"/>
      <c r="P548" s="215">
        <f>O548*H548</f>
        <v>0</v>
      </c>
      <c r="Q548" s="215">
        <v>0.00041</v>
      </c>
      <c r="R548" s="215">
        <f>Q548*H548</f>
        <v>0.00636443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281</v>
      </c>
      <c r="AT548" s="217" t="s">
        <v>121</v>
      </c>
      <c r="AU548" s="217" t="s">
        <v>81</v>
      </c>
      <c r="AY548" s="19" t="s">
        <v>119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79</v>
      </c>
      <c r="BK548" s="218">
        <f>ROUND(I548*H548,2)</f>
        <v>0</v>
      </c>
      <c r="BL548" s="19" t="s">
        <v>281</v>
      </c>
      <c r="BM548" s="217" t="s">
        <v>1092</v>
      </c>
    </row>
    <row r="549" spans="1:47" s="2" customFormat="1" ht="12">
      <c r="A549" s="40"/>
      <c r="B549" s="41"/>
      <c r="C549" s="42"/>
      <c r="D549" s="219" t="s">
        <v>128</v>
      </c>
      <c r="E549" s="42"/>
      <c r="F549" s="220" t="s">
        <v>1093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128</v>
      </c>
      <c r="AU549" s="19" t="s">
        <v>81</v>
      </c>
    </row>
    <row r="550" spans="1:51" s="15" customFormat="1" ht="12">
      <c r="A550" s="15"/>
      <c r="B550" s="261"/>
      <c r="C550" s="262"/>
      <c r="D550" s="226" t="s">
        <v>130</v>
      </c>
      <c r="E550" s="263" t="s">
        <v>19</v>
      </c>
      <c r="F550" s="264" t="s">
        <v>1080</v>
      </c>
      <c r="G550" s="262"/>
      <c r="H550" s="263" t="s">
        <v>19</v>
      </c>
      <c r="I550" s="265"/>
      <c r="J550" s="262"/>
      <c r="K550" s="262"/>
      <c r="L550" s="266"/>
      <c r="M550" s="267"/>
      <c r="N550" s="268"/>
      <c r="O550" s="268"/>
      <c r="P550" s="268"/>
      <c r="Q550" s="268"/>
      <c r="R550" s="268"/>
      <c r="S550" s="268"/>
      <c r="T550" s="269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70" t="s">
        <v>130</v>
      </c>
      <c r="AU550" s="270" t="s">
        <v>81</v>
      </c>
      <c r="AV550" s="15" t="s">
        <v>79</v>
      </c>
      <c r="AW550" s="15" t="s">
        <v>32</v>
      </c>
      <c r="AX550" s="15" t="s">
        <v>71</v>
      </c>
      <c r="AY550" s="270" t="s">
        <v>119</v>
      </c>
    </row>
    <row r="551" spans="1:51" s="15" customFormat="1" ht="12">
      <c r="A551" s="15"/>
      <c r="B551" s="261"/>
      <c r="C551" s="262"/>
      <c r="D551" s="226" t="s">
        <v>130</v>
      </c>
      <c r="E551" s="263" t="s">
        <v>19</v>
      </c>
      <c r="F551" s="264" t="s">
        <v>1094</v>
      </c>
      <c r="G551" s="262"/>
      <c r="H551" s="263" t="s">
        <v>19</v>
      </c>
      <c r="I551" s="265"/>
      <c r="J551" s="262"/>
      <c r="K551" s="262"/>
      <c r="L551" s="266"/>
      <c r="M551" s="267"/>
      <c r="N551" s="268"/>
      <c r="O551" s="268"/>
      <c r="P551" s="268"/>
      <c r="Q551" s="268"/>
      <c r="R551" s="268"/>
      <c r="S551" s="268"/>
      <c r="T551" s="269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0" t="s">
        <v>130</v>
      </c>
      <c r="AU551" s="270" t="s">
        <v>81</v>
      </c>
      <c r="AV551" s="15" t="s">
        <v>79</v>
      </c>
      <c r="AW551" s="15" t="s">
        <v>32</v>
      </c>
      <c r="AX551" s="15" t="s">
        <v>71</v>
      </c>
      <c r="AY551" s="270" t="s">
        <v>119</v>
      </c>
    </row>
    <row r="552" spans="1:51" s="13" customFormat="1" ht="12">
      <c r="A552" s="13"/>
      <c r="B552" s="224"/>
      <c r="C552" s="225"/>
      <c r="D552" s="226" t="s">
        <v>130</v>
      </c>
      <c r="E552" s="227" t="s">
        <v>19</v>
      </c>
      <c r="F552" s="228" t="s">
        <v>1053</v>
      </c>
      <c r="G552" s="225"/>
      <c r="H552" s="229">
        <v>1.692</v>
      </c>
      <c r="I552" s="230"/>
      <c r="J552" s="225"/>
      <c r="K552" s="225"/>
      <c r="L552" s="231"/>
      <c r="M552" s="232"/>
      <c r="N552" s="233"/>
      <c r="O552" s="233"/>
      <c r="P552" s="233"/>
      <c r="Q552" s="233"/>
      <c r="R552" s="233"/>
      <c r="S552" s="233"/>
      <c r="T552" s="23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5" t="s">
        <v>130</v>
      </c>
      <c r="AU552" s="235" t="s">
        <v>81</v>
      </c>
      <c r="AV552" s="13" t="s">
        <v>81</v>
      </c>
      <c r="AW552" s="13" t="s">
        <v>32</v>
      </c>
      <c r="AX552" s="13" t="s">
        <v>71</v>
      </c>
      <c r="AY552" s="235" t="s">
        <v>119</v>
      </c>
    </row>
    <row r="553" spans="1:51" s="13" customFormat="1" ht="12">
      <c r="A553" s="13"/>
      <c r="B553" s="224"/>
      <c r="C553" s="225"/>
      <c r="D553" s="226" t="s">
        <v>130</v>
      </c>
      <c r="E553" s="227" t="s">
        <v>19</v>
      </c>
      <c r="F553" s="228" t="s">
        <v>1054</v>
      </c>
      <c r="G553" s="225"/>
      <c r="H553" s="229">
        <v>2.199</v>
      </c>
      <c r="I553" s="230"/>
      <c r="J553" s="225"/>
      <c r="K553" s="225"/>
      <c r="L553" s="231"/>
      <c r="M553" s="232"/>
      <c r="N553" s="233"/>
      <c r="O553" s="233"/>
      <c r="P553" s="233"/>
      <c r="Q553" s="233"/>
      <c r="R553" s="233"/>
      <c r="S553" s="233"/>
      <c r="T553" s="23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5" t="s">
        <v>130</v>
      </c>
      <c r="AU553" s="235" t="s">
        <v>81</v>
      </c>
      <c r="AV553" s="13" t="s">
        <v>81</v>
      </c>
      <c r="AW553" s="13" t="s">
        <v>32</v>
      </c>
      <c r="AX553" s="13" t="s">
        <v>71</v>
      </c>
      <c r="AY553" s="235" t="s">
        <v>119</v>
      </c>
    </row>
    <row r="554" spans="1:51" s="13" customFormat="1" ht="12">
      <c r="A554" s="13"/>
      <c r="B554" s="224"/>
      <c r="C554" s="225"/>
      <c r="D554" s="226" t="s">
        <v>130</v>
      </c>
      <c r="E554" s="227" t="s">
        <v>19</v>
      </c>
      <c r="F554" s="228" t="s">
        <v>1055</v>
      </c>
      <c r="G554" s="225"/>
      <c r="H554" s="229">
        <v>3.33</v>
      </c>
      <c r="I554" s="230"/>
      <c r="J554" s="225"/>
      <c r="K554" s="225"/>
      <c r="L554" s="231"/>
      <c r="M554" s="232"/>
      <c r="N554" s="233"/>
      <c r="O554" s="233"/>
      <c r="P554" s="233"/>
      <c r="Q554" s="233"/>
      <c r="R554" s="233"/>
      <c r="S554" s="233"/>
      <c r="T554" s="23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5" t="s">
        <v>130</v>
      </c>
      <c r="AU554" s="235" t="s">
        <v>81</v>
      </c>
      <c r="AV554" s="13" t="s">
        <v>81</v>
      </c>
      <c r="AW554" s="13" t="s">
        <v>32</v>
      </c>
      <c r="AX554" s="13" t="s">
        <v>71</v>
      </c>
      <c r="AY554" s="235" t="s">
        <v>119</v>
      </c>
    </row>
    <row r="555" spans="1:51" s="13" customFormat="1" ht="12">
      <c r="A555" s="13"/>
      <c r="B555" s="224"/>
      <c r="C555" s="225"/>
      <c r="D555" s="226" t="s">
        <v>130</v>
      </c>
      <c r="E555" s="227" t="s">
        <v>19</v>
      </c>
      <c r="F555" s="228" t="s">
        <v>1056</v>
      </c>
      <c r="G555" s="225"/>
      <c r="H555" s="229">
        <v>1.214</v>
      </c>
      <c r="I555" s="230"/>
      <c r="J555" s="225"/>
      <c r="K555" s="225"/>
      <c r="L555" s="231"/>
      <c r="M555" s="232"/>
      <c r="N555" s="233"/>
      <c r="O555" s="233"/>
      <c r="P555" s="233"/>
      <c r="Q555" s="233"/>
      <c r="R555" s="233"/>
      <c r="S555" s="233"/>
      <c r="T555" s="23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5" t="s">
        <v>130</v>
      </c>
      <c r="AU555" s="235" t="s">
        <v>81</v>
      </c>
      <c r="AV555" s="13" t="s">
        <v>81</v>
      </c>
      <c r="AW555" s="13" t="s">
        <v>32</v>
      </c>
      <c r="AX555" s="13" t="s">
        <v>71</v>
      </c>
      <c r="AY555" s="235" t="s">
        <v>119</v>
      </c>
    </row>
    <row r="556" spans="1:51" s="13" customFormat="1" ht="12">
      <c r="A556" s="13"/>
      <c r="B556" s="224"/>
      <c r="C556" s="225"/>
      <c r="D556" s="226" t="s">
        <v>130</v>
      </c>
      <c r="E556" s="227" t="s">
        <v>19</v>
      </c>
      <c r="F556" s="228" t="s">
        <v>1057</v>
      </c>
      <c r="G556" s="225"/>
      <c r="H556" s="229">
        <v>0.081</v>
      </c>
      <c r="I556" s="230"/>
      <c r="J556" s="225"/>
      <c r="K556" s="225"/>
      <c r="L556" s="231"/>
      <c r="M556" s="232"/>
      <c r="N556" s="233"/>
      <c r="O556" s="233"/>
      <c r="P556" s="233"/>
      <c r="Q556" s="233"/>
      <c r="R556" s="233"/>
      <c r="S556" s="233"/>
      <c r="T556" s="23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5" t="s">
        <v>130</v>
      </c>
      <c r="AU556" s="235" t="s">
        <v>81</v>
      </c>
      <c r="AV556" s="13" t="s">
        <v>81</v>
      </c>
      <c r="AW556" s="13" t="s">
        <v>32</v>
      </c>
      <c r="AX556" s="13" t="s">
        <v>71</v>
      </c>
      <c r="AY556" s="235" t="s">
        <v>119</v>
      </c>
    </row>
    <row r="557" spans="1:51" s="13" customFormat="1" ht="12">
      <c r="A557" s="13"/>
      <c r="B557" s="224"/>
      <c r="C557" s="225"/>
      <c r="D557" s="226" t="s">
        <v>130</v>
      </c>
      <c r="E557" s="227" t="s">
        <v>19</v>
      </c>
      <c r="F557" s="228" t="s">
        <v>1058</v>
      </c>
      <c r="G557" s="225"/>
      <c r="H557" s="229">
        <v>0.089</v>
      </c>
      <c r="I557" s="230"/>
      <c r="J557" s="225"/>
      <c r="K557" s="225"/>
      <c r="L557" s="231"/>
      <c r="M557" s="232"/>
      <c r="N557" s="233"/>
      <c r="O557" s="233"/>
      <c r="P557" s="233"/>
      <c r="Q557" s="233"/>
      <c r="R557" s="233"/>
      <c r="S557" s="233"/>
      <c r="T557" s="23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5" t="s">
        <v>130</v>
      </c>
      <c r="AU557" s="235" t="s">
        <v>81</v>
      </c>
      <c r="AV557" s="13" t="s">
        <v>81</v>
      </c>
      <c r="AW557" s="13" t="s">
        <v>32</v>
      </c>
      <c r="AX557" s="13" t="s">
        <v>71</v>
      </c>
      <c r="AY557" s="235" t="s">
        <v>119</v>
      </c>
    </row>
    <row r="558" spans="1:51" s="15" customFormat="1" ht="12">
      <c r="A558" s="15"/>
      <c r="B558" s="261"/>
      <c r="C558" s="262"/>
      <c r="D558" s="226" t="s">
        <v>130</v>
      </c>
      <c r="E558" s="263" t="s">
        <v>19</v>
      </c>
      <c r="F558" s="264" t="s">
        <v>1095</v>
      </c>
      <c r="G558" s="262"/>
      <c r="H558" s="263" t="s">
        <v>19</v>
      </c>
      <c r="I558" s="265"/>
      <c r="J558" s="262"/>
      <c r="K558" s="262"/>
      <c r="L558" s="266"/>
      <c r="M558" s="267"/>
      <c r="N558" s="268"/>
      <c r="O558" s="268"/>
      <c r="P558" s="268"/>
      <c r="Q558" s="268"/>
      <c r="R558" s="268"/>
      <c r="S558" s="268"/>
      <c r="T558" s="269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70" t="s">
        <v>130</v>
      </c>
      <c r="AU558" s="270" t="s">
        <v>81</v>
      </c>
      <c r="AV558" s="15" t="s">
        <v>79</v>
      </c>
      <c r="AW558" s="15" t="s">
        <v>32</v>
      </c>
      <c r="AX558" s="15" t="s">
        <v>71</v>
      </c>
      <c r="AY558" s="270" t="s">
        <v>119</v>
      </c>
    </row>
    <row r="559" spans="1:51" s="13" customFormat="1" ht="12">
      <c r="A559" s="13"/>
      <c r="B559" s="224"/>
      <c r="C559" s="225"/>
      <c r="D559" s="226" t="s">
        <v>130</v>
      </c>
      <c r="E559" s="227" t="s">
        <v>19</v>
      </c>
      <c r="F559" s="228" t="s">
        <v>1060</v>
      </c>
      <c r="G559" s="225"/>
      <c r="H559" s="229">
        <v>2.646</v>
      </c>
      <c r="I559" s="230"/>
      <c r="J559" s="225"/>
      <c r="K559" s="225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130</v>
      </c>
      <c r="AU559" s="235" t="s">
        <v>81</v>
      </c>
      <c r="AV559" s="13" t="s">
        <v>81</v>
      </c>
      <c r="AW559" s="13" t="s">
        <v>32</v>
      </c>
      <c r="AX559" s="13" t="s">
        <v>71</v>
      </c>
      <c r="AY559" s="235" t="s">
        <v>119</v>
      </c>
    </row>
    <row r="560" spans="1:51" s="13" customFormat="1" ht="12">
      <c r="A560" s="13"/>
      <c r="B560" s="224"/>
      <c r="C560" s="225"/>
      <c r="D560" s="226" t="s">
        <v>130</v>
      </c>
      <c r="E560" s="227" t="s">
        <v>19</v>
      </c>
      <c r="F560" s="228" t="s">
        <v>1061</v>
      </c>
      <c r="G560" s="225"/>
      <c r="H560" s="229">
        <v>1.784</v>
      </c>
      <c r="I560" s="230"/>
      <c r="J560" s="225"/>
      <c r="K560" s="225"/>
      <c r="L560" s="231"/>
      <c r="M560" s="232"/>
      <c r="N560" s="233"/>
      <c r="O560" s="233"/>
      <c r="P560" s="233"/>
      <c r="Q560" s="233"/>
      <c r="R560" s="233"/>
      <c r="S560" s="233"/>
      <c r="T560" s="23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5" t="s">
        <v>130</v>
      </c>
      <c r="AU560" s="235" t="s">
        <v>81</v>
      </c>
      <c r="AV560" s="13" t="s">
        <v>81</v>
      </c>
      <c r="AW560" s="13" t="s">
        <v>32</v>
      </c>
      <c r="AX560" s="13" t="s">
        <v>71</v>
      </c>
      <c r="AY560" s="235" t="s">
        <v>119</v>
      </c>
    </row>
    <row r="561" spans="1:51" s="13" customFormat="1" ht="12">
      <c r="A561" s="13"/>
      <c r="B561" s="224"/>
      <c r="C561" s="225"/>
      <c r="D561" s="226" t="s">
        <v>130</v>
      </c>
      <c r="E561" s="227" t="s">
        <v>19</v>
      </c>
      <c r="F561" s="228" t="s">
        <v>1062</v>
      </c>
      <c r="G561" s="225"/>
      <c r="H561" s="229">
        <v>2.488</v>
      </c>
      <c r="I561" s="230"/>
      <c r="J561" s="225"/>
      <c r="K561" s="225"/>
      <c r="L561" s="231"/>
      <c r="M561" s="232"/>
      <c r="N561" s="233"/>
      <c r="O561" s="233"/>
      <c r="P561" s="233"/>
      <c r="Q561" s="233"/>
      <c r="R561" s="233"/>
      <c r="S561" s="233"/>
      <c r="T561" s="23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5" t="s">
        <v>130</v>
      </c>
      <c r="AU561" s="235" t="s">
        <v>81</v>
      </c>
      <c r="AV561" s="13" t="s">
        <v>81</v>
      </c>
      <c r="AW561" s="13" t="s">
        <v>32</v>
      </c>
      <c r="AX561" s="13" t="s">
        <v>71</v>
      </c>
      <c r="AY561" s="235" t="s">
        <v>119</v>
      </c>
    </row>
    <row r="562" spans="1:51" s="14" customFormat="1" ht="12">
      <c r="A562" s="14"/>
      <c r="B562" s="249"/>
      <c r="C562" s="250"/>
      <c r="D562" s="226" t="s">
        <v>130</v>
      </c>
      <c r="E562" s="251" t="s">
        <v>19</v>
      </c>
      <c r="F562" s="252" t="s">
        <v>216</v>
      </c>
      <c r="G562" s="250"/>
      <c r="H562" s="253">
        <v>15.523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9" t="s">
        <v>130</v>
      </c>
      <c r="AU562" s="259" t="s">
        <v>81</v>
      </c>
      <c r="AV562" s="14" t="s">
        <v>126</v>
      </c>
      <c r="AW562" s="14" t="s">
        <v>32</v>
      </c>
      <c r="AX562" s="14" t="s">
        <v>79</v>
      </c>
      <c r="AY562" s="259" t="s">
        <v>119</v>
      </c>
    </row>
    <row r="563" spans="1:65" s="2" customFormat="1" ht="16.5" customHeight="1">
      <c r="A563" s="40"/>
      <c r="B563" s="41"/>
      <c r="C563" s="206" t="s">
        <v>1096</v>
      </c>
      <c r="D563" s="206" t="s">
        <v>121</v>
      </c>
      <c r="E563" s="207" t="s">
        <v>1097</v>
      </c>
      <c r="F563" s="208" t="s">
        <v>1098</v>
      </c>
      <c r="G563" s="209" t="s">
        <v>124</v>
      </c>
      <c r="H563" s="210">
        <v>34.366</v>
      </c>
      <c r="I563" s="211"/>
      <c r="J563" s="212">
        <f>ROUND(I563*H563,2)</f>
        <v>0</v>
      </c>
      <c r="K563" s="208" t="s">
        <v>125</v>
      </c>
      <c r="L563" s="46"/>
      <c r="M563" s="213" t="s">
        <v>19</v>
      </c>
      <c r="N563" s="214" t="s">
        <v>42</v>
      </c>
      <c r="O563" s="86"/>
      <c r="P563" s="215">
        <f>O563*H563</f>
        <v>0</v>
      </c>
      <c r="Q563" s="215">
        <v>0.00069</v>
      </c>
      <c r="R563" s="215">
        <f>Q563*H563</f>
        <v>0.023712539999999997</v>
      </c>
      <c r="S563" s="215">
        <v>0</v>
      </c>
      <c r="T563" s="21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7" t="s">
        <v>281</v>
      </c>
      <c r="AT563" s="217" t="s">
        <v>121</v>
      </c>
      <c r="AU563" s="217" t="s">
        <v>81</v>
      </c>
      <c r="AY563" s="19" t="s">
        <v>119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9" t="s">
        <v>79</v>
      </c>
      <c r="BK563" s="218">
        <f>ROUND(I563*H563,2)</f>
        <v>0</v>
      </c>
      <c r="BL563" s="19" t="s">
        <v>281</v>
      </c>
      <c r="BM563" s="217" t="s">
        <v>1099</v>
      </c>
    </row>
    <row r="564" spans="1:47" s="2" customFormat="1" ht="12">
      <c r="A564" s="40"/>
      <c r="B564" s="41"/>
      <c r="C564" s="42"/>
      <c r="D564" s="219" t="s">
        <v>128</v>
      </c>
      <c r="E564" s="42"/>
      <c r="F564" s="220" t="s">
        <v>1100</v>
      </c>
      <c r="G564" s="42"/>
      <c r="H564" s="42"/>
      <c r="I564" s="221"/>
      <c r="J564" s="42"/>
      <c r="K564" s="42"/>
      <c r="L564" s="46"/>
      <c r="M564" s="222"/>
      <c r="N564" s="22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128</v>
      </c>
      <c r="AU564" s="19" t="s">
        <v>81</v>
      </c>
    </row>
    <row r="565" spans="1:51" s="15" customFormat="1" ht="12">
      <c r="A565" s="15"/>
      <c r="B565" s="261"/>
      <c r="C565" s="262"/>
      <c r="D565" s="226" t="s">
        <v>130</v>
      </c>
      <c r="E565" s="263" t="s">
        <v>19</v>
      </c>
      <c r="F565" s="264" t="s">
        <v>1080</v>
      </c>
      <c r="G565" s="262"/>
      <c r="H565" s="263" t="s">
        <v>19</v>
      </c>
      <c r="I565" s="265"/>
      <c r="J565" s="262"/>
      <c r="K565" s="262"/>
      <c r="L565" s="266"/>
      <c r="M565" s="267"/>
      <c r="N565" s="268"/>
      <c r="O565" s="268"/>
      <c r="P565" s="268"/>
      <c r="Q565" s="268"/>
      <c r="R565" s="268"/>
      <c r="S565" s="268"/>
      <c r="T565" s="269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0" t="s">
        <v>130</v>
      </c>
      <c r="AU565" s="270" t="s">
        <v>81</v>
      </c>
      <c r="AV565" s="15" t="s">
        <v>79</v>
      </c>
      <c r="AW565" s="15" t="s">
        <v>32</v>
      </c>
      <c r="AX565" s="15" t="s">
        <v>71</v>
      </c>
      <c r="AY565" s="270" t="s">
        <v>119</v>
      </c>
    </row>
    <row r="566" spans="1:51" s="13" customFormat="1" ht="12">
      <c r="A566" s="13"/>
      <c r="B566" s="224"/>
      <c r="C566" s="225"/>
      <c r="D566" s="226" t="s">
        <v>130</v>
      </c>
      <c r="E566" s="227" t="s">
        <v>19</v>
      </c>
      <c r="F566" s="228" t="s">
        <v>1068</v>
      </c>
      <c r="G566" s="225"/>
      <c r="H566" s="229">
        <v>14.033</v>
      </c>
      <c r="I566" s="230"/>
      <c r="J566" s="225"/>
      <c r="K566" s="225"/>
      <c r="L566" s="231"/>
      <c r="M566" s="232"/>
      <c r="N566" s="233"/>
      <c r="O566" s="233"/>
      <c r="P566" s="233"/>
      <c r="Q566" s="233"/>
      <c r="R566" s="233"/>
      <c r="S566" s="233"/>
      <c r="T566" s="23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5" t="s">
        <v>130</v>
      </c>
      <c r="AU566" s="235" t="s">
        <v>81</v>
      </c>
      <c r="AV566" s="13" t="s">
        <v>81</v>
      </c>
      <c r="AW566" s="13" t="s">
        <v>32</v>
      </c>
      <c r="AX566" s="13" t="s">
        <v>71</v>
      </c>
      <c r="AY566" s="235" t="s">
        <v>119</v>
      </c>
    </row>
    <row r="567" spans="1:51" s="13" customFormat="1" ht="12">
      <c r="A567" s="13"/>
      <c r="B567" s="224"/>
      <c r="C567" s="225"/>
      <c r="D567" s="226" t="s">
        <v>130</v>
      </c>
      <c r="E567" s="227" t="s">
        <v>19</v>
      </c>
      <c r="F567" s="228" t="s">
        <v>1101</v>
      </c>
      <c r="G567" s="225"/>
      <c r="H567" s="229">
        <v>3.15</v>
      </c>
      <c r="I567" s="230"/>
      <c r="J567" s="225"/>
      <c r="K567" s="225"/>
      <c r="L567" s="231"/>
      <c r="M567" s="232"/>
      <c r="N567" s="233"/>
      <c r="O567" s="233"/>
      <c r="P567" s="233"/>
      <c r="Q567" s="233"/>
      <c r="R567" s="233"/>
      <c r="S567" s="233"/>
      <c r="T567" s="23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5" t="s">
        <v>130</v>
      </c>
      <c r="AU567" s="235" t="s">
        <v>81</v>
      </c>
      <c r="AV567" s="13" t="s">
        <v>81</v>
      </c>
      <c r="AW567" s="13" t="s">
        <v>32</v>
      </c>
      <c r="AX567" s="13" t="s">
        <v>71</v>
      </c>
      <c r="AY567" s="235" t="s">
        <v>119</v>
      </c>
    </row>
    <row r="568" spans="1:51" s="16" customFormat="1" ht="12">
      <c r="A568" s="16"/>
      <c r="B568" s="275"/>
      <c r="C568" s="276"/>
      <c r="D568" s="226" t="s">
        <v>130</v>
      </c>
      <c r="E568" s="277" t="s">
        <v>19</v>
      </c>
      <c r="F568" s="278" t="s">
        <v>431</v>
      </c>
      <c r="G568" s="276"/>
      <c r="H568" s="279">
        <v>17.183</v>
      </c>
      <c r="I568" s="280"/>
      <c r="J568" s="276"/>
      <c r="K568" s="276"/>
      <c r="L568" s="281"/>
      <c r="M568" s="282"/>
      <c r="N568" s="283"/>
      <c r="O568" s="283"/>
      <c r="P568" s="283"/>
      <c r="Q568" s="283"/>
      <c r="R568" s="283"/>
      <c r="S568" s="283"/>
      <c r="T568" s="284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85" t="s">
        <v>130</v>
      </c>
      <c r="AU568" s="285" t="s">
        <v>81</v>
      </c>
      <c r="AV568" s="16" t="s">
        <v>138</v>
      </c>
      <c r="AW568" s="16" t="s">
        <v>32</v>
      </c>
      <c r="AX568" s="16" t="s">
        <v>71</v>
      </c>
      <c r="AY568" s="285" t="s">
        <v>119</v>
      </c>
    </row>
    <row r="569" spans="1:51" s="13" customFormat="1" ht="12">
      <c r="A569" s="13"/>
      <c r="B569" s="224"/>
      <c r="C569" s="225"/>
      <c r="D569" s="226" t="s">
        <v>130</v>
      </c>
      <c r="E569" s="227" t="s">
        <v>19</v>
      </c>
      <c r="F569" s="228" t="s">
        <v>1102</v>
      </c>
      <c r="G569" s="225"/>
      <c r="H569" s="229">
        <v>34.366</v>
      </c>
      <c r="I569" s="230"/>
      <c r="J569" s="225"/>
      <c r="K569" s="225"/>
      <c r="L569" s="231"/>
      <c r="M569" s="232"/>
      <c r="N569" s="233"/>
      <c r="O569" s="233"/>
      <c r="P569" s="233"/>
      <c r="Q569" s="233"/>
      <c r="R569" s="233"/>
      <c r="S569" s="233"/>
      <c r="T569" s="23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5" t="s">
        <v>130</v>
      </c>
      <c r="AU569" s="235" t="s">
        <v>81</v>
      </c>
      <c r="AV569" s="13" t="s">
        <v>81</v>
      </c>
      <c r="AW569" s="13" t="s">
        <v>32</v>
      </c>
      <c r="AX569" s="13" t="s">
        <v>79</v>
      </c>
      <c r="AY569" s="235" t="s">
        <v>119</v>
      </c>
    </row>
    <row r="570" spans="1:65" s="2" customFormat="1" ht="16.5" customHeight="1">
      <c r="A570" s="40"/>
      <c r="B570" s="41"/>
      <c r="C570" s="206" t="s">
        <v>1103</v>
      </c>
      <c r="D570" s="206" t="s">
        <v>121</v>
      </c>
      <c r="E570" s="207" t="s">
        <v>1104</v>
      </c>
      <c r="F570" s="208" t="s">
        <v>1105</v>
      </c>
      <c r="G570" s="209" t="s">
        <v>124</v>
      </c>
      <c r="H570" s="210">
        <v>17.183</v>
      </c>
      <c r="I570" s="211"/>
      <c r="J570" s="212">
        <f>ROUND(I570*H570,2)</f>
        <v>0</v>
      </c>
      <c r="K570" s="208" t="s">
        <v>125</v>
      </c>
      <c r="L570" s="46"/>
      <c r="M570" s="213" t="s">
        <v>19</v>
      </c>
      <c r="N570" s="214" t="s">
        <v>42</v>
      </c>
      <c r="O570" s="86"/>
      <c r="P570" s="215">
        <f>O570*H570</f>
        <v>0</v>
      </c>
      <c r="Q570" s="215">
        <v>0.00035</v>
      </c>
      <c r="R570" s="215">
        <f>Q570*H570</f>
        <v>0.00601405</v>
      </c>
      <c r="S570" s="215">
        <v>0</v>
      </c>
      <c r="T570" s="216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7" t="s">
        <v>281</v>
      </c>
      <c r="AT570" s="217" t="s">
        <v>121</v>
      </c>
      <c r="AU570" s="217" t="s">
        <v>81</v>
      </c>
      <c r="AY570" s="19" t="s">
        <v>119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79</v>
      </c>
      <c r="BK570" s="218">
        <f>ROUND(I570*H570,2)</f>
        <v>0</v>
      </c>
      <c r="BL570" s="19" t="s">
        <v>281</v>
      </c>
      <c r="BM570" s="217" t="s">
        <v>1106</v>
      </c>
    </row>
    <row r="571" spans="1:47" s="2" customFormat="1" ht="12">
      <c r="A571" s="40"/>
      <c r="B571" s="41"/>
      <c r="C571" s="42"/>
      <c r="D571" s="219" t="s">
        <v>128</v>
      </c>
      <c r="E571" s="42"/>
      <c r="F571" s="220" t="s">
        <v>1107</v>
      </c>
      <c r="G571" s="42"/>
      <c r="H571" s="42"/>
      <c r="I571" s="221"/>
      <c r="J571" s="42"/>
      <c r="K571" s="42"/>
      <c r="L571" s="46"/>
      <c r="M571" s="222"/>
      <c r="N571" s="223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128</v>
      </c>
      <c r="AU571" s="19" t="s">
        <v>81</v>
      </c>
    </row>
    <row r="572" spans="1:51" s="15" customFormat="1" ht="12">
      <c r="A572" s="15"/>
      <c r="B572" s="261"/>
      <c r="C572" s="262"/>
      <c r="D572" s="226" t="s">
        <v>130</v>
      </c>
      <c r="E572" s="263" t="s">
        <v>19</v>
      </c>
      <c r="F572" s="264" t="s">
        <v>1108</v>
      </c>
      <c r="G572" s="262"/>
      <c r="H572" s="263" t="s">
        <v>19</v>
      </c>
      <c r="I572" s="265"/>
      <c r="J572" s="262"/>
      <c r="K572" s="262"/>
      <c r="L572" s="266"/>
      <c r="M572" s="267"/>
      <c r="N572" s="268"/>
      <c r="O572" s="268"/>
      <c r="P572" s="268"/>
      <c r="Q572" s="268"/>
      <c r="R572" s="268"/>
      <c r="S572" s="268"/>
      <c r="T572" s="26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0" t="s">
        <v>130</v>
      </c>
      <c r="AU572" s="270" t="s">
        <v>81</v>
      </c>
      <c r="AV572" s="15" t="s">
        <v>79</v>
      </c>
      <c r="AW572" s="15" t="s">
        <v>32</v>
      </c>
      <c r="AX572" s="15" t="s">
        <v>71</v>
      </c>
      <c r="AY572" s="270" t="s">
        <v>119</v>
      </c>
    </row>
    <row r="573" spans="1:51" s="13" customFormat="1" ht="12">
      <c r="A573" s="13"/>
      <c r="B573" s="224"/>
      <c r="C573" s="225"/>
      <c r="D573" s="226" t="s">
        <v>130</v>
      </c>
      <c r="E573" s="227" t="s">
        <v>19</v>
      </c>
      <c r="F573" s="228" t="s">
        <v>1109</v>
      </c>
      <c r="G573" s="225"/>
      <c r="H573" s="229">
        <v>14.033</v>
      </c>
      <c r="I573" s="230"/>
      <c r="J573" s="225"/>
      <c r="K573" s="225"/>
      <c r="L573" s="231"/>
      <c r="M573" s="232"/>
      <c r="N573" s="233"/>
      <c r="O573" s="233"/>
      <c r="P573" s="233"/>
      <c r="Q573" s="233"/>
      <c r="R573" s="233"/>
      <c r="S573" s="233"/>
      <c r="T573" s="23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5" t="s">
        <v>130</v>
      </c>
      <c r="AU573" s="235" t="s">
        <v>81</v>
      </c>
      <c r="AV573" s="13" t="s">
        <v>81</v>
      </c>
      <c r="AW573" s="13" t="s">
        <v>32</v>
      </c>
      <c r="AX573" s="13" t="s">
        <v>71</v>
      </c>
      <c r="AY573" s="235" t="s">
        <v>119</v>
      </c>
    </row>
    <row r="574" spans="1:51" s="13" customFormat="1" ht="12">
      <c r="A574" s="13"/>
      <c r="B574" s="224"/>
      <c r="C574" s="225"/>
      <c r="D574" s="226" t="s">
        <v>130</v>
      </c>
      <c r="E574" s="227" t="s">
        <v>19</v>
      </c>
      <c r="F574" s="228" t="s">
        <v>1101</v>
      </c>
      <c r="G574" s="225"/>
      <c r="H574" s="229">
        <v>3.15</v>
      </c>
      <c r="I574" s="230"/>
      <c r="J574" s="225"/>
      <c r="K574" s="225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130</v>
      </c>
      <c r="AU574" s="235" t="s">
        <v>81</v>
      </c>
      <c r="AV574" s="13" t="s">
        <v>81</v>
      </c>
      <c r="AW574" s="13" t="s">
        <v>32</v>
      </c>
      <c r="AX574" s="13" t="s">
        <v>71</v>
      </c>
      <c r="AY574" s="235" t="s">
        <v>119</v>
      </c>
    </row>
    <row r="575" spans="1:51" s="14" customFormat="1" ht="12">
      <c r="A575" s="14"/>
      <c r="B575" s="249"/>
      <c r="C575" s="250"/>
      <c r="D575" s="226" t="s">
        <v>130</v>
      </c>
      <c r="E575" s="251" t="s">
        <v>19</v>
      </c>
      <c r="F575" s="252" t="s">
        <v>216</v>
      </c>
      <c r="G575" s="250"/>
      <c r="H575" s="253">
        <v>17.183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9" t="s">
        <v>130</v>
      </c>
      <c r="AU575" s="259" t="s">
        <v>81</v>
      </c>
      <c r="AV575" s="14" t="s">
        <v>126</v>
      </c>
      <c r="AW575" s="14" t="s">
        <v>32</v>
      </c>
      <c r="AX575" s="14" t="s">
        <v>79</v>
      </c>
      <c r="AY575" s="259" t="s">
        <v>119</v>
      </c>
    </row>
    <row r="576" spans="1:65" s="2" customFormat="1" ht="16.5" customHeight="1">
      <c r="A576" s="40"/>
      <c r="B576" s="41"/>
      <c r="C576" s="206" t="s">
        <v>1110</v>
      </c>
      <c r="D576" s="206" t="s">
        <v>121</v>
      </c>
      <c r="E576" s="207" t="s">
        <v>1111</v>
      </c>
      <c r="F576" s="208" t="s">
        <v>1112</v>
      </c>
      <c r="G576" s="209" t="s">
        <v>124</v>
      </c>
      <c r="H576" s="210">
        <v>17.183</v>
      </c>
      <c r="I576" s="211"/>
      <c r="J576" s="212">
        <f>ROUND(I576*H576,2)</f>
        <v>0</v>
      </c>
      <c r="K576" s="208" t="s">
        <v>125</v>
      </c>
      <c r="L576" s="46"/>
      <c r="M576" s="213" t="s">
        <v>19</v>
      </c>
      <c r="N576" s="214" t="s">
        <v>42</v>
      </c>
      <c r="O576" s="86"/>
      <c r="P576" s="215">
        <f>O576*H576</f>
        <v>0</v>
      </c>
      <c r="Q576" s="215">
        <v>0.0003</v>
      </c>
      <c r="R576" s="215">
        <f>Q576*H576</f>
        <v>0.0051549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281</v>
      </c>
      <c r="AT576" s="217" t="s">
        <v>121</v>
      </c>
      <c r="AU576" s="217" t="s">
        <v>81</v>
      </c>
      <c r="AY576" s="19" t="s">
        <v>119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79</v>
      </c>
      <c r="BK576" s="218">
        <f>ROUND(I576*H576,2)</f>
        <v>0</v>
      </c>
      <c r="BL576" s="19" t="s">
        <v>281</v>
      </c>
      <c r="BM576" s="217" t="s">
        <v>1113</v>
      </c>
    </row>
    <row r="577" spans="1:47" s="2" customFormat="1" ht="12">
      <c r="A577" s="40"/>
      <c r="B577" s="41"/>
      <c r="C577" s="42"/>
      <c r="D577" s="219" t="s">
        <v>128</v>
      </c>
      <c r="E577" s="42"/>
      <c r="F577" s="220" t="s">
        <v>1114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128</v>
      </c>
      <c r="AU577" s="19" t="s">
        <v>81</v>
      </c>
    </row>
    <row r="578" spans="1:51" s="15" customFormat="1" ht="12">
      <c r="A578" s="15"/>
      <c r="B578" s="261"/>
      <c r="C578" s="262"/>
      <c r="D578" s="226" t="s">
        <v>130</v>
      </c>
      <c r="E578" s="263" t="s">
        <v>19</v>
      </c>
      <c r="F578" s="264" t="s">
        <v>1115</v>
      </c>
      <c r="G578" s="262"/>
      <c r="H578" s="263" t="s">
        <v>19</v>
      </c>
      <c r="I578" s="265"/>
      <c r="J578" s="262"/>
      <c r="K578" s="262"/>
      <c r="L578" s="266"/>
      <c r="M578" s="267"/>
      <c r="N578" s="268"/>
      <c r="O578" s="268"/>
      <c r="P578" s="268"/>
      <c r="Q578" s="268"/>
      <c r="R578" s="268"/>
      <c r="S578" s="268"/>
      <c r="T578" s="269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70" t="s">
        <v>130</v>
      </c>
      <c r="AU578" s="270" t="s">
        <v>81</v>
      </c>
      <c r="AV578" s="15" t="s">
        <v>79</v>
      </c>
      <c r="AW578" s="15" t="s">
        <v>32</v>
      </c>
      <c r="AX578" s="15" t="s">
        <v>71</v>
      </c>
      <c r="AY578" s="270" t="s">
        <v>119</v>
      </c>
    </row>
    <row r="579" spans="1:51" s="13" customFormat="1" ht="12">
      <c r="A579" s="13"/>
      <c r="B579" s="224"/>
      <c r="C579" s="225"/>
      <c r="D579" s="226" t="s">
        <v>130</v>
      </c>
      <c r="E579" s="227" t="s">
        <v>19</v>
      </c>
      <c r="F579" s="228" t="s">
        <v>1068</v>
      </c>
      <c r="G579" s="225"/>
      <c r="H579" s="229">
        <v>14.033</v>
      </c>
      <c r="I579" s="230"/>
      <c r="J579" s="225"/>
      <c r="K579" s="225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130</v>
      </c>
      <c r="AU579" s="235" t="s">
        <v>81</v>
      </c>
      <c r="AV579" s="13" t="s">
        <v>81</v>
      </c>
      <c r="AW579" s="13" t="s">
        <v>32</v>
      </c>
      <c r="AX579" s="13" t="s">
        <v>71</v>
      </c>
      <c r="AY579" s="235" t="s">
        <v>119</v>
      </c>
    </row>
    <row r="580" spans="1:51" s="13" customFormat="1" ht="12">
      <c r="A580" s="13"/>
      <c r="B580" s="224"/>
      <c r="C580" s="225"/>
      <c r="D580" s="226" t="s">
        <v>130</v>
      </c>
      <c r="E580" s="227" t="s">
        <v>19</v>
      </c>
      <c r="F580" s="228" t="s">
        <v>1101</v>
      </c>
      <c r="G580" s="225"/>
      <c r="H580" s="229">
        <v>3.15</v>
      </c>
      <c r="I580" s="230"/>
      <c r="J580" s="225"/>
      <c r="K580" s="225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130</v>
      </c>
      <c r="AU580" s="235" t="s">
        <v>81</v>
      </c>
      <c r="AV580" s="13" t="s">
        <v>81</v>
      </c>
      <c r="AW580" s="13" t="s">
        <v>32</v>
      </c>
      <c r="AX580" s="13" t="s">
        <v>71</v>
      </c>
      <c r="AY580" s="235" t="s">
        <v>119</v>
      </c>
    </row>
    <row r="581" spans="1:51" s="14" customFormat="1" ht="12">
      <c r="A581" s="14"/>
      <c r="B581" s="249"/>
      <c r="C581" s="250"/>
      <c r="D581" s="226" t="s">
        <v>130</v>
      </c>
      <c r="E581" s="251" t="s">
        <v>19</v>
      </c>
      <c r="F581" s="252" t="s">
        <v>216</v>
      </c>
      <c r="G581" s="250"/>
      <c r="H581" s="253">
        <v>17.183</v>
      </c>
      <c r="I581" s="254"/>
      <c r="J581" s="250"/>
      <c r="K581" s="250"/>
      <c r="L581" s="255"/>
      <c r="M581" s="256"/>
      <c r="N581" s="257"/>
      <c r="O581" s="257"/>
      <c r="P581" s="257"/>
      <c r="Q581" s="257"/>
      <c r="R581" s="257"/>
      <c r="S581" s="257"/>
      <c r="T581" s="25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9" t="s">
        <v>130</v>
      </c>
      <c r="AU581" s="259" t="s">
        <v>81</v>
      </c>
      <c r="AV581" s="14" t="s">
        <v>126</v>
      </c>
      <c r="AW581" s="14" t="s">
        <v>32</v>
      </c>
      <c r="AX581" s="14" t="s">
        <v>79</v>
      </c>
      <c r="AY581" s="259" t="s">
        <v>119</v>
      </c>
    </row>
    <row r="582" spans="1:65" s="2" customFormat="1" ht="16.5" customHeight="1">
      <c r="A582" s="40"/>
      <c r="B582" s="41"/>
      <c r="C582" s="206" t="s">
        <v>1116</v>
      </c>
      <c r="D582" s="206" t="s">
        <v>121</v>
      </c>
      <c r="E582" s="207" t="s">
        <v>1117</v>
      </c>
      <c r="F582" s="208" t="s">
        <v>1118</v>
      </c>
      <c r="G582" s="209" t="s">
        <v>124</v>
      </c>
      <c r="H582" s="210">
        <v>15.523</v>
      </c>
      <c r="I582" s="211"/>
      <c r="J582" s="212">
        <f>ROUND(I582*H582,2)</f>
        <v>0</v>
      </c>
      <c r="K582" s="208" t="s">
        <v>125</v>
      </c>
      <c r="L582" s="46"/>
      <c r="M582" s="213" t="s">
        <v>19</v>
      </c>
      <c r="N582" s="214" t="s">
        <v>42</v>
      </c>
      <c r="O582" s="86"/>
      <c r="P582" s="215">
        <f>O582*H582</f>
        <v>0</v>
      </c>
      <c r="Q582" s="215">
        <v>0.00238</v>
      </c>
      <c r="R582" s="215">
        <f>Q582*H582</f>
        <v>0.036944740000000004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281</v>
      </c>
      <c r="AT582" s="217" t="s">
        <v>121</v>
      </c>
      <c r="AU582" s="217" t="s">
        <v>81</v>
      </c>
      <c r="AY582" s="19" t="s">
        <v>119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79</v>
      </c>
      <c r="BK582" s="218">
        <f>ROUND(I582*H582,2)</f>
        <v>0</v>
      </c>
      <c r="BL582" s="19" t="s">
        <v>281</v>
      </c>
      <c r="BM582" s="217" t="s">
        <v>1119</v>
      </c>
    </row>
    <row r="583" spans="1:47" s="2" customFormat="1" ht="12">
      <c r="A583" s="40"/>
      <c r="B583" s="41"/>
      <c r="C583" s="42"/>
      <c r="D583" s="219" t="s">
        <v>128</v>
      </c>
      <c r="E583" s="42"/>
      <c r="F583" s="220" t="s">
        <v>1120</v>
      </c>
      <c r="G583" s="42"/>
      <c r="H583" s="42"/>
      <c r="I583" s="221"/>
      <c r="J583" s="42"/>
      <c r="K583" s="42"/>
      <c r="L583" s="46"/>
      <c r="M583" s="222"/>
      <c r="N583" s="223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128</v>
      </c>
      <c r="AU583" s="19" t="s">
        <v>81</v>
      </c>
    </row>
    <row r="584" spans="1:51" s="15" customFormat="1" ht="12">
      <c r="A584" s="15"/>
      <c r="B584" s="261"/>
      <c r="C584" s="262"/>
      <c r="D584" s="226" t="s">
        <v>130</v>
      </c>
      <c r="E584" s="263" t="s">
        <v>19</v>
      </c>
      <c r="F584" s="264" t="s">
        <v>1080</v>
      </c>
      <c r="G584" s="262"/>
      <c r="H584" s="263" t="s">
        <v>19</v>
      </c>
      <c r="I584" s="265"/>
      <c r="J584" s="262"/>
      <c r="K584" s="262"/>
      <c r="L584" s="266"/>
      <c r="M584" s="267"/>
      <c r="N584" s="268"/>
      <c r="O584" s="268"/>
      <c r="P584" s="268"/>
      <c r="Q584" s="268"/>
      <c r="R584" s="268"/>
      <c r="S584" s="268"/>
      <c r="T584" s="269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0" t="s">
        <v>130</v>
      </c>
      <c r="AU584" s="270" t="s">
        <v>81</v>
      </c>
      <c r="AV584" s="15" t="s">
        <v>79</v>
      </c>
      <c r="AW584" s="15" t="s">
        <v>32</v>
      </c>
      <c r="AX584" s="15" t="s">
        <v>71</v>
      </c>
      <c r="AY584" s="270" t="s">
        <v>119</v>
      </c>
    </row>
    <row r="585" spans="1:51" s="15" customFormat="1" ht="12">
      <c r="A585" s="15"/>
      <c r="B585" s="261"/>
      <c r="C585" s="262"/>
      <c r="D585" s="226" t="s">
        <v>130</v>
      </c>
      <c r="E585" s="263" t="s">
        <v>19</v>
      </c>
      <c r="F585" s="264" t="s">
        <v>1121</v>
      </c>
      <c r="G585" s="262"/>
      <c r="H585" s="263" t="s">
        <v>19</v>
      </c>
      <c r="I585" s="265"/>
      <c r="J585" s="262"/>
      <c r="K585" s="262"/>
      <c r="L585" s="266"/>
      <c r="M585" s="267"/>
      <c r="N585" s="268"/>
      <c r="O585" s="268"/>
      <c r="P585" s="268"/>
      <c r="Q585" s="268"/>
      <c r="R585" s="268"/>
      <c r="S585" s="268"/>
      <c r="T585" s="269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70" t="s">
        <v>130</v>
      </c>
      <c r="AU585" s="270" t="s">
        <v>81</v>
      </c>
      <c r="AV585" s="15" t="s">
        <v>79</v>
      </c>
      <c r="AW585" s="15" t="s">
        <v>32</v>
      </c>
      <c r="AX585" s="15" t="s">
        <v>71</v>
      </c>
      <c r="AY585" s="270" t="s">
        <v>119</v>
      </c>
    </row>
    <row r="586" spans="1:51" s="13" customFormat="1" ht="12">
      <c r="A586" s="13"/>
      <c r="B586" s="224"/>
      <c r="C586" s="225"/>
      <c r="D586" s="226" t="s">
        <v>130</v>
      </c>
      <c r="E586" s="227" t="s">
        <v>19</v>
      </c>
      <c r="F586" s="228" t="s">
        <v>1053</v>
      </c>
      <c r="G586" s="225"/>
      <c r="H586" s="229">
        <v>1.692</v>
      </c>
      <c r="I586" s="230"/>
      <c r="J586" s="225"/>
      <c r="K586" s="225"/>
      <c r="L586" s="231"/>
      <c r="M586" s="232"/>
      <c r="N586" s="233"/>
      <c r="O586" s="233"/>
      <c r="P586" s="233"/>
      <c r="Q586" s="233"/>
      <c r="R586" s="233"/>
      <c r="S586" s="233"/>
      <c r="T586" s="23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5" t="s">
        <v>130</v>
      </c>
      <c r="AU586" s="235" t="s">
        <v>81</v>
      </c>
      <c r="AV586" s="13" t="s">
        <v>81</v>
      </c>
      <c r="AW586" s="13" t="s">
        <v>32</v>
      </c>
      <c r="AX586" s="13" t="s">
        <v>71</v>
      </c>
      <c r="AY586" s="235" t="s">
        <v>119</v>
      </c>
    </row>
    <row r="587" spans="1:51" s="13" customFormat="1" ht="12">
      <c r="A587" s="13"/>
      <c r="B587" s="224"/>
      <c r="C587" s="225"/>
      <c r="D587" s="226" t="s">
        <v>130</v>
      </c>
      <c r="E587" s="227" t="s">
        <v>19</v>
      </c>
      <c r="F587" s="228" t="s">
        <v>1054</v>
      </c>
      <c r="G587" s="225"/>
      <c r="H587" s="229">
        <v>2.199</v>
      </c>
      <c r="I587" s="230"/>
      <c r="J587" s="225"/>
      <c r="K587" s="225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130</v>
      </c>
      <c r="AU587" s="235" t="s">
        <v>81</v>
      </c>
      <c r="AV587" s="13" t="s">
        <v>81</v>
      </c>
      <c r="AW587" s="13" t="s">
        <v>32</v>
      </c>
      <c r="AX587" s="13" t="s">
        <v>71</v>
      </c>
      <c r="AY587" s="235" t="s">
        <v>119</v>
      </c>
    </row>
    <row r="588" spans="1:51" s="13" customFormat="1" ht="12">
      <c r="A588" s="13"/>
      <c r="B588" s="224"/>
      <c r="C588" s="225"/>
      <c r="D588" s="226" t="s">
        <v>130</v>
      </c>
      <c r="E588" s="227" t="s">
        <v>19</v>
      </c>
      <c r="F588" s="228" t="s">
        <v>1055</v>
      </c>
      <c r="G588" s="225"/>
      <c r="H588" s="229">
        <v>3.33</v>
      </c>
      <c r="I588" s="230"/>
      <c r="J588" s="225"/>
      <c r="K588" s="225"/>
      <c r="L588" s="231"/>
      <c r="M588" s="232"/>
      <c r="N588" s="233"/>
      <c r="O588" s="233"/>
      <c r="P588" s="233"/>
      <c r="Q588" s="233"/>
      <c r="R588" s="233"/>
      <c r="S588" s="233"/>
      <c r="T588" s="23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5" t="s">
        <v>130</v>
      </c>
      <c r="AU588" s="235" t="s">
        <v>81</v>
      </c>
      <c r="AV588" s="13" t="s">
        <v>81</v>
      </c>
      <c r="AW588" s="13" t="s">
        <v>32</v>
      </c>
      <c r="AX588" s="13" t="s">
        <v>71</v>
      </c>
      <c r="AY588" s="235" t="s">
        <v>119</v>
      </c>
    </row>
    <row r="589" spans="1:51" s="13" customFormat="1" ht="12">
      <c r="A589" s="13"/>
      <c r="B589" s="224"/>
      <c r="C589" s="225"/>
      <c r="D589" s="226" t="s">
        <v>130</v>
      </c>
      <c r="E589" s="227" t="s">
        <v>19</v>
      </c>
      <c r="F589" s="228" t="s">
        <v>1056</v>
      </c>
      <c r="G589" s="225"/>
      <c r="H589" s="229">
        <v>1.214</v>
      </c>
      <c r="I589" s="230"/>
      <c r="J589" s="225"/>
      <c r="K589" s="225"/>
      <c r="L589" s="231"/>
      <c r="M589" s="232"/>
      <c r="N589" s="233"/>
      <c r="O589" s="233"/>
      <c r="P589" s="233"/>
      <c r="Q589" s="233"/>
      <c r="R589" s="233"/>
      <c r="S589" s="233"/>
      <c r="T589" s="23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5" t="s">
        <v>130</v>
      </c>
      <c r="AU589" s="235" t="s">
        <v>81</v>
      </c>
      <c r="AV589" s="13" t="s">
        <v>81</v>
      </c>
      <c r="AW589" s="13" t="s">
        <v>32</v>
      </c>
      <c r="AX589" s="13" t="s">
        <v>71</v>
      </c>
      <c r="AY589" s="235" t="s">
        <v>119</v>
      </c>
    </row>
    <row r="590" spans="1:51" s="13" customFormat="1" ht="12">
      <c r="A590" s="13"/>
      <c r="B590" s="224"/>
      <c r="C590" s="225"/>
      <c r="D590" s="226" t="s">
        <v>130</v>
      </c>
      <c r="E590" s="227" t="s">
        <v>19</v>
      </c>
      <c r="F590" s="228" t="s">
        <v>1057</v>
      </c>
      <c r="G590" s="225"/>
      <c r="H590" s="229">
        <v>0.081</v>
      </c>
      <c r="I590" s="230"/>
      <c r="J590" s="225"/>
      <c r="K590" s="225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130</v>
      </c>
      <c r="AU590" s="235" t="s">
        <v>81</v>
      </c>
      <c r="AV590" s="13" t="s">
        <v>81</v>
      </c>
      <c r="AW590" s="13" t="s">
        <v>32</v>
      </c>
      <c r="AX590" s="13" t="s">
        <v>71</v>
      </c>
      <c r="AY590" s="235" t="s">
        <v>119</v>
      </c>
    </row>
    <row r="591" spans="1:51" s="13" customFormat="1" ht="12">
      <c r="A591" s="13"/>
      <c r="B591" s="224"/>
      <c r="C591" s="225"/>
      <c r="D591" s="226" t="s">
        <v>130</v>
      </c>
      <c r="E591" s="227" t="s">
        <v>19</v>
      </c>
      <c r="F591" s="228" t="s">
        <v>1058</v>
      </c>
      <c r="G591" s="225"/>
      <c r="H591" s="229">
        <v>0.089</v>
      </c>
      <c r="I591" s="230"/>
      <c r="J591" s="225"/>
      <c r="K591" s="225"/>
      <c r="L591" s="231"/>
      <c r="M591" s="232"/>
      <c r="N591" s="233"/>
      <c r="O591" s="233"/>
      <c r="P591" s="233"/>
      <c r="Q591" s="233"/>
      <c r="R591" s="233"/>
      <c r="S591" s="233"/>
      <c r="T591" s="23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5" t="s">
        <v>130</v>
      </c>
      <c r="AU591" s="235" t="s">
        <v>81</v>
      </c>
      <c r="AV591" s="13" t="s">
        <v>81</v>
      </c>
      <c r="AW591" s="13" t="s">
        <v>32</v>
      </c>
      <c r="AX591" s="13" t="s">
        <v>71</v>
      </c>
      <c r="AY591" s="235" t="s">
        <v>119</v>
      </c>
    </row>
    <row r="592" spans="1:51" s="15" customFormat="1" ht="12">
      <c r="A592" s="15"/>
      <c r="B592" s="261"/>
      <c r="C592" s="262"/>
      <c r="D592" s="226" t="s">
        <v>130</v>
      </c>
      <c r="E592" s="263" t="s">
        <v>19</v>
      </c>
      <c r="F592" s="264" t="s">
        <v>1122</v>
      </c>
      <c r="G592" s="262"/>
      <c r="H592" s="263" t="s">
        <v>19</v>
      </c>
      <c r="I592" s="265"/>
      <c r="J592" s="262"/>
      <c r="K592" s="262"/>
      <c r="L592" s="266"/>
      <c r="M592" s="267"/>
      <c r="N592" s="268"/>
      <c r="O592" s="268"/>
      <c r="P592" s="268"/>
      <c r="Q592" s="268"/>
      <c r="R592" s="268"/>
      <c r="S592" s="268"/>
      <c r="T592" s="269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70" t="s">
        <v>130</v>
      </c>
      <c r="AU592" s="270" t="s">
        <v>81</v>
      </c>
      <c r="AV592" s="15" t="s">
        <v>79</v>
      </c>
      <c r="AW592" s="15" t="s">
        <v>32</v>
      </c>
      <c r="AX592" s="15" t="s">
        <v>71</v>
      </c>
      <c r="AY592" s="270" t="s">
        <v>119</v>
      </c>
    </row>
    <row r="593" spans="1:51" s="13" customFormat="1" ht="12">
      <c r="A593" s="13"/>
      <c r="B593" s="224"/>
      <c r="C593" s="225"/>
      <c r="D593" s="226" t="s">
        <v>130</v>
      </c>
      <c r="E593" s="227" t="s">
        <v>19</v>
      </c>
      <c r="F593" s="228" t="s">
        <v>1060</v>
      </c>
      <c r="G593" s="225"/>
      <c r="H593" s="229">
        <v>2.646</v>
      </c>
      <c r="I593" s="230"/>
      <c r="J593" s="225"/>
      <c r="K593" s="225"/>
      <c r="L593" s="231"/>
      <c r="M593" s="232"/>
      <c r="N593" s="233"/>
      <c r="O593" s="233"/>
      <c r="P593" s="233"/>
      <c r="Q593" s="233"/>
      <c r="R593" s="233"/>
      <c r="S593" s="233"/>
      <c r="T593" s="23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5" t="s">
        <v>130</v>
      </c>
      <c r="AU593" s="235" t="s">
        <v>81</v>
      </c>
      <c r="AV593" s="13" t="s">
        <v>81</v>
      </c>
      <c r="AW593" s="13" t="s">
        <v>32</v>
      </c>
      <c r="AX593" s="13" t="s">
        <v>71</v>
      </c>
      <c r="AY593" s="235" t="s">
        <v>119</v>
      </c>
    </row>
    <row r="594" spans="1:51" s="13" customFormat="1" ht="12">
      <c r="A594" s="13"/>
      <c r="B594" s="224"/>
      <c r="C594" s="225"/>
      <c r="D594" s="226" t="s">
        <v>130</v>
      </c>
      <c r="E594" s="227" t="s">
        <v>19</v>
      </c>
      <c r="F594" s="228" t="s">
        <v>1061</v>
      </c>
      <c r="G594" s="225"/>
      <c r="H594" s="229">
        <v>1.784</v>
      </c>
      <c r="I594" s="230"/>
      <c r="J594" s="225"/>
      <c r="K594" s="225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130</v>
      </c>
      <c r="AU594" s="235" t="s">
        <v>81</v>
      </c>
      <c r="AV594" s="13" t="s">
        <v>81</v>
      </c>
      <c r="AW594" s="13" t="s">
        <v>32</v>
      </c>
      <c r="AX594" s="13" t="s">
        <v>71</v>
      </c>
      <c r="AY594" s="235" t="s">
        <v>119</v>
      </c>
    </row>
    <row r="595" spans="1:51" s="13" customFormat="1" ht="12">
      <c r="A595" s="13"/>
      <c r="B595" s="224"/>
      <c r="C595" s="225"/>
      <c r="D595" s="226" t="s">
        <v>130</v>
      </c>
      <c r="E595" s="227" t="s">
        <v>19</v>
      </c>
      <c r="F595" s="228" t="s">
        <v>1062</v>
      </c>
      <c r="G595" s="225"/>
      <c r="H595" s="229">
        <v>2.488</v>
      </c>
      <c r="I595" s="230"/>
      <c r="J595" s="225"/>
      <c r="K595" s="225"/>
      <c r="L595" s="231"/>
      <c r="M595" s="232"/>
      <c r="N595" s="233"/>
      <c r="O595" s="233"/>
      <c r="P595" s="233"/>
      <c r="Q595" s="233"/>
      <c r="R595" s="233"/>
      <c r="S595" s="233"/>
      <c r="T595" s="23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5" t="s">
        <v>130</v>
      </c>
      <c r="AU595" s="235" t="s">
        <v>81</v>
      </c>
      <c r="AV595" s="13" t="s">
        <v>81</v>
      </c>
      <c r="AW595" s="13" t="s">
        <v>32</v>
      </c>
      <c r="AX595" s="13" t="s">
        <v>71</v>
      </c>
      <c r="AY595" s="235" t="s">
        <v>119</v>
      </c>
    </row>
    <row r="596" spans="1:51" s="14" customFormat="1" ht="12">
      <c r="A596" s="14"/>
      <c r="B596" s="249"/>
      <c r="C596" s="250"/>
      <c r="D596" s="226" t="s">
        <v>130</v>
      </c>
      <c r="E596" s="251" t="s">
        <v>19</v>
      </c>
      <c r="F596" s="252" t="s">
        <v>216</v>
      </c>
      <c r="G596" s="250"/>
      <c r="H596" s="253">
        <v>15.523</v>
      </c>
      <c r="I596" s="254"/>
      <c r="J596" s="250"/>
      <c r="K596" s="250"/>
      <c r="L596" s="255"/>
      <c r="M596" s="256"/>
      <c r="N596" s="257"/>
      <c r="O596" s="257"/>
      <c r="P596" s="257"/>
      <c r="Q596" s="257"/>
      <c r="R596" s="257"/>
      <c r="S596" s="257"/>
      <c r="T596" s="25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9" t="s">
        <v>130</v>
      </c>
      <c r="AU596" s="259" t="s">
        <v>81</v>
      </c>
      <c r="AV596" s="14" t="s">
        <v>126</v>
      </c>
      <c r="AW596" s="14" t="s">
        <v>32</v>
      </c>
      <c r="AX596" s="14" t="s">
        <v>79</v>
      </c>
      <c r="AY596" s="259" t="s">
        <v>119</v>
      </c>
    </row>
    <row r="597" spans="1:65" s="2" customFormat="1" ht="16.5" customHeight="1">
      <c r="A597" s="40"/>
      <c r="B597" s="41"/>
      <c r="C597" s="206" t="s">
        <v>1123</v>
      </c>
      <c r="D597" s="206" t="s">
        <v>121</v>
      </c>
      <c r="E597" s="207" t="s">
        <v>1124</v>
      </c>
      <c r="F597" s="208" t="s">
        <v>1125</v>
      </c>
      <c r="G597" s="209" t="s">
        <v>124</v>
      </c>
      <c r="H597" s="210">
        <v>14.033</v>
      </c>
      <c r="I597" s="211"/>
      <c r="J597" s="212">
        <f>ROUND(I597*H597,2)</f>
        <v>0</v>
      </c>
      <c r="K597" s="208" t="s">
        <v>125</v>
      </c>
      <c r="L597" s="46"/>
      <c r="M597" s="213" t="s">
        <v>19</v>
      </c>
      <c r="N597" s="214" t="s">
        <v>42</v>
      </c>
      <c r="O597" s="86"/>
      <c r="P597" s="215">
        <f>O597*H597</f>
        <v>0</v>
      </c>
      <c r="Q597" s="215">
        <v>0.00164</v>
      </c>
      <c r="R597" s="215">
        <f>Q597*H597</f>
        <v>0.02301412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281</v>
      </c>
      <c r="AT597" s="217" t="s">
        <v>121</v>
      </c>
      <c r="AU597" s="217" t="s">
        <v>81</v>
      </c>
      <c r="AY597" s="19" t="s">
        <v>119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9" t="s">
        <v>79</v>
      </c>
      <c r="BK597" s="218">
        <f>ROUND(I597*H597,2)</f>
        <v>0</v>
      </c>
      <c r="BL597" s="19" t="s">
        <v>281</v>
      </c>
      <c r="BM597" s="217" t="s">
        <v>1126</v>
      </c>
    </row>
    <row r="598" spans="1:47" s="2" customFormat="1" ht="12">
      <c r="A598" s="40"/>
      <c r="B598" s="41"/>
      <c r="C598" s="42"/>
      <c r="D598" s="219" t="s">
        <v>128</v>
      </c>
      <c r="E598" s="42"/>
      <c r="F598" s="220" t="s">
        <v>1127</v>
      </c>
      <c r="G598" s="42"/>
      <c r="H598" s="42"/>
      <c r="I598" s="221"/>
      <c r="J598" s="42"/>
      <c r="K598" s="42"/>
      <c r="L598" s="46"/>
      <c r="M598" s="222"/>
      <c r="N598" s="223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128</v>
      </c>
      <c r="AU598" s="19" t="s">
        <v>81</v>
      </c>
    </row>
    <row r="599" spans="1:51" s="15" customFormat="1" ht="12">
      <c r="A599" s="15"/>
      <c r="B599" s="261"/>
      <c r="C599" s="262"/>
      <c r="D599" s="226" t="s">
        <v>130</v>
      </c>
      <c r="E599" s="263" t="s">
        <v>19</v>
      </c>
      <c r="F599" s="264" t="s">
        <v>1080</v>
      </c>
      <c r="G599" s="262"/>
      <c r="H599" s="263" t="s">
        <v>19</v>
      </c>
      <c r="I599" s="265"/>
      <c r="J599" s="262"/>
      <c r="K599" s="262"/>
      <c r="L599" s="266"/>
      <c r="M599" s="267"/>
      <c r="N599" s="268"/>
      <c r="O599" s="268"/>
      <c r="P599" s="268"/>
      <c r="Q599" s="268"/>
      <c r="R599" s="268"/>
      <c r="S599" s="268"/>
      <c r="T599" s="269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70" t="s">
        <v>130</v>
      </c>
      <c r="AU599" s="270" t="s">
        <v>81</v>
      </c>
      <c r="AV599" s="15" t="s">
        <v>79</v>
      </c>
      <c r="AW599" s="15" t="s">
        <v>32</v>
      </c>
      <c r="AX599" s="15" t="s">
        <v>71</v>
      </c>
      <c r="AY599" s="270" t="s">
        <v>119</v>
      </c>
    </row>
    <row r="600" spans="1:51" s="13" customFormat="1" ht="12">
      <c r="A600" s="13"/>
      <c r="B600" s="224"/>
      <c r="C600" s="225"/>
      <c r="D600" s="226" t="s">
        <v>130</v>
      </c>
      <c r="E600" s="227" t="s">
        <v>19</v>
      </c>
      <c r="F600" s="228" t="s">
        <v>1128</v>
      </c>
      <c r="G600" s="225"/>
      <c r="H600" s="229">
        <v>14.033</v>
      </c>
      <c r="I600" s="230"/>
      <c r="J600" s="225"/>
      <c r="K600" s="225"/>
      <c r="L600" s="231"/>
      <c r="M600" s="236"/>
      <c r="N600" s="237"/>
      <c r="O600" s="237"/>
      <c r="P600" s="237"/>
      <c r="Q600" s="237"/>
      <c r="R600" s="237"/>
      <c r="S600" s="237"/>
      <c r="T600" s="23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130</v>
      </c>
      <c r="AU600" s="235" t="s">
        <v>81</v>
      </c>
      <c r="AV600" s="13" t="s">
        <v>81</v>
      </c>
      <c r="AW600" s="13" t="s">
        <v>32</v>
      </c>
      <c r="AX600" s="13" t="s">
        <v>79</v>
      </c>
      <c r="AY600" s="235" t="s">
        <v>119</v>
      </c>
    </row>
    <row r="601" spans="1:31" s="2" customFormat="1" ht="6.95" customHeight="1">
      <c r="A601" s="40"/>
      <c r="B601" s="61"/>
      <c r="C601" s="62"/>
      <c r="D601" s="62"/>
      <c r="E601" s="62"/>
      <c r="F601" s="62"/>
      <c r="G601" s="62"/>
      <c r="H601" s="62"/>
      <c r="I601" s="62"/>
      <c r="J601" s="62"/>
      <c r="K601" s="62"/>
      <c r="L601" s="46"/>
      <c r="M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</row>
  </sheetData>
  <sheetProtection password="CC35" sheet="1" objects="1" scenarios="1" formatColumns="0" formatRows="0" autoFilter="0"/>
  <autoFilter ref="C93:K600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1/115001105"/>
    <hyperlink ref="F100" r:id="rId2" display="https://podminky.urs.cz/item/CS_URS_2023_01/115101201"/>
    <hyperlink ref="F104" r:id="rId3" display="https://podminky.urs.cz/item/CS_URS_2023_01/115101301"/>
    <hyperlink ref="F107" r:id="rId4" display="https://podminky.urs.cz/item/CS_URS_2023_01/119003227"/>
    <hyperlink ref="F110" r:id="rId5" display="https://podminky.urs.cz/item/CS_URS_2023_01/119003228"/>
    <hyperlink ref="F112" r:id="rId6" display="https://podminky.urs.cz/item/CS_URS_2023_01/121151103"/>
    <hyperlink ref="F116" r:id="rId7" display="https://podminky.urs.cz/item/CS_URS_2023_01/122251101"/>
    <hyperlink ref="F120" r:id="rId8" display="https://podminky.urs.cz/item/CS_URS_2023_01/122351101"/>
    <hyperlink ref="F124" r:id="rId9" display="https://podminky.urs.cz/item/CS_URS_2023_01/124253100"/>
    <hyperlink ref="F132" r:id="rId10" display="https://podminky.urs.cz/item/CS_URS_2023_01/131251102"/>
    <hyperlink ref="F140" r:id="rId11" display="https://podminky.urs.cz/item/CS_URS_2023_01/131351102"/>
    <hyperlink ref="F148" r:id="rId12" display="https://podminky.urs.cz/item/CS_URS_2023_01/162351104"/>
    <hyperlink ref="F155" r:id="rId13" display="https://podminky.urs.cz/item/CS_URS_2023_01/162751117"/>
    <hyperlink ref="F160" r:id="rId14" display="https://podminky.urs.cz/item/CS_URS_2023_01/162751119"/>
    <hyperlink ref="F163" r:id="rId15" display="https://podminky.urs.cz/item/CS_URS_2023_01/162751137"/>
    <hyperlink ref="F166" r:id="rId16" display="https://podminky.urs.cz/item/CS_URS_2023_01/162751139"/>
    <hyperlink ref="F169" r:id="rId17" display="https://podminky.urs.cz/item/CS_URS_2023_01/171153101"/>
    <hyperlink ref="F174" r:id="rId18" display="https://podminky.urs.cz/item/CS_URS_2023_01/171201231"/>
    <hyperlink ref="F178" r:id="rId19" display="https://podminky.urs.cz/item/CS_URS_2023_01/174151101"/>
    <hyperlink ref="F195" r:id="rId20" display="https://podminky.urs.cz/item/CS_URS_2023_01/181351003"/>
    <hyperlink ref="F198" r:id="rId21" display="https://podminky.urs.cz/item/CS_URS_2023_01/181411121"/>
    <hyperlink ref="F203" r:id="rId22" display="https://podminky.urs.cz/item/CS_URS_2023_01/181951111"/>
    <hyperlink ref="F207" r:id="rId23" display="https://podminky.urs.cz/item/CS_URS_2023_01/182351023"/>
    <hyperlink ref="F210" r:id="rId24" display="https://podminky.urs.cz/item/CS_URS_2023_01/181411122"/>
    <hyperlink ref="F215" r:id="rId25" display="https://podminky.urs.cz/item/CS_URS_2023_01/211531111"/>
    <hyperlink ref="F219" r:id="rId26" display="https://podminky.urs.cz/item/CS_URS_2023_01/211971122"/>
    <hyperlink ref="F225" r:id="rId27" display="https://podminky.urs.cz/item/CS_URS_2023_01/212755214"/>
    <hyperlink ref="F235" r:id="rId28" display="https://podminky.urs.cz/item/CS_URS_2023_01/274321411"/>
    <hyperlink ref="F239" r:id="rId29" display="https://podminky.urs.cz/item/CS_URS_2023_01/274351121"/>
    <hyperlink ref="F242" r:id="rId30" display="https://podminky.urs.cz/item/CS_URS_2023_01/274351122"/>
    <hyperlink ref="F244" r:id="rId31" display="https://podminky.urs.cz/item/CS_URS_2023_01/274361821"/>
    <hyperlink ref="F248" r:id="rId32" display="https://podminky.urs.cz/item/CS_URS_2023_01/275311124"/>
    <hyperlink ref="F255" r:id="rId33" display="https://podminky.urs.cz/item/CS_URS_2023_01/274321118"/>
    <hyperlink ref="F259" r:id="rId34" display="https://podminky.urs.cz/item/CS_URS_2023_01/274321191"/>
    <hyperlink ref="F262" r:id="rId35" display="https://podminky.urs.cz/item/CS_URS_2023_01/274354111"/>
    <hyperlink ref="F265" r:id="rId36" display="https://podminky.urs.cz/item/CS_URS_2023_01/274354211"/>
    <hyperlink ref="F267" r:id="rId37" display="https://podminky.urs.cz/item/CS_URS_2023_01/274361116"/>
    <hyperlink ref="F273" r:id="rId38" display="https://podminky.urs.cz/item/CS_URS_2023_01/334323118"/>
    <hyperlink ref="F279" r:id="rId39" display="https://podminky.urs.cz/item/CS_URS_2023_01/334323191"/>
    <hyperlink ref="F281" r:id="rId40" display="https://podminky.urs.cz/item/CS_URS_2023_01/334323218"/>
    <hyperlink ref="F287" r:id="rId41" display="https://podminky.urs.cz/item/CS_URS_2023_01/334323291"/>
    <hyperlink ref="F289" r:id="rId42" display="https://podminky.urs.cz/item/CS_URS_2023_01/334351115"/>
    <hyperlink ref="F292" r:id="rId43" display="https://podminky.urs.cz/item/CS_URS_2023_01/334351214"/>
    <hyperlink ref="F294" r:id="rId44" display="https://podminky.urs.cz/item/CS_URS_2023_01/334352112"/>
    <hyperlink ref="F299" r:id="rId45" display="https://podminky.urs.cz/item/CS_URS_2023_01/334352212"/>
    <hyperlink ref="F301" r:id="rId46" display="https://podminky.urs.cz/item/CS_URS_2023_01/334359111"/>
    <hyperlink ref="F304" r:id="rId47" display="https://podminky.urs.cz/item/CS_URS_2023_01/334361216"/>
    <hyperlink ref="F307" r:id="rId48" display="https://podminky.urs.cz/item/CS_URS_2023_01/334361226"/>
    <hyperlink ref="F311" r:id="rId49" display="https://podminky.urs.cz/item/CS_URS_2023_01/423176511"/>
    <hyperlink ref="F315" r:id="rId50" display="https://podminky.urs.cz/item/CS_URS_2023_01/451315114"/>
    <hyperlink ref="F319" r:id="rId51" display="https://podminky.urs.cz/item/CS_URS_2023_01/451315126"/>
    <hyperlink ref="F325" r:id="rId52" display="https://podminky.urs.cz/item/CS_URS_2023_01/452218142"/>
    <hyperlink ref="F329" r:id="rId53" display="https://podminky.urs.cz/item/CS_URS_2023_01/457311114"/>
    <hyperlink ref="F334" r:id="rId54" display="https://podminky.urs.cz/item/CS_URS_2023_01/462511370"/>
    <hyperlink ref="F338" r:id="rId55" display="https://podminky.urs.cz/item/CS_URS_2023_01/465513127"/>
    <hyperlink ref="F344" r:id="rId56" display="https://podminky.urs.cz/item/CS_URS_2023_01/564211111"/>
    <hyperlink ref="F348" r:id="rId57" display="https://podminky.urs.cz/item/CS_URS_2023_01/564752111"/>
    <hyperlink ref="F351" r:id="rId58" display="https://podminky.urs.cz/item/CS_URS_2023_01/564851111"/>
    <hyperlink ref="F355" r:id="rId59" display="https://podminky.urs.cz/item/CS_URS_2023_01/628634112"/>
    <hyperlink ref="F362" r:id="rId60" display="https://podminky.urs.cz/item/CS_URS_2023_01/953965122"/>
    <hyperlink ref="F364" r:id="rId61" display="https://podminky.urs.cz/item/CS_URS_2023_01/963065421"/>
    <hyperlink ref="F368" r:id="rId62" display="https://podminky.urs.cz/item/CS_URS_2023_01/981332111"/>
    <hyperlink ref="F374" r:id="rId63" display="https://podminky.urs.cz/item/CS_URS_2023_01/985331213"/>
    <hyperlink ref="F382" r:id="rId64" display="https://podminky.urs.cz/item/CS_URS_2023_01/997211521"/>
    <hyperlink ref="F384" r:id="rId65" display="https://podminky.urs.cz/item/CS_URS_2023_01/997211529"/>
    <hyperlink ref="F387" r:id="rId66" display="https://podminky.urs.cz/item/CS_URS_2023_01/997013811"/>
    <hyperlink ref="F394" r:id="rId67" display="https://podminky.urs.cz/item/CS_URS_2023_01/998212111"/>
    <hyperlink ref="F398" r:id="rId68" display="https://podminky.urs.cz/item/CS_URS_2023_01/711112001"/>
    <hyperlink ref="F406" r:id="rId69" display="https://podminky.urs.cz/item/CS_URS_2023_01/711112002"/>
    <hyperlink ref="F411" r:id="rId70" display="https://podminky.urs.cz/item/CS_URS_2023_01/998711101"/>
    <hyperlink ref="F414" r:id="rId71" display="https://podminky.urs.cz/item/CS_URS_2023_01/741410021"/>
    <hyperlink ref="F419" r:id="rId72" display="https://podminky.urs.cz/item/CS_URS_2023_01/741410041"/>
    <hyperlink ref="F424" r:id="rId73" display="https://podminky.urs.cz/item/CS_URS_2023_01/998741101"/>
    <hyperlink ref="F427" r:id="rId74" display="https://podminky.urs.cz/item/CS_URS_2023_01/767995112"/>
    <hyperlink ref="F439" r:id="rId75" display="https://podminky.urs.cz/item/CS_URS_2023_01/767995113"/>
    <hyperlink ref="F495" r:id="rId76" display="https://podminky.urs.cz/item/CS_URS_2023_01/998767101"/>
    <hyperlink ref="F498" r:id="rId77" display="https://podminky.urs.cz/item/CS_URS_2023_01/789222122"/>
    <hyperlink ref="F512" r:id="rId78" display="https://podminky.urs.cz/item/CS_URS_2023_01/789224122"/>
    <hyperlink ref="F518" r:id="rId79" display="https://podminky.urs.cz/item/CS_URS_2023_01/789326211"/>
    <hyperlink ref="F534" r:id="rId80" display="https://podminky.urs.cz/item/CS_URS_2023_01/789326216"/>
    <hyperlink ref="F549" r:id="rId81" display="https://podminky.urs.cz/item/CS_URS_2023_01/789326321"/>
    <hyperlink ref="F564" r:id="rId82" display="https://podminky.urs.cz/item/CS_URS_2023_01/789328211"/>
    <hyperlink ref="F571" r:id="rId83" display="https://podminky.urs.cz/item/CS_URS_2023_01/789328216"/>
    <hyperlink ref="F577" r:id="rId84" display="https://podminky.urs.cz/item/CS_URS_2023_01/789328321"/>
    <hyperlink ref="F583" r:id="rId85" display="https://podminky.urs.cz/item/CS_URS_2023_01/789421532"/>
    <hyperlink ref="F598" r:id="rId86" display="https://podminky.urs.cz/item/CS_URS_2023_01/78942153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94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Ústí nad Labem - mosty se stavebním stavem VII_Brná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95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1129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24. 5. 2023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/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 xml:space="preserve"> </v>
      </c>
      <c r="F15" s="40"/>
      <c r="G15" s="40"/>
      <c r="H15" s="40"/>
      <c r="I15" s="134" t="s">
        <v>28</v>
      </c>
      <c r="J15" s="138" t="str">
        <f>IF('Rekapitulace stavby'!AN11="","",'Rekapitulace stavby'!AN11)</f>
        <v/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ROUND((SUM(BE82:BE103)),2)</f>
        <v>0</v>
      </c>
      <c r="G33" s="40"/>
      <c r="H33" s="40"/>
      <c r="I33" s="150">
        <v>0.21</v>
      </c>
      <c r="J33" s="149">
        <f>ROUND(((SUM(BE82:BE103))*I33),2)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ROUND((SUM(BF82:BF103)),2)</f>
        <v>0</v>
      </c>
      <c r="G34" s="40"/>
      <c r="H34" s="40"/>
      <c r="I34" s="150">
        <v>0.15</v>
      </c>
      <c r="J34" s="149">
        <f>ROUND(((SUM(BF82:BF103))*I34),2)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ROUND((SUM(BG82:BG103)),2)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ROUND((SUM(BH82:BH103)),2)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ROUND((SUM(BI82:BI103)),2)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97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Ústí nad Labem - mosty se stavebním stavem VII_Brná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95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Brná</v>
      </c>
      <c r="G52" s="42"/>
      <c r="H52" s="42"/>
      <c r="I52" s="34" t="s">
        <v>23</v>
      </c>
      <c r="J52" s="74" t="str">
        <f>IF(J12="","",J12)</f>
        <v>24. 5. 2023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Dagmar Sedláčková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98</v>
      </c>
      <c r="D57" s="164"/>
      <c r="E57" s="164"/>
      <c r="F57" s="164"/>
      <c r="G57" s="164"/>
      <c r="H57" s="164"/>
      <c r="I57" s="164"/>
      <c r="J57" s="165" t="s">
        <v>99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100</v>
      </c>
    </row>
    <row r="60" spans="1:31" s="9" customFormat="1" ht="24.95" customHeight="1">
      <c r="A60" s="9"/>
      <c r="B60" s="167"/>
      <c r="C60" s="168"/>
      <c r="D60" s="169" t="s">
        <v>1130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1131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1132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104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Ústí nad Labem - mosty se stavebním stavem VII_Brná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VON - Vedlejší a ostatní náklady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Brná</v>
      </c>
      <c r="G76" s="42"/>
      <c r="H76" s="42"/>
      <c r="I76" s="34" t="s">
        <v>23</v>
      </c>
      <c r="J76" s="74" t="str">
        <f>IF(J12="","",J12)</f>
        <v>24. 5. 2023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 xml:space="preserve"> </v>
      </c>
      <c r="G78" s="42"/>
      <c r="H78" s="42"/>
      <c r="I78" s="34" t="s">
        <v>31</v>
      </c>
      <c r="J78" s="38" t="str">
        <f>E21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33</v>
      </c>
      <c r="J79" s="38" t="str">
        <f>E24</f>
        <v>Dagmar Sedláčková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105</v>
      </c>
      <c r="D81" s="182" t="s">
        <v>56</v>
      </c>
      <c r="E81" s="182" t="s">
        <v>52</v>
      </c>
      <c r="F81" s="182" t="s">
        <v>53</v>
      </c>
      <c r="G81" s="182" t="s">
        <v>106</v>
      </c>
      <c r="H81" s="182" t="s">
        <v>107</v>
      </c>
      <c r="I81" s="182" t="s">
        <v>108</v>
      </c>
      <c r="J81" s="182" t="s">
        <v>99</v>
      </c>
      <c r="K81" s="183" t="s">
        <v>109</v>
      </c>
      <c r="L81" s="184"/>
      <c r="M81" s="94" t="s">
        <v>19</v>
      </c>
      <c r="N81" s="95" t="s">
        <v>41</v>
      </c>
      <c r="O81" s="95" t="s">
        <v>110</v>
      </c>
      <c r="P81" s="95" t="s">
        <v>111</v>
      </c>
      <c r="Q81" s="95" t="s">
        <v>112</v>
      </c>
      <c r="R81" s="95" t="s">
        <v>113</v>
      </c>
      <c r="S81" s="95" t="s">
        <v>114</v>
      </c>
      <c r="T81" s="96" t="s">
        <v>115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116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100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70</v>
      </c>
      <c r="E83" s="193" t="s">
        <v>1133</v>
      </c>
      <c r="F83" s="193" t="s">
        <v>1134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P84+P93</f>
        <v>0</v>
      </c>
      <c r="Q83" s="198"/>
      <c r="R83" s="199">
        <f>R84+R93</f>
        <v>0</v>
      </c>
      <c r="S83" s="198"/>
      <c r="T83" s="200">
        <f>T84+T93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147</v>
      </c>
      <c r="AT83" s="202" t="s">
        <v>70</v>
      </c>
      <c r="AU83" s="202" t="s">
        <v>71</v>
      </c>
      <c r="AY83" s="201" t="s">
        <v>119</v>
      </c>
      <c r="BK83" s="203">
        <f>BK84+BK93</f>
        <v>0</v>
      </c>
    </row>
    <row r="84" spans="1:63" s="12" customFormat="1" ht="22.8" customHeight="1">
      <c r="A84" s="12"/>
      <c r="B84" s="190"/>
      <c r="C84" s="191"/>
      <c r="D84" s="192" t="s">
        <v>70</v>
      </c>
      <c r="E84" s="204" t="s">
        <v>1135</v>
      </c>
      <c r="F84" s="204" t="s">
        <v>1136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SUM(P85:P92)</f>
        <v>0</v>
      </c>
      <c r="Q84" s="198"/>
      <c r="R84" s="199">
        <f>SUM(R85:R92)</f>
        <v>0</v>
      </c>
      <c r="S84" s="198"/>
      <c r="T84" s="200">
        <f>SUM(T85:T92)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147</v>
      </c>
      <c r="AT84" s="202" t="s">
        <v>70</v>
      </c>
      <c r="AU84" s="202" t="s">
        <v>79</v>
      </c>
      <c r="AY84" s="201" t="s">
        <v>119</v>
      </c>
      <c r="BK84" s="203">
        <f>SUM(BK85:BK92)</f>
        <v>0</v>
      </c>
    </row>
    <row r="85" spans="1:65" s="2" customFormat="1" ht="16.5" customHeight="1">
      <c r="A85" s="40"/>
      <c r="B85" s="41"/>
      <c r="C85" s="206" t="s">
        <v>79</v>
      </c>
      <c r="D85" s="206" t="s">
        <v>121</v>
      </c>
      <c r="E85" s="207" t="s">
        <v>1137</v>
      </c>
      <c r="F85" s="208" t="s">
        <v>1138</v>
      </c>
      <c r="G85" s="209" t="s">
        <v>1139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42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1140</v>
      </c>
      <c r="AT85" s="217" t="s">
        <v>121</v>
      </c>
      <c r="AU85" s="217" t="s">
        <v>81</v>
      </c>
      <c r="AY85" s="19" t="s">
        <v>119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79</v>
      </c>
      <c r="BK85" s="218">
        <f>ROUND(I85*H85,2)</f>
        <v>0</v>
      </c>
      <c r="BL85" s="19" t="s">
        <v>1140</v>
      </c>
      <c r="BM85" s="217" t="s">
        <v>1141</v>
      </c>
    </row>
    <row r="86" spans="1:65" s="2" customFormat="1" ht="16.5" customHeight="1">
      <c r="A86" s="40"/>
      <c r="B86" s="41"/>
      <c r="C86" s="206" t="s">
        <v>81</v>
      </c>
      <c r="D86" s="206" t="s">
        <v>121</v>
      </c>
      <c r="E86" s="207" t="s">
        <v>1142</v>
      </c>
      <c r="F86" s="208" t="s">
        <v>1143</v>
      </c>
      <c r="G86" s="209" t="s">
        <v>1139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42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1140</v>
      </c>
      <c r="AT86" s="217" t="s">
        <v>121</v>
      </c>
      <c r="AU86" s="217" t="s">
        <v>81</v>
      </c>
      <c r="AY86" s="19" t="s">
        <v>119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79</v>
      </c>
      <c r="BK86" s="218">
        <f>ROUND(I86*H86,2)</f>
        <v>0</v>
      </c>
      <c r="BL86" s="19" t="s">
        <v>1140</v>
      </c>
      <c r="BM86" s="217" t="s">
        <v>1144</v>
      </c>
    </row>
    <row r="87" spans="1:65" s="2" customFormat="1" ht="16.5" customHeight="1">
      <c r="A87" s="40"/>
      <c r="B87" s="41"/>
      <c r="C87" s="206" t="s">
        <v>138</v>
      </c>
      <c r="D87" s="206" t="s">
        <v>121</v>
      </c>
      <c r="E87" s="207" t="s">
        <v>1145</v>
      </c>
      <c r="F87" s="208" t="s">
        <v>1146</v>
      </c>
      <c r="G87" s="209" t="s">
        <v>1139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42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1140</v>
      </c>
      <c r="AT87" s="217" t="s">
        <v>121</v>
      </c>
      <c r="AU87" s="217" t="s">
        <v>81</v>
      </c>
      <c r="AY87" s="19" t="s">
        <v>119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79</v>
      </c>
      <c r="BK87" s="218">
        <f>ROUND(I87*H87,2)</f>
        <v>0</v>
      </c>
      <c r="BL87" s="19" t="s">
        <v>1140</v>
      </c>
      <c r="BM87" s="217" t="s">
        <v>1147</v>
      </c>
    </row>
    <row r="88" spans="1:65" s="2" customFormat="1" ht="16.5" customHeight="1">
      <c r="A88" s="40"/>
      <c r="B88" s="41"/>
      <c r="C88" s="206" t="s">
        <v>126</v>
      </c>
      <c r="D88" s="206" t="s">
        <v>121</v>
      </c>
      <c r="E88" s="207" t="s">
        <v>1148</v>
      </c>
      <c r="F88" s="208" t="s">
        <v>1149</v>
      </c>
      <c r="G88" s="209" t="s">
        <v>1139</v>
      </c>
      <c r="H88" s="210">
        <v>1</v>
      </c>
      <c r="I88" s="211"/>
      <c r="J88" s="212">
        <f>ROUND(I88*H88,2)</f>
        <v>0</v>
      </c>
      <c r="K88" s="208" t="s">
        <v>125</v>
      </c>
      <c r="L88" s="46"/>
      <c r="M88" s="213" t="s">
        <v>19</v>
      </c>
      <c r="N88" s="214" t="s">
        <v>42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1140</v>
      </c>
      <c r="AT88" s="217" t="s">
        <v>121</v>
      </c>
      <c r="AU88" s="217" t="s">
        <v>81</v>
      </c>
      <c r="AY88" s="19" t="s">
        <v>119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79</v>
      </c>
      <c r="BK88" s="218">
        <f>ROUND(I88*H88,2)</f>
        <v>0</v>
      </c>
      <c r="BL88" s="19" t="s">
        <v>1140</v>
      </c>
      <c r="BM88" s="217" t="s">
        <v>1150</v>
      </c>
    </row>
    <row r="89" spans="1:47" s="2" customFormat="1" ht="12">
      <c r="A89" s="40"/>
      <c r="B89" s="41"/>
      <c r="C89" s="42"/>
      <c r="D89" s="219" t="s">
        <v>128</v>
      </c>
      <c r="E89" s="42"/>
      <c r="F89" s="220" t="s">
        <v>1151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128</v>
      </c>
      <c r="AU89" s="19" t="s">
        <v>81</v>
      </c>
    </row>
    <row r="90" spans="1:65" s="2" customFormat="1" ht="16.5" customHeight="1">
      <c r="A90" s="40"/>
      <c r="B90" s="41"/>
      <c r="C90" s="206" t="s">
        <v>147</v>
      </c>
      <c r="D90" s="206" t="s">
        <v>121</v>
      </c>
      <c r="E90" s="207" t="s">
        <v>1152</v>
      </c>
      <c r="F90" s="208" t="s">
        <v>1153</v>
      </c>
      <c r="G90" s="209" t="s">
        <v>1139</v>
      </c>
      <c r="H90" s="210">
        <v>1</v>
      </c>
      <c r="I90" s="211"/>
      <c r="J90" s="212">
        <f>ROUND(I90*H90,2)</f>
        <v>0</v>
      </c>
      <c r="K90" s="208" t="s">
        <v>125</v>
      </c>
      <c r="L90" s="46"/>
      <c r="M90" s="213" t="s">
        <v>19</v>
      </c>
      <c r="N90" s="214" t="s">
        <v>42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1140</v>
      </c>
      <c r="AT90" s="217" t="s">
        <v>121</v>
      </c>
      <c r="AU90" s="217" t="s">
        <v>81</v>
      </c>
      <c r="AY90" s="19" t="s">
        <v>119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79</v>
      </c>
      <c r="BK90" s="218">
        <f>ROUND(I90*H90,2)</f>
        <v>0</v>
      </c>
      <c r="BL90" s="19" t="s">
        <v>1140</v>
      </c>
      <c r="BM90" s="217" t="s">
        <v>1154</v>
      </c>
    </row>
    <row r="91" spans="1:47" s="2" customFormat="1" ht="12">
      <c r="A91" s="40"/>
      <c r="B91" s="41"/>
      <c r="C91" s="42"/>
      <c r="D91" s="219" t="s">
        <v>128</v>
      </c>
      <c r="E91" s="42"/>
      <c r="F91" s="220" t="s">
        <v>1155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128</v>
      </c>
      <c r="AU91" s="19" t="s">
        <v>81</v>
      </c>
    </row>
    <row r="92" spans="1:51" s="13" customFormat="1" ht="12">
      <c r="A92" s="13"/>
      <c r="B92" s="224"/>
      <c r="C92" s="225"/>
      <c r="D92" s="226" t="s">
        <v>130</v>
      </c>
      <c r="E92" s="227" t="s">
        <v>19</v>
      </c>
      <c r="F92" s="228" t="s">
        <v>1156</v>
      </c>
      <c r="G92" s="225"/>
      <c r="H92" s="229">
        <v>1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130</v>
      </c>
      <c r="AU92" s="235" t="s">
        <v>81</v>
      </c>
      <c r="AV92" s="13" t="s">
        <v>81</v>
      </c>
      <c r="AW92" s="13" t="s">
        <v>32</v>
      </c>
      <c r="AX92" s="13" t="s">
        <v>79</v>
      </c>
      <c r="AY92" s="235" t="s">
        <v>119</v>
      </c>
    </row>
    <row r="93" spans="1:63" s="12" customFormat="1" ht="22.8" customHeight="1">
      <c r="A93" s="12"/>
      <c r="B93" s="190"/>
      <c r="C93" s="191"/>
      <c r="D93" s="192" t="s">
        <v>70</v>
      </c>
      <c r="E93" s="204" t="s">
        <v>1157</v>
      </c>
      <c r="F93" s="204" t="s">
        <v>1158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SUM(P94:P103)</f>
        <v>0</v>
      </c>
      <c r="Q93" s="198"/>
      <c r="R93" s="199">
        <f>SUM(R94:R103)</f>
        <v>0</v>
      </c>
      <c r="S93" s="198"/>
      <c r="T93" s="200">
        <f>SUM(T94:T103)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147</v>
      </c>
      <c r="AT93" s="202" t="s">
        <v>70</v>
      </c>
      <c r="AU93" s="202" t="s">
        <v>79</v>
      </c>
      <c r="AY93" s="201" t="s">
        <v>119</v>
      </c>
      <c r="BK93" s="203">
        <f>SUM(BK94:BK103)</f>
        <v>0</v>
      </c>
    </row>
    <row r="94" spans="1:65" s="2" customFormat="1" ht="16.5" customHeight="1">
      <c r="A94" s="40"/>
      <c r="B94" s="41"/>
      <c r="C94" s="206" t="s">
        <v>152</v>
      </c>
      <c r="D94" s="206" t="s">
        <v>121</v>
      </c>
      <c r="E94" s="207" t="s">
        <v>1159</v>
      </c>
      <c r="F94" s="208" t="s">
        <v>1158</v>
      </c>
      <c r="G94" s="209" t="s">
        <v>1139</v>
      </c>
      <c r="H94" s="210">
        <v>1</v>
      </c>
      <c r="I94" s="211"/>
      <c r="J94" s="212">
        <f>ROUND(I94*H94,2)</f>
        <v>0</v>
      </c>
      <c r="K94" s="208" t="s">
        <v>125</v>
      </c>
      <c r="L94" s="46"/>
      <c r="M94" s="213" t="s">
        <v>19</v>
      </c>
      <c r="N94" s="214" t="s">
        <v>42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1140</v>
      </c>
      <c r="AT94" s="217" t="s">
        <v>121</v>
      </c>
      <c r="AU94" s="217" t="s">
        <v>81</v>
      </c>
      <c r="AY94" s="19" t="s">
        <v>119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79</v>
      </c>
      <c r="BK94" s="218">
        <f>ROUND(I94*H94,2)</f>
        <v>0</v>
      </c>
      <c r="BL94" s="19" t="s">
        <v>1140</v>
      </c>
      <c r="BM94" s="217" t="s">
        <v>1160</v>
      </c>
    </row>
    <row r="95" spans="1:47" s="2" customFormat="1" ht="12">
      <c r="A95" s="40"/>
      <c r="B95" s="41"/>
      <c r="C95" s="42"/>
      <c r="D95" s="219" t="s">
        <v>128</v>
      </c>
      <c r="E95" s="42"/>
      <c r="F95" s="220" t="s">
        <v>1161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128</v>
      </c>
      <c r="AU95" s="19" t="s">
        <v>81</v>
      </c>
    </row>
    <row r="96" spans="1:51" s="15" customFormat="1" ht="12">
      <c r="A96" s="15"/>
      <c r="B96" s="261"/>
      <c r="C96" s="262"/>
      <c r="D96" s="226" t="s">
        <v>130</v>
      </c>
      <c r="E96" s="263" t="s">
        <v>19</v>
      </c>
      <c r="F96" s="264" t="s">
        <v>1162</v>
      </c>
      <c r="G96" s="262"/>
      <c r="H96" s="263" t="s">
        <v>19</v>
      </c>
      <c r="I96" s="265"/>
      <c r="J96" s="262"/>
      <c r="K96" s="262"/>
      <c r="L96" s="266"/>
      <c r="M96" s="267"/>
      <c r="N96" s="268"/>
      <c r="O96" s="268"/>
      <c r="P96" s="268"/>
      <c r="Q96" s="268"/>
      <c r="R96" s="268"/>
      <c r="S96" s="268"/>
      <c r="T96" s="269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70" t="s">
        <v>130</v>
      </c>
      <c r="AU96" s="270" t="s">
        <v>81</v>
      </c>
      <c r="AV96" s="15" t="s">
        <v>79</v>
      </c>
      <c r="AW96" s="15" t="s">
        <v>32</v>
      </c>
      <c r="AX96" s="15" t="s">
        <v>71</v>
      </c>
      <c r="AY96" s="270" t="s">
        <v>119</v>
      </c>
    </row>
    <row r="97" spans="1:51" s="15" customFormat="1" ht="12">
      <c r="A97" s="15"/>
      <c r="B97" s="261"/>
      <c r="C97" s="262"/>
      <c r="D97" s="226" t="s">
        <v>130</v>
      </c>
      <c r="E97" s="263" t="s">
        <v>19</v>
      </c>
      <c r="F97" s="264" t="s">
        <v>1163</v>
      </c>
      <c r="G97" s="262"/>
      <c r="H97" s="263" t="s">
        <v>19</v>
      </c>
      <c r="I97" s="265"/>
      <c r="J97" s="262"/>
      <c r="K97" s="262"/>
      <c r="L97" s="266"/>
      <c r="M97" s="267"/>
      <c r="N97" s="268"/>
      <c r="O97" s="268"/>
      <c r="P97" s="268"/>
      <c r="Q97" s="268"/>
      <c r="R97" s="268"/>
      <c r="S97" s="268"/>
      <c r="T97" s="26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70" t="s">
        <v>130</v>
      </c>
      <c r="AU97" s="270" t="s">
        <v>81</v>
      </c>
      <c r="AV97" s="15" t="s">
        <v>79</v>
      </c>
      <c r="AW97" s="15" t="s">
        <v>32</v>
      </c>
      <c r="AX97" s="15" t="s">
        <v>71</v>
      </c>
      <c r="AY97" s="270" t="s">
        <v>119</v>
      </c>
    </row>
    <row r="98" spans="1:51" s="15" customFormat="1" ht="12">
      <c r="A98" s="15"/>
      <c r="B98" s="261"/>
      <c r="C98" s="262"/>
      <c r="D98" s="226" t="s">
        <v>130</v>
      </c>
      <c r="E98" s="263" t="s">
        <v>19</v>
      </c>
      <c r="F98" s="264" t="s">
        <v>1164</v>
      </c>
      <c r="G98" s="262"/>
      <c r="H98" s="263" t="s">
        <v>19</v>
      </c>
      <c r="I98" s="265"/>
      <c r="J98" s="262"/>
      <c r="K98" s="262"/>
      <c r="L98" s="266"/>
      <c r="M98" s="267"/>
      <c r="N98" s="268"/>
      <c r="O98" s="268"/>
      <c r="P98" s="268"/>
      <c r="Q98" s="268"/>
      <c r="R98" s="268"/>
      <c r="S98" s="268"/>
      <c r="T98" s="269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0" t="s">
        <v>130</v>
      </c>
      <c r="AU98" s="270" t="s">
        <v>81</v>
      </c>
      <c r="AV98" s="15" t="s">
        <v>79</v>
      </c>
      <c r="AW98" s="15" t="s">
        <v>32</v>
      </c>
      <c r="AX98" s="15" t="s">
        <v>71</v>
      </c>
      <c r="AY98" s="270" t="s">
        <v>119</v>
      </c>
    </row>
    <row r="99" spans="1:51" s="13" customFormat="1" ht="12">
      <c r="A99" s="13"/>
      <c r="B99" s="224"/>
      <c r="C99" s="225"/>
      <c r="D99" s="226" t="s">
        <v>130</v>
      </c>
      <c r="E99" s="227" t="s">
        <v>19</v>
      </c>
      <c r="F99" s="228" t="s">
        <v>79</v>
      </c>
      <c r="G99" s="225"/>
      <c r="H99" s="229">
        <v>1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130</v>
      </c>
      <c r="AU99" s="235" t="s">
        <v>81</v>
      </c>
      <c r="AV99" s="13" t="s">
        <v>81</v>
      </c>
      <c r="AW99" s="13" t="s">
        <v>32</v>
      </c>
      <c r="AX99" s="13" t="s">
        <v>79</v>
      </c>
      <c r="AY99" s="235" t="s">
        <v>119</v>
      </c>
    </row>
    <row r="100" spans="1:65" s="2" customFormat="1" ht="16.5" customHeight="1">
      <c r="A100" s="40"/>
      <c r="B100" s="41"/>
      <c r="C100" s="206" t="s">
        <v>157</v>
      </c>
      <c r="D100" s="206" t="s">
        <v>121</v>
      </c>
      <c r="E100" s="207" t="s">
        <v>1165</v>
      </c>
      <c r="F100" s="208" t="s">
        <v>1166</v>
      </c>
      <c r="G100" s="209" t="s">
        <v>1139</v>
      </c>
      <c r="H100" s="210">
        <v>1</v>
      </c>
      <c r="I100" s="211"/>
      <c r="J100" s="212">
        <f>ROUND(I100*H100,2)</f>
        <v>0</v>
      </c>
      <c r="K100" s="208" t="s">
        <v>125</v>
      </c>
      <c r="L100" s="46"/>
      <c r="M100" s="213" t="s">
        <v>19</v>
      </c>
      <c r="N100" s="214" t="s">
        <v>42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1140</v>
      </c>
      <c r="AT100" s="217" t="s">
        <v>121</v>
      </c>
      <c r="AU100" s="217" t="s">
        <v>81</v>
      </c>
      <c r="AY100" s="19" t="s">
        <v>119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1140</v>
      </c>
      <c r="BM100" s="217" t="s">
        <v>1167</v>
      </c>
    </row>
    <row r="101" spans="1:47" s="2" customFormat="1" ht="12">
      <c r="A101" s="40"/>
      <c r="B101" s="41"/>
      <c r="C101" s="42"/>
      <c r="D101" s="219" t="s">
        <v>128</v>
      </c>
      <c r="E101" s="42"/>
      <c r="F101" s="220" t="s">
        <v>1168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128</v>
      </c>
      <c r="AU101" s="19" t="s">
        <v>81</v>
      </c>
    </row>
    <row r="102" spans="1:51" s="15" customFormat="1" ht="12">
      <c r="A102" s="15"/>
      <c r="B102" s="261"/>
      <c r="C102" s="262"/>
      <c r="D102" s="226" t="s">
        <v>130</v>
      </c>
      <c r="E102" s="263" t="s">
        <v>19</v>
      </c>
      <c r="F102" s="264" t="s">
        <v>1169</v>
      </c>
      <c r="G102" s="262"/>
      <c r="H102" s="263" t="s">
        <v>19</v>
      </c>
      <c r="I102" s="265"/>
      <c r="J102" s="262"/>
      <c r="K102" s="262"/>
      <c r="L102" s="266"/>
      <c r="M102" s="267"/>
      <c r="N102" s="268"/>
      <c r="O102" s="268"/>
      <c r="P102" s="268"/>
      <c r="Q102" s="268"/>
      <c r="R102" s="268"/>
      <c r="S102" s="268"/>
      <c r="T102" s="26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0" t="s">
        <v>130</v>
      </c>
      <c r="AU102" s="270" t="s">
        <v>81</v>
      </c>
      <c r="AV102" s="15" t="s">
        <v>79</v>
      </c>
      <c r="AW102" s="15" t="s">
        <v>32</v>
      </c>
      <c r="AX102" s="15" t="s">
        <v>71</v>
      </c>
      <c r="AY102" s="270" t="s">
        <v>119</v>
      </c>
    </row>
    <row r="103" spans="1:51" s="13" customFormat="1" ht="12">
      <c r="A103" s="13"/>
      <c r="B103" s="224"/>
      <c r="C103" s="225"/>
      <c r="D103" s="226" t="s">
        <v>130</v>
      </c>
      <c r="E103" s="227" t="s">
        <v>19</v>
      </c>
      <c r="F103" s="228" t="s">
        <v>79</v>
      </c>
      <c r="G103" s="225"/>
      <c r="H103" s="229">
        <v>1</v>
      </c>
      <c r="I103" s="230"/>
      <c r="J103" s="225"/>
      <c r="K103" s="225"/>
      <c r="L103" s="231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130</v>
      </c>
      <c r="AU103" s="235" t="s">
        <v>81</v>
      </c>
      <c r="AV103" s="13" t="s">
        <v>81</v>
      </c>
      <c r="AW103" s="13" t="s">
        <v>32</v>
      </c>
      <c r="AX103" s="13" t="s">
        <v>79</v>
      </c>
      <c r="AY103" s="235" t="s">
        <v>119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1:K10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9" r:id="rId1" display="https://podminky.urs.cz/item/CS_URS_2023_01/013254000"/>
    <hyperlink ref="F91" r:id="rId2" display="https://podminky.urs.cz/item/CS_URS_2023_01/013294000"/>
    <hyperlink ref="F95" r:id="rId3" display="https://podminky.urs.cz/item/CS_URS_2023_01/030001000"/>
    <hyperlink ref="F101" r:id="rId4" display="https://podminky.urs.cz/item/CS_URS_2023_01/039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2"/>
    </row>
    <row r="4" spans="2:8" s="1" customFormat="1" ht="24.95" customHeight="1">
      <c r="B4" s="22"/>
      <c r="C4" s="132" t="s">
        <v>1170</v>
      </c>
      <c r="H4" s="22"/>
    </row>
    <row r="5" spans="2:8" s="1" customFormat="1" ht="12" customHeight="1">
      <c r="B5" s="22"/>
      <c r="C5" s="286" t="s">
        <v>13</v>
      </c>
      <c r="D5" s="142" t="s">
        <v>14</v>
      </c>
      <c r="E5" s="1"/>
      <c r="F5" s="1"/>
      <c r="H5" s="22"/>
    </row>
    <row r="6" spans="2:8" s="1" customFormat="1" ht="36.95" customHeight="1">
      <c r="B6" s="22"/>
      <c r="C6" s="287" t="s">
        <v>16</v>
      </c>
      <c r="D6" s="288" t="s">
        <v>17</v>
      </c>
      <c r="E6" s="1"/>
      <c r="F6" s="1"/>
      <c r="H6" s="22"/>
    </row>
    <row r="7" spans="2:8" s="1" customFormat="1" ht="16.5" customHeight="1">
      <c r="B7" s="22"/>
      <c r="C7" s="134" t="s">
        <v>23</v>
      </c>
      <c r="D7" s="139" t="str">
        <f>'Rekapitulace stavby'!AN8</f>
        <v>24. 5. 2023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9"/>
      <c r="B9" s="289"/>
      <c r="C9" s="290" t="s">
        <v>52</v>
      </c>
      <c r="D9" s="291" t="s">
        <v>53</v>
      </c>
      <c r="E9" s="291" t="s">
        <v>106</v>
      </c>
      <c r="F9" s="292" t="s">
        <v>1171</v>
      </c>
      <c r="G9" s="179"/>
      <c r="H9" s="289"/>
    </row>
    <row r="10" spans="1:8" s="2" customFormat="1" ht="26.4" customHeight="1">
      <c r="A10" s="40"/>
      <c r="B10" s="46"/>
      <c r="C10" s="293" t="s">
        <v>1172</v>
      </c>
      <c r="D10" s="293" t="s">
        <v>89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4" t="s">
        <v>1173</v>
      </c>
      <c r="D11" s="295" t="s">
        <v>1174</v>
      </c>
      <c r="E11" s="296" t="s">
        <v>213</v>
      </c>
      <c r="F11" s="297">
        <v>1186.086</v>
      </c>
      <c r="G11" s="40"/>
      <c r="H11" s="46"/>
    </row>
    <row r="12" spans="1:8" s="2" customFormat="1" ht="26.4" customHeight="1">
      <c r="A12" s="40"/>
      <c r="B12" s="46"/>
      <c r="C12" s="293" t="s">
        <v>1175</v>
      </c>
      <c r="D12" s="293" t="s">
        <v>92</v>
      </c>
      <c r="E12" s="40"/>
      <c r="F12" s="40"/>
      <c r="G12" s="40"/>
      <c r="H12" s="46"/>
    </row>
    <row r="13" spans="1:8" s="2" customFormat="1" ht="16.8" customHeight="1">
      <c r="A13" s="40"/>
      <c r="B13" s="46"/>
      <c r="C13" s="294" t="s">
        <v>1176</v>
      </c>
      <c r="D13" s="295" t="s">
        <v>1177</v>
      </c>
      <c r="E13" s="296" t="s">
        <v>372</v>
      </c>
      <c r="F13" s="297">
        <v>494.32</v>
      </c>
      <c r="G13" s="40"/>
      <c r="H13" s="46"/>
    </row>
    <row r="14" spans="1:8" s="2" customFormat="1" ht="7.4" customHeight="1">
      <c r="A14" s="40"/>
      <c r="B14" s="158"/>
      <c r="C14" s="159"/>
      <c r="D14" s="159"/>
      <c r="E14" s="159"/>
      <c r="F14" s="159"/>
      <c r="G14" s="159"/>
      <c r="H14" s="46"/>
    </row>
    <row r="15" spans="1:8" s="2" customFormat="1" ht="12">
      <c r="A15" s="40"/>
      <c r="B15" s="40"/>
      <c r="C15" s="40"/>
      <c r="D15" s="40"/>
      <c r="E15" s="40"/>
      <c r="F15" s="40"/>
      <c r="G15" s="40"/>
      <c r="H1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1178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1179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1180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1181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1182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1183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1184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1185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1186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1187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1188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78</v>
      </c>
      <c r="F18" s="309" t="s">
        <v>1189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1190</v>
      </c>
      <c r="F19" s="309" t="s">
        <v>1191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1192</v>
      </c>
      <c r="F20" s="309" t="s">
        <v>1193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91</v>
      </c>
      <c r="F21" s="309" t="s">
        <v>92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1194</v>
      </c>
      <c r="F22" s="309" t="s">
        <v>1195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1196</v>
      </c>
      <c r="F23" s="309" t="s">
        <v>1197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1198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1199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1200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1201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1202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1203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1204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1205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1206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105</v>
      </c>
      <c r="F36" s="309"/>
      <c r="G36" s="309" t="s">
        <v>1207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1208</v>
      </c>
      <c r="F37" s="309"/>
      <c r="G37" s="309" t="s">
        <v>1209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52</v>
      </c>
      <c r="F38" s="309"/>
      <c r="G38" s="309" t="s">
        <v>1210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53</v>
      </c>
      <c r="F39" s="309"/>
      <c r="G39" s="309" t="s">
        <v>1211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106</v>
      </c>
      <c r="F40" s="309"/>
      <c r="G40" s="309" t="s">
        <v>1212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107</v>
      </c>
      <c r="F41" s="309"/>
      <c r="G41" s="309" t="s">
        <v>1213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1214</v>
      </c>
      <c r="F42" s="309"/>
      <c r="G42" s="309" t="s">
        <v>1215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1216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1217</v>
      </c>
      <c r="F44" s="309"/>
      <c r="G44" s="309" t="s">
        <v>1218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109</v>
      </c>
      <c r="F45" s="309"/>
      <c r="G45" s="309" t="s">
        <v>1219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1220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1221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1222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1223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1224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1225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1226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1227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1228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1229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1230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1231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1232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1233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1234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1235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1236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1237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1238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1239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1240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1241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1242</v>
      </c>
      <c r="D76" s="327"/>
      <c r="E76" s="327"/>
      <c r="F76" s="327" t="s">
        <v>1243</v>
      </c>
      <c r="G76" s="328"/>
      <c r="H76" s="327" t="s">
        <v>53</v>
      </c>
      <c r="I76" s="327" t="s">
        <v>56</v>
      </c>
      <c r="J76" s="327" t="s">
        <v>1244</v>
      </c>
      <c r="K76" s="326"/>
    </row>
    <row r="77" spans="2:11" s="1" customFormat="1" ht="17.25" customHeight="1">
      <c r="B77" s="324"/>
      <c r="C77" s="329" t="s">
        <v>1245</v>
      </c>
      <c r="D77" s="329"/>
      <c r="E77" s="329"/>
      <c r="F77" s="330" t="s">
        <v>1246</v>
      </c>
      <c r="G77" s="331"/>
      <c r="H77" s="329"/>
      <c r="I77" s="329"/>
      <c r="J77" s="329" t="s">
        <v>1247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52</v>
      </c>
      <c r="D79" s="334"/>
      <c r="E79" s="334"/>
      <c r="F79" s="335" t="s">
        <v>1248</v>
      </c>
      <c r="G79" s="336"/>
      <c r="H79" s="312" t="s">
        <v>1249</v>
      </c>
      <c r="I79" s="312" t="s">
        <v>1250</v>
      </c>
      <c r="J79" s="312">
        <v>20</v>
      </c>
      <c r="K79" s="326"/>
    </row>
    <row r="80" spans="2:11" s="1" customFormat="1" ht="15" customHeight="1">
      <c r="B80" s="324"/>
      <c r="C80" s="312" t="s">
        <v>1251</v>
      </c>
      <c r="D80" s="312"/>
      <c r="E80" s="312"/>
      <c r="F80" s="335" t="s">
        <v>1248</v>
      </c>
      <c r="G80" s="336"/>
      <c r="H80" s="312" t="s">
        <v>1252</v>
      </c>
      <c r="I80" s="312" t="s">
        <v>1250</v>
      </c>
      <c r="J80" s="312">
        <v>120</v>
      </c>
      <c r="K80" s="326"/>
    </row>
    <row r="81" spans="2:11" s="1" customFormat="1" ht="15" customHeight="1">
      <c r="B81" s="337"/>
      <c r="C81" s="312" t="s">
        <v>1253</v>
      </c>
      <c r="D81" s="312"/>
      <c r="E81" s="312"/>
      <c r="F81" s="335" t="s">
        <v>1254</v>
      </c>
      <c r="G81" s="336"/>
      <c r="H81" s="312" t="s">
        <v>1255</v>
      </c>
      <c r="I81" s="312" t="s">
        <v>1250</v>
      </c>
      <c r="J81" s="312">
        <v>50</v>
      </c>
      <c r="K81" s="326"/>
    </row>
    <row r="82" spans="2:11" s="1" customFormat="1" ht="15" customHeight="1">
      <c r="B82" s="337"/>
      <c r="C82" s="312" t="s">
        <v>1256</v>
      </c>
      <c r="D82" s="312"/>
      <c r="E82" s="312"/>
      <c r="F82" s="335" t="s">
        <v>1248</v>
      </c>
      <c r="G82" s="336"/>
      <c r="H82" s="312" t="s">
        <v>1257</v>
      </c>
      <c r="I82" s="312" t="s">
        <v>1258</v>
      </c>
      <c r="J82" s="312"/>
      <c r="K82" s="326"/>
    </row>
    <row r="83" spans="2:11" s="1" customFormat="1" ht="15" customHeight="1">
      <c r="B83" s="337"/>
      <c r="C83" s="338" t="s">
        <v>1259</v>
      </c>
      <c r="D83" s="338"/>
      <c r="E83" s="338"/>
      <c r="F83" s="339" t="s">
        <v>1254</v>
      </c>
      <c r="G83" s="338"/>
      <c r="H83" s="338" t="s">
        <v>1260</v>
      </c>
      <c r="I83" s="338" t="s">
        <v>1250</v>
      </c>
      <c r="J83" s="338">
        <v>15</v>
      </c>
      <c r="K83" s="326"/>
    </row>
    <row r="84" spans="2:11" s="1" customFormat="1" ht="15" customHeight="1">
      <c r="B84" s="337"/>
      <c r="C84" s="338" t="s">
        <v>1261</v>
      </c>
      <c r="D84" s="338"/>
      <c r="E84" s="338"/>
      <c r="F84" s="339" t="s">
        <v>1254</v>
      </c>
      <c r="G84" s="338"/>
      <c r="H84" s="338" t="s">
        <v>1262</v>
      </c>
      <c r="I84" s="338" t="s">
        <v>1250</v>
      </c>
      <c r="J84" s="338">
        <v>15</v>
      </c>
      <c r="K84" s="326"/>
    </row>
    <row r="85" spans="2:11" s="1" customFormat="1" ht="15" customHeight="1">
      <c r="B85" s="337"/>
      <c r="C85" s="338" t="s">
        <v>1263</v>
      </c>
      <c r="D85" s="338"/>
      <c r="E85" s="338"/>
      <c r="F85" s="339" t="s">
        <v>1254</v>
      </c>
      <c r="G85" s="338"/>
      <c r="H85" s="338" t="s">
        <v>1264</v>
      </c>
      <c r="I85" s="338" t="s">
        <v>1250</v>
      </c>
      <c r="J85" s="338">
        <v>20</v>
      </c>
      <c r="K85" s="326"/>
    </row>
    <row r="86" spans="2:11" s="1" customFormat="1" ht="15" customHeight="1">
      <c r="B86" s="337"/>
      <c r="C86" s="338" t="s">
        <v>1265</v>
      </c>
      <c r="D86" s="338"/>
      <c r="E86" s="338"/>
      <c r="F86" s="339" t="s">
        <v>1254</v>
      </c>
      <c r="G86" s="338"/>
      <c r="H86" s="338" t="s">
        <v>1266</v>
      </c>
      <c r="I86" s="338" t="s">
        <v>1250</v>
      </c>
      <c r="J86" s="338">
        <v>20</v>
      </c>
      <c r="K86" s="326"/>
    </row>
    <row r="87" spans="2:11" s="1" customFormat="1" ht="15" customHeight="1">
      <c r="B87" s="337"/>
      <c r="C87" s="312" t="s">
        <v>1267</v>
      </c>
      <c r="D87" s="312"/>
      <c r="E87" s="312"/>
      <c r="F87" s="335" t="s">
        <v>1254</v>
      </c>
      <c r="G87" s="336"/>
      <c r="H87" s="312" t="s">
        <v>1268</v>
      </c>
      <c r="I87" s="312" t="s">
        <v>1250</v>
      </c>
      <c r="J87" s="312">
        <v>50</v>
      </c>
      <c r="K87" s="326"/>
    </row>
    <row r="88" spans="2:11" s="1" customFormat="1" ht="15" customHeight="1">
      <c r="B88" s="337"/>
      <c r="C88" s="312" t="s">
        <v>1269</v>
      </c>
      <c r="D88" s="312"/>
      <c r="E88" s="312"/>
      <c r="F88" s="335" t="s">
        <v>1254</v>
      </c>
      <c r="G88" s="336"/>
      <c r="H88" s="312" t="s">
        <v>1270</v>
      </c>
      <c r="I88" s="312" t="s">
        <v>1250</v>
      </c>
      <c r="J88" s="312">
        <v>20</v>
      </c>
      <c r="K88" s="326"/>
    </row>
    <row r="89" spans="2:11" s="1" customFormat="1" ht="15" customHeight="1">
      <c r="B89" s="337"/>
      <c r="C89" s="312" t="s">
        <v>1271</v>
      </c>
      <c r="D89" s="312"/>
      <c r="E89" s="312"/>
      <c r="F89" s="335" t="s">
        <v>1254</v>
      </c>
      <c r="G89" s="336"/>
      <c r="H89" s="312" t="s">
        <v>1272</v>
      </c>
      <c r="I89" s="312" t="s">
        <v>1250</v>
      </c>
      <c r="J89" s="312">
        <v>20</v>
      </c>
      <c r="K89" s="326"/>
    </row>
    <row r="90" spans="2:11" s="1" customFormat="1" ht="15" customHeight="1">
      <c r="B90" s="337"/>
      <c r="C90" s="312" t="s">
        <v>1273</v>
      </c>
      <c r="D90" s="312"/>
      <c r="E90" s="312"/>
      <c r="F90" s="335" t="s">
        <v>1254</v>
      </c>
      <c r="G90" s="336"/>
      <c r="H90" s="312" t="s">
        <v>1274</v>
      </c>
      <c r="I90" s="312" t="s">
        <v>1250</v>
      </c>
      <c r="J90" s="312">
        <v>50</v>
      </c>
      <c r="K90" s="326"/>
    </row>
    <row r="91" spans="2:11" s="1" customFormat="1" ht="15" customHeight="1">
      <c r="B91" s="337"/>
      <c r="C91" s="312" t="s">
        <v>1275</v>
      </c>
      <c r="D91" s="312"/>
      <c r="E91" s="312"/>
      <c r="F91" s="335" t="s">
        <v>1254</v>
      </c>
      <c r="G91" s="336"/>
      <c r="H91" s="312" t="s">
        <v>1275</v>
      </c>
      <c r="I91" s="312" t="s">
        <v>1250</v>
      </c>
      <c r="J91" s="312">
        <v>50</v>
      </c>
      <c r="K91" s="326"/>
    </row>
    <row r="92" spans="2:11" s="1" customFormat="1" ht="15" customHeight="1">
      <c r="B92" s="337"/>
      <c r="C92" s="312" t="s">
        <v>1276</v>
      </c>
      <c r="D92" s="312"/>
      <c r="E92" s="312"/>
      <c r="F92" s="335" t="s">
        <v>1254</v>
      </c>
      <c r="G92" s="336"/>
      <c r="H92" s="312" t="s">
        <v>1277</v>
      </c>
      <c r="I92" s="312" t="s">
        <v>1250</v>
      </c>
      <c r="J92" s="312">
        <v>255</v>
      </c>
      <c r="K92" s="326"/>
    </row>
    <row r="93" spans="2:11" s="1" customFormat="1" ht="15" customHeight="1">
      <c r="B93" s="337"/>
      <c r="C93" s="312" t="s">
        <v>1278</v>
      </c>
      <c r="D93" s="312"/>
      <c r="E93" s="312"/>
      <c r="F93" s="335" t="s">
        <v>1248</v>
      </c>
      <c r="G93" s="336"/>
      <c r="H93" s="312" t="s">
        <v>1279</v>
      </c>
      <c r="I93" s="312" t="s">
        <v>1280</v>
      </c>
      <c r="J93" s="312"/>
      <c r="K93" s="326"/>
    </row>
    <row r="94" spans="2:11" s="1" customFormat="1" ht="15" customHeight="1">
      <c r="B94" s="337"/>
      <c r="C94" s="312" t="s">
        <v>1281</v>
      </c>
      <c r="D94" s="312"/>
      <c r="E94" s="312"/>
      <c r="F94" s="335" t="s">
        <v>1248</v>
      </c>
      <c r="G94" s="336"/>
      <c r="H94" s="312" t="s">
        <v>1282</v>
      </c>
      <c r="I94" s="312" t="s">
        <v>1283</v>
      </c>
      <c r="J94" s="312"/>
      <c r="K94" s="326"/>
    </row>
    <row r="95" spans="2:11" s="1" customFormat="1" ht="15" customHeight="1">
      <c r="B95" s="337"/>
      <c r="C95" s="312" t="s">
        <v>1284</v>
      </c>
      <c r="D95" s="312"/>
      <c r="E95" s="312"/>
      <c r="F95" s="335" t="s">
        <v>1248</v>
      </c>
      <c r="G95" s="336"/>
      <c r="H95" s="312" t="s">
        <v>1284</v>
      </c>
      <c r="I95" s="312" t="s">
        <v>1283</v>
      </c>
      <c r="J95" s="312"/>
      <c r="K95" s="326"/>
    </row>
    <row r="96" spans="2:11" s="1" customFormat="1" ht="15" customHeight="1">
      <c r="B96" s="337"/>
      <c r="C96" s="312" t="s">
        <v>37</v>
      </c>
      <c r="D96" s="312"/>
      <c r="E96" s="312"/>
      <c r="F96" s="335" t="s">
        <v>1248</v>
      </c>
      <c r="G96" s="336"/>
      <c r="H96" s="312" t="s">
        <v>1285</v>
      </c>
      <c r="I96" s="312" t="s">
        <v>1283</v>
      </c>
      <c r="J96" s="312"/>
      <c r="K96" s="326"/>
    </row>
    <row r="97" spans="2:11" s="1" customFormat="1" ht="15" customHeight="1">
      <c r="B97" s="337"/>
      <c r="C97" s="312" t="s">
        <v>47</v>
      </c>
      <c r="D97" s="312"/>
      <c r="E97" s="312"/>
      <c r="F97" s="335" t="s">
        <v>1248</v>
      </c>
      <c r="G97" s="336"/>
      <c r="H97" s="312" t="s">
        <v>1286</v>
      </c>
      <c r="I97" s="312" t="s">
        <v>1283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1287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1242</v>
      </c>
      <c r="D103" s="327"/>
      <c r="E103" s="327"/>
      <c r="F103" s="327" t="s">
        <v>1243</v>
      </c>
      <c r="G103" s="328"/>
      <c r="H103" s="327" t="s">
        <v>53</v>
      </c>
      <c r="I103" s="327" t="s">
        <v>56</v>
      </c>
      <c r="J103" s="327" t="s">
        <v>1244</v>
      </c>
      <c r="K103" s="326"/>
    </row>
    <row r="104" spans="2:11" s="1" customFormat="1" ht="17.25" customHeight="1">
      <c r="B104" s="324"/>
      <c r="C104" s="329" t="s">
        <v>1245</v>
      </c>
      <c r="D104" s="329"/>
      <c r="E104" s="329"/>
      <c r="F104" s="330" t="s">
        <v>1246</v>
      </c>
      <c r="G104" s="331"/>
      <c r="H104" s="329"/>
      <c r="I104" s="329"/>
      <c r="J104" s="329" t="s">
        <v>1247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52</v>
      </c>
      <c r="D106" s="334"/>
      <c r="E106" s="334"/>
      <c r="F106" s="335" t="s">
        <v>1248</v>
      </c>
      <c r="G106" s="312"/>
      <c r="H106" s="312" t="s">
        <v>1288</v>
      </c>
      <c r="I106" s="312" t="s">
        <v>1250</v>
      </c>
      <c r="J106" s="312">
        <v>20</v>
      </c>
      <c r="K106" s="326"/>
    </row>
    <row r="107" spans="2:11" s="1" customFormat="1" ht="15" customHeight="1">
      <c r="B107" s="324"/>
      <c r="C107" s="312" t="s">
        <v>1251</v>
      </c>
      <c r="D107" s="312"/>
      <c r="E107" s="312"/>
      <c r="F107" s="335" t="s">
        <v>1248</v>
      </c>
      <c r="G107" s="312"/>
      <c r="H107" s="312" t="s">
        <v>1288</v>
      </c>
      <c r="I107" s="312" t="s">
        <v>1250</v>
      </c>
      <c r="J107" s="312">
        <v>120</v>
      </c>
      <c r="K107" s="326"/>
    </row>
    <row r="108" spans="2:11" s="1" customFormat="1" ht="15" customHeight="1">
      <c r="B108" s="337"/>
      <c r="C108" s="312" t="s">
        <v>1253</v>
      </c>
      <c r="D108" s="312"/>
      <c r="E108" s="312"/>
      <c r="F108" s="335" t="s">
        <v>1254</v>
      </c>
      <c r="G108" s="312"/>
      <c r="H108" s="312" t="s">
        <v>1288</v>
      </c>
      <c r="I108" s="312" t="s">
        <v>1250</v>
      </c>
      <c r="J108" s="312">
        <v>50</v>
      </c>
      <c r="K108" s="326"/>
    </row>
    <row r="109" spans="2:11" s="1" customFormat="1" ht="15" customHeight="1">
      <c r="B109" s="337"/>
      <c r="C109" s="312" t="s">
        <v>1256</v>
      </c>
      <c r="D109" s="312"/>
      <c r="E109" s="312"/>
      <c r="F109" s="335" t="s">
        <v>1248</v>
      </c>
      <c r="G109" s="312"/>
      <c r="H109" s="312" t="s">
        <v>1288</v>
      </c>
      <c r="I109" s="312" t="s">
        <v>1258</v>
      </c>
      <c r="J109" s="312"/>
      <c r="K109" s="326"/>
    </row>
    <row r="110" spans="2:11" s="1" customFormat="1" ht="15" customHeight="1">
      <c r="B110" s="337"/>
      <c r="C110" s="312" t="s">
        <v>1267</v>
      </c>
      <c r="D110" s="312"/>
      <c r="E110" s="312"/>
      <c r="F110" s="335" t="s">
        <v>1254</v>
      </c>
      <c r="G110" s="312"/>
      <c r="H110" s="312" t="s">
        <v>1288</v>
      </c>
      <c r="I110" s="312" t="s">
        <v>1250</v>
      </c>
      <c r="J110" s="312">
        <v>50</v>
      </c>
      <c r="K110" s="326"/>
    </row>
    <row r="111" spans="2:11" s="1" customFormat="1" ht="15" customHeight="1">
      <c r="B111" s="337"/>
      <c r="C111" s="312" t="s">
        <v>1275</v>
      </c>
      <c r="D111" s="312"/>
      <c r="E111" s="312"/>
      <c r="F111" s="335" t="s">
        <v>1254</v>
      </c>
      <c r="G111" s="312"/>
      <c r="H111" s="312" t="s">
        <v>1288</v>
      </c>
      <c r="I111" s="312" t="s">
        <v>1250</v>
      </c>
      <c r="J111" s="312">
        <v>50</v>
      </c>
      <c r="K111" s="326"/>
    </row>
    <row r="112" spans="2:11" s="1" customFormat="1" ht="15" customHeight="1">
      <c r="B112" s="337"/>
      <c r="C112" s="312" t="s">
        <v>1273</v>
      </c>
      <c r="D112" s="312"/>
      <c r="E112" s="312"/>
      <c r="F112" s="335" t="s">
        <v>1254</v>
      </c>
      <c r="G112" s="312"/>
      <c r="H112" s="312" t="s">
        <v>1288</v>
      </c>
      <c r="I112" s="312" t="s">
        <v>1250</v>
      </c>
      <c r="J112" s="312">
        <v>50</v>
      </c>
      <c r="K112" s="326"/>
    </row>
    <row r="113" spans="2:11" s="1" customFormat="1" ht="15" customHeight="1">
      <c r="B113" s="337"/>
      <c r="C113" s="312" t="s">
        <v>52</v>
      </c>
      <c r="D113" s="312"/>
      <c r="E113" s="312"/>
      <c r="F113" s="335" t="s">
        <v>1248</v>
      </c>
      <c r="G113" s="312"/>
      <c r="H113" s="312" t="s">
        <v>1289</v>
      </c>
      <c r="I113" s="312" t="s">
        <v>1250</v>
      </c>
      <c r="J113" s="312">
        <v>20</v>
      </c>
      <c r="K113" s="326"/>
    </row>
    <row r="114" spans="2:11" s="1" customFormat="1" ht="15" customHeight="1">
      <c r="B114" s="337"/>
      <c r="C114" s="312" t="s">
        <v>1290</v>
      </c>
      <c r="D114" s="312"/>
      <c r="E114" s="312"/>
      <c r="F114" s="335" t="s">
        <v>1248</v>
      </c>
      <c r="G114" s="312"/>
      <c r="H114" s="312" t="s">
        <v>1291</v>
      </c>
      <c r="I114" s="312" t="s">
        <v>1250</v>
      </c>
      <c r="J114" s="312">
        <v>120</v>
      </c>
      <c r="K114" s="326"/>
    </row>
    <row r="115" spans="2:11" s="1" customFormat="1" ht="15" customHeight="1">
      <c r="B115" s="337"/>
      <c r="C115" s="312" t="s">
        <v>37</v>
      </c>
      <c r="D115" s="312"/>
      <c r="E115" s="312"/>
      <c r="F115" s="335" t="s">
        <v>1248</v>
      </c>
      <c r="G115" s="312"/>
      <c r="H115" s="312" t="s">
        <v>1292</v>
      </c>
      <c r="I115" s="312" t="s">
        <v>1283</v>
      </c>
      <c r="J115" s="312"/>
      <c r="K115" s="326"/>
    </row>
    <row r="116" spans="2:11" s="1" customFormat="1" ht="15" customHeight="1">
      <c r="B116" s="337"/>
      <c r="C116" s="312" t="s">
        <v>47</v>
      </c>
      <c r="D116" s="312"/>
      <c r="E116" s="312"/>
      <c r="F116" s="335" t="s">
        <v>1248</v>
      </c>
      <c r="G116" s="312"/>
      <c r="H116" s="312" t="s">
        <v>1293</v>
      </c>
      <c r="I116" s="312" t="s">
        <v>1283</v>
      </c>
      <c r="J116" s="312"/>
      <c r="K116" s="326"/>
    </row>
    <row r="117" spans="2:11" s="1" customFormat="1" ht="15" customHeight="1">
      <c r="B117" s="337"/>
      <c r="C117" s="312" t="s">
        <v>56</v>
      </c>
      <c r="D117" s="312"/>
      <c r="E117" s="312"/>
      <c r="F117" s="335" t="s">
        <v>1248</v>
      </c>
      <c r="G117" s="312"/>
      <c r="H117" s="312" t="s">
        <v>1294</v>
      </c>
      <c r="I117" s="312" t="s">
        <v>1295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1296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1242</v>
      </c>
      <c r="D123" s="327"/>
      <c r="E123" s="327"/>
      <c r="F123" s="327" t="s">
        <v>1243</v>
      </c>
      <c r="G123" s="328"/>
      <c r="H123" s="327" t="s">
        <v>53</v>
      </c>
      <c r="I123" s="327" t="s">
        <v>56</v>
      </c>
      <c r="J123" s="327" t="s">
        <v>1244</v>
      </c>
      <c r="K123" s="356"/>
    </row>
    <row r="124" spans="2:11" s="1" customFormat="1" ht="17.25" customHeight="1">
      <c r="B124" s="355"/>
      <c r="C124" s="329" t="s">
        <v>1245</v>
      </c>
      <c r="D124" s="329"/>
      <c r="E124" s="329"/>
      <c r="F124" s="330" t="s">
        <v>1246</v>
      </c>
      <c r="G124" s="331"/>
      <c r="H124" s="329"/>
      <c r="I124" s="329"/>
      <c r="J124" s="329" t="s">
        <v>1247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1251</v>
      </c>
      <c r="D126" s="334"/>
      <c r="E126" s="334"/>
      <c r="F126" s="335" t="s">
        <v>1248</v>
      </c>
      <c r="G126" s="312"/>
      <c r="H126" s="312" t="s">
        <v>1288</v>
      </c>
      <c r="I126" s="312" t="s">
        <v>1250</v>
      </c>
      <c r="J126" s="312">
        <v>120</v>
      </c>
      <c r="K126" s="360"/>
    </row>
    <row r="127" spans="2:11" s="1" customFormat="1" ht="15" customHeight="1">
      <c r="B127" s="357"/>
      <c r="C127" s="312" t="s">
        <v>1297</v>
      </c>
      <c r="D127" s="312"/>
      <c r="E127" s="312"/>
      <c r="F127" s="335" t="s">
        <v>1248</v>
      </c>
      <c r="G127" s="312"/>
      <c r="H127" s="312" t="s">
        <v>1298</v>
      </c>
      <c r="I127" s="312" t="s">
        <v>1250</v>
      </c>
      <c r="J127" s="312" t="s">
        <v>1299</v>
      </c>
      <c r="K127" s="360"/>
    </row>
    <row r="128" spans="2:11" s="1" customFormat="1" ht="15" customHeight="1">
      <c r="B128" s="357"/>
      <c r="C128" s="312" t="s">
        <v>1196</v>
      </c>
      <c r="D128" s="312"/>
      <c r="E128" s="312"/>
      <c r="F128" s="335" t="s">
        <v>1248</v>
      </c>
      <c r="G128" s="312"/>
      <c r="H128" s="312" t="s">
        <v>1300</v>
      </c>
      <c r="I128" s="312" t="s">
        <v>1250</v>
      </c>
      <c r="J128" s="312" t="s">
        <v>1299</v>
      </c>
      <c r="K128" s="360"/>
    </row>
    <row r="129" spans="2:11" s="1" customFormat="1" ht="15" customHeight="1">
      <c r="B129" s="357"/>
      <c r="C129" s="312" t="s">
        <v>1259</v>
      </c>
      <c r="D129" s="312"/>
      <c r="E129" s="312"/>
      <c r="F129" s="335" t="s">
        <v>1254</v>
      </c>
      <c r="G129" s="312"/>
      <c r="H129" s="312" t="s">
        <v>1260</v>
      </c>
      <c r="I129" s="312" t="s">
        <v>1250</v>
      </c>
      <c r="J129" s="312">
        <v>15</v>
      </c>
      <c r="K129" s="360"/>
    </row>
    <row r="130" spans="2:11" s="1" customFormat="1" ht="15" customHeight="1">
      <c r="B130" s="357"/>
      <c r="C130" s="338" t="s">
        <v>1261</v>
      </c>
      <c r="D130" s="338"/>
      <c r="E130" s="338"/>
      <c r="F130" s="339" t="s">
        <v>1254</v>
      </c>
      <c r="G130" s="338"/>
      <c r="H130" s="338" t="s">
        <v>1262</v>
      </c>
      <c r="I130" s="338" t="s">
        <v>1250</v>
      </c>
      <c r="J130" s="338">
        <v>15</v>
      </c>
      <c r="K130" s="360"/>
    </row>
    <row r="131" spans="2:11" s="1" customFormat="1" ht="15" customHeight="1">
      <c r="B131" s="357"/>
      <c r="C131" s="338" t="s">
        <v>1263</v>
      </c>
      <c r="D131" s="338"/>
      <c r="E131" s="338"/>
      <c r="F131" s="339" t="s">
        <v>1254</v>
      </c>
      <c r="G131" s="338"/>
      <c r="H131" s="338" t="s">
        <v>1264</v>
      </c>
      <c r="I131" s="338" t="s">
        <v>1250</v>
      </c>
      <c r="J131" s="338">
        <v>20</v>
      </c>
      <c r="K131" s="360"/>
    </row>
    <row r="132" spans="2:11" s="1" customFormat="1" ht="15" customHeight="1">
      <c r="B132" s="357"/>
      <c r="C132" s="338" t="s">
        <v>1265</v>
      </c>
      <c r="D132" s="338"/>
      <c r="E132" s="338"/>
      <c r="F132" s="339" t="s">
        <v>1254</v>
      </c>
      <c r="G132" s="338"/>
      <c r="H132" s="338" t="s">
        <v>1266</v>
      </c>
      <c r="I132" s="338" t="s">
        <v>1250</v>
      </c>
      <c r="J132" s="338">
        <v>20</v>
      </c>
      <c r="K132" s="360"/>
    </row>
    <row r="133" spans="2:11" s="1" customFormat="1" ht="15" customHeight="1">
      <c r="B133" s="357"/>
      <c r="C133" s="312" t="s">
        <v>1253</v>
      </c>
      <c r="D133" s="312"/>
      <c r="E133" s="312"/>
      <c r="F133" s="335" t="s">
        <v>1254</v>
      </c>
      <c r="G133" s="312"/>
      <c r="H133" s="312" t="s">
        <v>1288</v>
      </c>
      <c r="I133" s="312" t="s">
        <v>1250</v>
      </c>
      <c r="J133" s="312">
        <v>50</v>
      </c>
      <c r="K133" s="360"/>
    </row>
    <row r="134" spans="2:11" s="1" customFormat="1" ht="15" customHeight="1">
      <c r="B134" s="357"/>
      <c r="C134" s="312" t="s">
        <v>1267</v>
      </c>
      <c r="D134" s="312"/>
      <c r="E134" s="312"/>
      <c r="F134" s="335" t="s">
        <v>1254</v>
      </c>
      <c r="G134" s="312"/>
      <c r="H134" s="312" t="s">
        <v>1288</v>
      </c>
      <c r="I134" s="312" t="s">
        <v>1250</v>
      </c>
      <c r="J134" s="312">
        <v>50</v>
      </c>
      <c r="K134" s="360"/>
    </row>
    <row r="135" spans="2:11" s="1" customFormat="1" ht="15" customHeight="1">
      <c r="B135" s="357"/>
      <c r="C135" s="312" t="s">
        <v>1273</v>
      </c>
      <c r="D135" s="312"/>
      <c r="E135" s="312"/>
      <c r="F135" s="335" t="s">
        <v>1254</v>
      </c>
      <c r="G135" s="312"/>
      <c r="H135" s="312" t="s">
        <v>1288</v>
      </c>
      <c r="I135" s="312" t="s">
        <v>1250</v>
      </c>
      <c r="J135" s="312">
        <v>50</v>
      </c>
      <c r="K135" s="360"/>
    </row>
    <row r="136" spans="2:11" s="1" customFormat="1" ht="15" customHeight="1">
      <c r="B136" s="357"/>
      <c r="C136" s="312" t="s">
        <v>1275</v>
      </c>
      <c r="D136" s="312"/>
      <c r="E136" s="312"/>
      <c r="F136" s="335" t="s">
        <v>1254</v>
      </c>
      <c r="G136" s="312"/>
      <c r="H136" s="312" t="s">
        <v>1288</v>
      </c>
      <c r="I136" s="312" t="s">
        <v>1250</v>
      </c>
      <c r="J136" s="312">
        <v>50</v>
      </c>
      <c r="K136" s="360"/>
    </row>
    <row r="137" spans="2:11" s="1" customFormat="1" ht="15" customHeight="1">
      <c r="B137" s="357"/>
      <c r="C137" s="312" t="s">
        <v>1276</v>
      </c>
      <c r="D137" s="312"/>
      <c r="E137" s="312"/>
      <c r="F137" s="335" t="s">
        <v>1254</v>
      </c>
      <c r="G137" s="312"/>
      <c r="H137" s="312" t="s">
        <v>1301</v>
      </c>
      <c r="I137" s="312" t="s">
        <v>1250</v>
      </c>
      <c r="J137" s="312">
        <v>255</v>
      </c>
      <c r="K137" s="360"/>
    </row>
    <row r="138" spans="2:11" s="1" customFormat="1" ht="15" customHeight="1">
      <c r="B138" s="357"/>
      <c r="C138" s="312" t="s">
        <v>1278</v>
      </c>
      <c r="D138" s="312"/>
      <c r="E138" s="312"/>
      <c r="F138" s="335" t="s">
        <v>1248</v>
      </c>
      <c r="G138" s="312"/>
      <c r="H138" s="312" t="s">
        <v>1302</v>
      </c>
      <c r="I138" s="312" t="s">
        <v>1280</v>
      </c>
      <c r="J138" s="312"/>
      <c r="K138" s="360"/>
    </row>
    <row r="139" spans="2:11" s="1" customFormat="1" ht="15" customHeight="1">
      <c r="B139" s="357"/>
      <c r="C139" s="312" t="s">
        <v>1281</v>
      </c>
      <c r="D139" s="312"/>
      <c r="E139" s="312"/>
      <c r="F139" s="335" t="s">
        <v>1248</v>
      </c>
      <c r="G139" s="312"/>
      <c r="H139" s="312" t="s">
        <v>1303</v>
      </c>
      <c r="I139" s="312" t="s">
        <v>1283</v>
      </c>
      <c r="J139" s="312"/>
      <c r="K139" s="360"/>
    </row>
    <row r="140" spans="2:11" s="1" customFormat="1" ht="15" customHeight="1">
      <c r="B140" s="357"/>
      <c r="C140" s="312" t="s">
        <v>1284</v>
      </c>
      <c r="D140" s="312"/>
      <c r="E140" s="312"/>
      <c r="F140" s="335" t="s">
        <v>1248</v>
      </c>
      <c r="G140" s="312"/>
      <c r="H140" s="312" t="s">
        <v>1284</v>
      </c>
      <c r="I140" s="312" t="s">
        <v>1283</v>
      </c>
      <c r="J140" s="312"/>
      <c r="K140" s="360"/>
    </row>
    <row r="141" spans="2:11" s="1" customFormat="1" ht="15" customHeight="1">
      <c r="B141" s="357"/>
      <c r="C141" s="312" t="s">
        <v>37</v>
      </c>
      <c r="D141" s="312"/>
      <c r="E141" s="312"/>
      <c r="F141" s="335" t="s">
        <v>1248</v>
      </c>
      <c r="G141" s="312"/>
      <c r="H141" s="312" t="s">
        <v>1304</v>
      </c>
      <c r="I141" s="312" t="s">
        <v>1283</v>
      </c>
      <c r="J141" s="312"/>
      <c r="K141" s="360"/>
    </row>
    <row r="142" spans="2:11" s="1" customFormat="1" ht="15" customHeight="1">
      <c r="B142" s="357"/>
      <c r="C142" s="312" t="s">
        <v>1305</v>
      </c>
      <c r="D142" s="312"/>
      <c r="E142" s="312"/>
      <c r="F142" s="335" t="s">
        <v>1248</v>
      </c>
      <c r="G142" s="312"/>
      <c r="H142" s="312" t="s">
        <v>1306</v>
      </c>
      <c r="I142" s="312" t="s">
        <v>1283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1307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1242</v>
      </c>
      <c r="D148" s="327"/>
      <c r="E148" s="327"/>
      <c r="F148" s="327" t="s">
        <v>1243</v>
      </c>
      <c r="G148" s="328"/>
      <c r="H148" s="327" t="s">
        <v>53</v>
      </c>
      <c r="I148" s="327" t="s">
        <v>56</v>
      </c>
      <c r="J148" s="327" t="s">
        <v>1244</v>
      </c>
      <c r="K148" s="326"/>
    </row>
    <row r="149" spans="2:11" s="1" customFormat="1" ht="17.25" customHeight="1">
      <c r="B149" s="324"/>
      <c r="C149" s="329" t="s">
        <v>1245</v>
      </c>
      <c r="D149" s="329"/>
      <c r="E149" s="329"/>
      <c r="F149" s="330" t="s">
        <v>1246</v>
      </c>
      <c r="G149" s="331"/>
      <c r="H149" s="329"/>
      <c r="I149" s="329"/>
      <c r="J149" s="329" t="s">
        <v>1247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1251</v>
      </c>
      <c r="D151" s="312"/>
      <c r="E151" s="312"/>
      <c r="F151" s="365" t="s">
        <v>1248</v>
      </c>
      <c r="G151" s="312"/>
      <c r="H151" s="364" t="s">
        <v>1288</v>
      </c>
      <c r="I151" s="364" t="s">
        <v>1250</v>
      </c>
      <c r="J151" s="364">
        <v>120</v>
      </c>
      <c r="K151" s="360"/>
    </row>
    <row r="152" spans="2:11" s="1" customFormat="1" ht="15" customHeight="1">
      <c r="B152" s="337"/>
      <c r="C152" s="364" t="s">
        <v>1297</v>
      </c>
      <c r="D152" s="312"/>
      <c r="E152" s="312"/>
      <c r="F152" s="365" t="s">
        <v>1248</v>
      </c>
      <c r="G152" s="312"/>
      <c r="H152" s="364" t="s">
        <v>1308</v>
      </c>
      <c r="I152" s="364" t="s">
        <v>1250</v>
      </c>
      <c r="J152" s="364" t="s">
        <v>1299</v>
      </c>
      <c r="K152" s="360"/>
    </row>
    <row r="153" spans="2:11" s="1" customFormat="1" ht="15" customHeight="1">
      <c r="B153" s="337"/>
      <c r="C153" s="364" t="s">
        <v>1196</v>
      </c>
      <c r="D153" s="312"/>
      <c r="E153" s="312"/>
      <c r="F153" s="365" t="s">
        <v>1248</v>
      </c>
      <c r="G153" s="312"/>
      <c r="H153" s="364" t="s">
        <v>1309</v>
      </c>
      <c r="I153" s="364" t="s">
        <v>1250</v>
      </c>
      <c r="J153" s="364" t="s">
        <v>1299</v>
      </c>
      <c r="K153" s="360"/>
    </row>
    <row r="154" spans="2:11" s="1" customFormat="1" ht="15" customHeight="1">
      <c r="B154" s="337"/>
      <c r="C154" s="364" t="s">
        <v>1253</v>
      </c>
      <c r="D154" s="312"/>
      <c r="E154" s="312"/>
      <c r="F154" s="365" t="s">
        <v>1254</v>
      </c>
      <c r="G154" s="312"/>
      <c r="H154" s="364" t="s">
        <v>1288</v>
      </c>
      <c r="I154" s="364" t="s">
        <v>1250</v>
      </c>
      <c r="J154" s="364">
        <v>50</v>
      </c>
      <c r="K154" s="360"/>
    </row>
    <row r="155" spans="2:11" s="1" customFormat="1" ht="15" customHeight="1">
      <c r="B155" s="337"/>
      <c r="C155" s="364" t="s">
        <v>1256</v>
      </c>
      <c r="D155" s="312"/>
      <c r="E155" s="312"/>
      <c r="F155" s="365" t="s">
        <v>1248</v>
      </c>
      <c r="G155" s="312"/>
      <c r="H155" s="364" t="s">
        <v>1288</v>
      </c>
      <c r="I155" s="364" t="s">
        <v>1258</v>
      </c>
      <c r="J155" s="364"/>
      <c r="K155" s="360"/>
    </row>
    <row r="156" spans="2:11" s="1" customFormat="1" ht="15" customHeight="1">
      <c r="B156" s="337"/>
      <c r="C156" s="364" t="s">
        <v>1267</v>
      </c>
      <c r="D156" s="312"/>
      <c r="E156" s="312"/>
      <c r="F156" s="365" t="s">
        <v>1254</v>
      </c>
      <c r="G156" s="312"/>
      <c r="H156" s="364" t="s">
        <v>1288</v>
      </c>
      <c r="I156" s="364" t="s">
        <v>1250</v>
      </c>
      <c r="J156" s="364">
        <v>50</v>
      </c>
      <c r="K156" s="360"/>
    </row>
    <row r="157" spans="2:11" s="1" customFormat="1" ht="15" customHeight="1">
      <c r="B157" s="337"/>
      <c r="C157" s="364" t="s">
        <v>1275</v>
      </c>
      <c r="D157" s="312"/>
      <c r="E157" s="312"/>
      <c r="F157" s="365" t="s">
        <v>1254</v>
      </c>
      <c r="G157" s="312"/>
      <c r="H157" s="364" t="s">
        <v>1288</v>
      </c>
      <c r="I157" s="364" t="s">
        <v>1250</v>
      </c>
      <c r="J157" s="364">
        <v>50</v>
      </c>
      <c r="K157" s="360"/>
    </row>
    <row r="158" spans="2:11" s="1" customFormat="1" ht="15" customHeight="1">
      <c r="B158" s="337"/>
      <c r="C158" s="364" t="s">
        <v>1273</v>
      </c>
      <c r="D158" s="312"/>
      <c r="E158" s="312"/>
      <c r="F158" s="365" t="s">
        <v>1254</v>
      </c>
      <c r="G158" s="312"/>
      <c r="H158" s="364" t="s">
        <v>1288</v>
      </c>
      <c r="I158" s="364" t="s">
        <v>1250</v>
      </c>
      <c r="J158" s="364">
        <v>50</v>
      </c>
      <c r="K158" s="360"/>
    </row>
    <row r="159" spans="2:11" s="1" customFormat="1" ht="15" customHeight="1">
      <c r="B159" s="337"/>
      <c r="C159" s="364" t="s">
        <v>98</v>
      </c>
      <c r="D159" s="312"/>
      <c r="E159" s="312"/>
      <c r="F159" s="365" t="s">
        <v>1248</v>
      </c>
      <c r="G159" s="312"/>
      <c r="H159" s="364" t="s">
        <v>1310</v>
      </c>
      <c r="I159" s="364" t="s">
        <v>1250</v>
      </c>
      <c r="J159" s="364" t="s">
        <v>1311</v>
      </c>
      <c r="K159" s="360"/>
    </row>
    <row r="160" spans="2:11" s="1" customFormat="1" ht="15" customHeight="1">
      <c r="B160" s="337"/>
      <c r="C160" s="364" t="s">
        <v>1312</v>
      </c>
      <c r="D160" s="312"/>
      <c r="E160" s="312"/>
      <c r="F160" s="365" t="s">
        <v>1248</v>
      </c>
      <c r="G160" s="312"/>
      <c r="H160" s="364" t="s">
        <v>1313</v>
      </c>
      <c r="I160" s="364" t="s">
        <v>1283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1314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1242</v>
      </c>
      <c r="D166" s="327"/>
      <c r="E166" s="327"/>
      <c r="F166" s="327" t="s">
        <v>1243</v>
      </c>
      <c r="G166" s="369"/>
      <c r="H166" s="370" t="s">
        <v>53</v>
      </c>
      <c r="I166" s="370" t="s">
        <v>56</v>
      </c>
      <c r="J166" s="327" t="s">
        <v>1244</v>
      </c>
      <c r="K166" s="304"/>
    </row>
    <row r="167" spans="2:11" s="1" customFormat="1" ht="17.25" customHeight="1">
      <c r="B167" s="305"/>
      <c r="C167" s="329" t="s">
        <v>1245</v>
      </c>
      <c r="D167" s="329"/>
      <c r="E167" s="329"/>
      <c r="F167" s="330" t="s">
        <v>1246</v>
      </c>
      <c r="G167" s="371"/>
      <c r="H167" s="372"/>
      <c r="I167" s="372"/>
      <c r="J167" s="329" t="s">
        <v>1247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1251</v>
      </c>
      <c r="D169" s="312"/>
      <c r="E169" s="312"/>
      <c r="F169" s="335" t="s">
        <v>1248</v>
      </c>
      <c r="G169" s="312"/>
      <c r="H169" s="312" t="s">
        <v>1288</v>
      </c>
      <c r="I169" s="312" t="s">
        <v>1250</v>
      </c>
      <c r="J169" s="312">
        <v>120</v>
      </c>
      <c r="K169" s="360"/>
    </row>
    <row r="170" spans="2:11" s="1" customFormat="1" ht="15" customHeight="1">
      <c r="B170" s="337"/>
      <c r="C170" s="312" t="s">
        <v>1297</v>
      </c>
      <c r="D170" s="312"/>
      <c r="E170" s="312"/>
      <c r="F170" s="335" t="s">
        <v>1248</v>
      </c>
      <c r="G170" s="312"/>
      <c r="H170" s="312" t="s">
        <v>1298</v>
      </c>
      <c r="I170" s="312" t="s">
        <v>1250</v>
      </c>
      <c r="J170" s="312" t="s">
        <v>1299</v>
      </c>
      <c r="K170" s="360"/>
    </row>
    <row r="171" spans="2:11" s="1" customFormat="1" ht="15" customHeight="1">
      <c r="B171" s="337"/>
      <c r="C171" s="312" t="s">
        <v>1196</v>
      </c>
      <c r="D171" s="312"/>
      <c r="E171" s="312"/>
      <c r="F171" s="335" t="s">
        <v>1248</v>
      </c>
      <c r="G171" s="312"/>
      <c r="H171" s="312" t="s">
        <v>1315</v>
      </c>
      <c r="I171" s="312" t="s">
        <v>1250</v>
      </c>
      <c r="J171" s="312" t="s">
        <v>1299</v>
      </c>
      <c r="K171" s="360"/>
    </row>
    <row r="172" spans="2:11" s="1" customFormat="1" ht="15" customHeight="1">
      <c r="B172" s="337"/>
      <c r="C172" s="312" t="s">
        <v>1253</v>
      </c>
      <c r="D172" s="312"/>
      <c r="E172" s="312"/>
      <c r="F172" s="335" t="s">
        <v>1254</v>
      </c>
      <c r="G172" s="312"/>
      <c r="H172" s="312" t="s">
        <v>1315</v>
      </c>
      <c r="I172" s="312" t="s">
        <v>1250</v>
      </c>
      <c r="J172" s="312">
        <v>50</v>
      </c>
      <c r="K172" s="360"/>
    </row>
    <row r="173" spans="2:11" s="1" customFormat="1" ht="15" customHeight="1">
      <c r="B173" s="337"/>
      <c r="C173" s="312" t="s">
        <v>1256</v>
      </c>
      <c r="D173" s="312"/>
      <c r="E173" s="312"/>
      <c r="F173" s="335" t="s">
        <v>1248</v>
      </c>
      <c r="G173" s="312"/>
      <c r="H173" s="312" t="s">
        <v>1315</v>
      </c>
      <c r="I173" s="312" t="s">
        <v>1258</v>
      </c>
      <c r="J173" s="312"/>
      <c r="K173" s="360"/>
    </row>
    <row r="174" spans="2:11" s="1" customFormat="1" ht="15" customHeight="1">
      <c r="B174" s="337"/>
      <c r="C174" s="312" t="s">
        <v>1267</v>
      </c>
      <c r="D174" s="312"/>
      <c r="E174" s="312"/>
      <c r="F174" s="335" t="s">
        <v>1254</v>
      </c>
      <c r="G174" s="312"/>
      <c r="H174" s="312" t="s">
        <v>1315</v>
      </c>
      <c r="I174" s="312" t="s">
        <v>1250</v>
      </c>
      <c r="J174" s="312">
        <v>50</v>
      </c>
      <c r="K174" s="360"/>
    </row>
    <row r="175" spans="2:11" s="1" customFormat="1" ht="15" customHeight="1">
      <c r="B175" s="337"/>
      <c r="C175" s="312" t="s">
        <v>1275</v>
      </c>
      <c r="D175" s="312"/>
      <c r="E175" s="312"/>
      <c r="F175" s="335" t="s">
        <v>1254</v>
      </c>
      <c r="G175" s="312"/>
      <c r="H175" s="312" t="s">
        <v>1315</v>
      </c>
      <c r="I175" s="312" t="s">
        <v>1250</v>
      </c>
      <c r="J175" s="312">
        <v>50</v>
      </c>
      <c r="K175" s="360"/>
    </row>
    <row r="176" spans="2:11" s="1" customFormat="1" ht="15" customHeight="1">
      <c r="B176" s="337"/>
      <c r="C176" s="312" t="s">
        <v>1273</v>
      </c>
      <c r="D176" s="312"/>
      <c r="E176" s="312"/>
      <c r="F176" s="335" t="s">
        <v>1254</v>
      </c>
      <c r="G176" s="312"/>
      <c r="H176" s="312" t="s">
        <v>1315</v>
      </c>
      <c r="I176" s="312" t="s">
        <v>1250</v>
      </c>
      <c r="J176" s="312">
        <v>50</v>
      </c>
      <c r="K176" s="360"/>
    </row>
    <row r="177" spans="2:11" s="1" customFormat="1" ht="15" customHeight="1">
      <c r="B177" s="337"/>
      <c r="C177" s="312" t="s">
        <v>105</v>
      </c>
      <c r="D177" s="312"/>
      <c r="E177" s="312"/>
      <c r="F177" s="335" t="s">
        <v>1248</v>
      </c>
      <c r="G177" s="312"/>
      <c r="H177" s="312" t="s">
        <v>1316</v>
      </c>
      <c r="I177" s="312" t="s">
        <v>1317</v>
      </c>
      <c r="J177" s="312"/>
      <c r="K177" s="360"/>
    </row>
    <row r="178" spans="2:11" s="1" customFormat="1" ht="15" customHeight="1">
      <c r="B178" s="337"/>
      <c r="C178" s="312" t="s">
        <v>56</v>
      </c>
      <c r="D178" s="312"/>
      <c r="E178" s="312"/>
      <c r="F178" s="335" t="s">
        <v>1248</v>
      </c>
      <c r="G178" s="312"/>
      <c r="H178" s="312" t="s">
        <v>1318</v>
      </c>
      <c r="I178" s="312" t="s">
        <v>1319</v>
      </c>
      <c r="J178" s="312">
        <v>1</v>
      </c>
      <c r="K178" s="360"/>
    </row>
    <row r="179" spans="2:11" s="1" customFormat="1" ht="15" customHeight="1">
      <c r="B179" s="337"/>
      <c r="C179" s="312" t="s">
        <v>52</v>
      </c>
      <c r="D179" s="312"/>
      <c r="E179" s="312"/>
      <c r="F179" s="335" t="s">
        <v>1248</v>
      </c>
      <c r="G179" s="312"/>
      <c r="H179" s="312" t="s">
        <v>1320</v>
      </c>
      <c r="I179" s="312" t="s">
        <v>1250</v>
      </c>
      <c r="J179" s="312">
        <v>20</v>
      </c>
      <c r="K179" s="360"/>
    </row>
    <row r="180" spans="2:11" s="1" customFormat="1" ht="15" customHeight="1">
      <c r="B180" s="337"/>
      <c r="C180" s="312" t="s">
        <v>53</v>
      </c>
      <c r="D180" s="312"/>
      <c r="E180" s="312"/>
      <c r="F180" s="335" t="s">
        <v>1248</v>
      </c>
      <c r="G180" s="312"/>
      <c r="H180" s="312" t="s">
        <v>1321</v>
      </c>
      <c r="I180" s="312" t="s">
        <v>1250</v>
      </c>
      <c r="J180" s="312">
        <v>255</v>
      </c>
      <c r="K180" s="360"/>
    </row>
    <row r="181" spans="2:11" s="1" customFormat="1" ht="15" customHeight="1">
      <c r="B181" s="337"/>
      <c r="C181" s="312" t="s">
        <v>106</v>
      </c>
      <c r="D181" s="312"/>
      <c r="E181" s="312"/>
      <c r="F181" s="335" t="s">
        <v>1248</v>
      </c>
      <c r="G181" s="312"/>
      <c r="H181" s="312" t="s">
        <v>1212</v>
      </c>
      <c r="I181" s="312" t="s">
        <v>1250</v>
      </c>
      <c r="J181" s="312">
        <v>10</v>
      </c>
      <c r="K181" s="360"/>
    </row>
    <row r="182" spans="2:11" s="1" customFormat="1" ht="15" customHeight="1">
      <c r="B182" s="337"/>
      <c r="C182" s="312" t="s">
        <v>107</v>
      </c>
      <c r="D182" s="312"/>
      <c r="E182" s="312"/>
      <c r="F182" s="335" t="s">
        <v>1248</v>
      </c>
      <c r="G182" s="312"/>
      <c r="H182" s="312" t="s">
        <v>1322</v>
      </c>
      <c r="I182" s="312" t="s">
        <v>1283</v>
      </c>
      <c r="J182" s="312"/>
      <c r="K182" s="360"/>
    </row>
    <row r="183" spans="2:11" s="1" customFormat="1" ht="15" customHeight="1">
      <c r="B183" s="337"/>
      <c r="C183" s="312" t="s">
        <v>1323</v>
      </c>
      <c r="D183" s="312"/>
      <c r="E183" s="312"/>
      <c r="F183" s="335" t="s">
        <v>1248</v>
      </c>
      <c r="G183" s="312"/>
      <c r="H183" s="312" t="s">
        <v>1324</v>
      </c>
      <c r="I183" s="312" t="s">
        <v>1283</v>
      </c>
      <c r="J183" s="312"/>
      <c r="K183" s="360"/>
    </row>
    <row r="184" spans="2:11" s="1" customFormat="1" ht="15" customHeight="1">
      <c r="B184" s="337"/>
      <c r="C184" s="312" t="s">
        <v>1312</v>
      </c>
      <c r="D184" s="312"/>
      <c r="E184" s="312"/>
      <c r="F184" s="335" t="s">
        <v>1248</v>
      </c>
      <c r="G184" s="312"/>
      <c r="H184" s="312" t="s">
        <v>1325</v>
      </c>
      <c r="I184" s="312" t="s">
        <v>1283</v>
      </c>
      <c r="J184" s="312"/>
      <c r="K184" s="360"/>
    </row>
    <row r="185" spans="2:11" s="1" customFormat="1" ht="15" customHeight="1">
      <c r="B185" s="337"/>
      <c r="C185" s="312" t="s">
        <v>109</v>
      </c>
      <c r="D185" s="312"/>
      <c r="E185" s="312"/>
      <c r="F185" s="335" t="s">
        <v>1254</v>
      </c>
      <c r="G185" s="312"/>
      <c r="H185" s="312" t="s">
        <v>1326</v>
      </c>
      <c r="I185" s="312" t="s">
        <v>1250</v>
      </c>
      <c r="J185" s="312">
        <v>50</v>
      </c>
      <c r="K185" s="360"/>
    </row>
    <row r="186" spans="2:11" s="1" customFormat="1" ht="15" customHeight="1">
      <c r="B186" s="337"/>
      <c r="C186" s="312" t="s">
        <v>1327</v>
      </c>
      <c r="D186" s="312"/>
      <c r="E186" s="312"/>
      <c r="F186" s="335" t="s">
        <v>1254</v>
      </c>
      <c r="G186" s="312"/>
      <c r="H186" s="312" t="s">
        <v>1328</v>
      </c>
      <c r="I186" s="312" t="s">
        <v>1329</v>
      </c>
      <c r="J186" s="312"/>
      <c r="K186" s="360"/>
    </row>
    <row r="187" spans="2:11" s="1" customFormat="1" ht="15" customHeight="1">
      <c r="B187" s="337"/>
      <c r="C187" s="312" t="s">
        <v>1330</v>
      </c>
      <c r="D187" s="312"/>
      <c r="E187" s="312"/>
      <c r="F187" s="335" t="s">
        <v>1254</v>
      </c>
      <c r="G187" s="312"/>
      <c r="H187" s="312" t="s">
        <v>1331</v>
      </c>
      <c r="I187" s="312" t="s">
        <v>1329</v>
      </c>
      <c r="J187" s="312"/>
      <c r="K187" s="360"/>
    </row>
    <row r="188" spans="2:11" s="1" customFormat="1" ht="15" customHeight="1">
      <c r="B188" s="337"/>
      <c r="C188" s="312" t="s">
        <v>1332</v>
      </c>
      <c r="D188" s="312"/>
      <c r="E188" s="312"/>
      <c r="F188" s="335" t="s">
        <v>1254</v>
      </c>
      <c r="G188" s="312"/>
      <c r="H188" s="312" t="s">
        <v>1333</v>
      </c>
      <c r="I188" s="312" t="s">
        <v>1329</v>
      </c>
      <c r="J188" s="312"/>
      <c r="K188" s="360"/>
    </row>
    <row r="189" spans="2:11" s="1" customFormat="1" ht="15" customHeight="1">
      <c r="B189" s="337"/>
      <c r="C189" s="373" t="s">
        <v>1334</v>
      </c>
      <c r="D189" s="312"/>
      <c r="E189" s="312"/>
      <c r="F189" s="335" t="s">
        <v>1254</v>
      </c>
      <c r="G189" s="312"/>
      <c r="H189" s="312" t="s">
        <v>1335</v>
      </c>
      <c r="I189" s="312" t="s">
        <v>1336</v>
      </c>
      <c r="J189" s="374" t="s">
        <v>1337</v>
      </c>
      <c r="K189" s="360"/>
    </row>
    <row r="190" spans="2:11" s="1" customFormat="1" ht="15" customHeight="1">
      <c r="B190" s="337"/>
      <c r="C190" s="373" t="s">
        <v>41</v>
      </c>
      <c r="D190" s="312"/>
      <c r="E190" s="312"/>
      <c r="F190" s="335" t="s">
        <v>1248</v>
      </c>
      <c r="G190" s="312"/>
      <c r="H190" s="309" t="s">
        <v>1338</v>
      </c>
      <c r="I190" s="312" t="s">
        <v>1339</v>
      </c>
      <c r="J190" s="312"/>
      <c r="K190" s="360"/>
    </row>
    <row r="191" spans="2:11" s="1" customFormat="1" ht="15" customHeight="1">
      <c r="B191" s="337"/>
      <c r="C191" s="373" t="s">
        <v>1340</v>
      </c>
      <c r="D191" s="312"/>
      <c r="E191" s="312"/>
      <c r="F191" s="335" t="s">
        <v>1248</v>
      </c>
      <c r="G191" s="312"/>
      <c r="H191" s="312" t="s">
        <v>1341</v>
      </c>
      <c r="I191" s="312" t="s">
        <v>1283</v>
      </c>
      <c r="J191" s="312"/>
      <c r="K191" s="360"/>
    </row>
    <row r="192" spans="2:11" s="1" customFormat="1" ht="15" customHeight="1">
      <c r="B192" s="337"/>
      <c r="C192" s="373" t="s">
        <v>1342</v>
      </c>
      <c r="D192" s="312"/>
      <c r="E192" s="312"/>
      <c r="F192" s="335" t="s">
        <v>1248</v>
      </c>
      <c r="G192" s="312"/>
      <c r="H192" s="312" t="s">
        <v>1343</v>
      </c>
      <c r="I192" s="312" t="s">
        <v>1283</v>
      </c>
      <c r="J192" s="312"/>
      <c r="K192" s="360"/>
    </row>
    <row r="193" spans="2:11" s="1" customFormat="1" ht="15" customHeight="1">
      <c r="B193" s="337"/>
      <c r="C193" s="373" t="s">
        <v>1344</v>
      </c>
      <c r="D193" s="312"/>
      <c r="E193" s="312"/>
      <c r="F193" s="335" t="s">
        <v>1254</v>
      </c>
      <c r="G193" s="312"/>
      <c r="H193" s="312" t="s">
        <v>1345</v>
      </c>
      <c r="I193" s="312" t="s">
        <v>1283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1346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1347</v>
      </c>
      <c r="D200" s="376"/>
      <c r="E200" s="376"/>
      <c r="F200" s="376" t="s">
        <v>1348</v>
      </c>
      <c r="G200" s="377"/>
      <c r="H200" s="376" t="s">
        <v>1349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1339</v>
      </c>
      <c r="D202" s="312"/>
      <c r="E202" s="312"/>
      <c r="F202" s="335" t="s">
        <v>42</v>
      </c>
      <c r="G202" s="312"/>
      <c r="H202" s="312" t="s">
        <v>1350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43</v>
      </c>
      <c r="G203" s="312"/>
      <c r="H203" s="312" t="s">
        <v>1351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46</v>
      </c>
      <c r="G204" s="312"/>
      <c r="H204" s="312" t="s">
        <v>1352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44</v>
      </c>
      <c r="G205" s="312"/>
      <c r="H205" s="312" t="s">
        <v>1353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45</v>
      </c>
      <c r="G206" s="312"/>
      <c r="H206" s="312" t="s">
        <v>1354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1295</v>
      </c>
      <c r="D208" s="312"/>
      <c r="E208" s="312"/>
      <c r="F208" s="335" t="s">
        <v>78</v>
      </c>
      <c r="G208" s="312"/>
      <c r="H208" s="312" t="s">
        <v>1355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1192</v>
      </c>
      <c r="G209" s="312"/>
      <c r="H209" s="312" t="s">
        <v>1193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1190</v>
      </c>
      <c r="G210" s="312"/>
      <c r="H210" s="312" t="s">
        <v>1356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91</v>
      </c>
      <c r="G211" s="373"/>
      <c r="H211" s="364" t="s">
        <v>92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1194</v>
      </c>
      <c r="G212" s="373"/>
      <c r="H212" s="364" t="s">
        <v>1357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1319</v>
      </c>
      <c r="D214" s="312"/>
      <c r="E214" s="312"/>
      <c r="F214" s="335">
        <v>1</v>
      </c>
      <c r="G214" s="373"/>
      <c r="H214" s="364" t="s">
        <v>1358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1359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1360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1361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Dagmar</dc:creator>
  <cp:keywords/>
  <dc:description/>
  <cp:lastModifiedBy>Sedláčková Dagmar</cp:lastModifiedBy>
  <dcterms:created xsi:type="dcterms:W3CDTF">2023-05-24T12:21:44Z</dcterms:created>
  <dcterms:modified xsi:type="dcterms:W3CDTF">2023-05-24T12:21:53Z</dcterms:modified>
  <cp:category/>
  <cp:version/>
  <cp:contentType/>
  <cp:contentStatus/>
</cp:coreProperties>
</file>