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Sedláčková_2021\20_329 UL mosty_Fukač\Most Sebuzín_PD vč. RO\RO_VV_24.5.2023_final\"/>
    </mc:Choice>
  </mc:AlternateContent>
  <bookViews>
    <workbookView xWindow="0" yWindow="0" windowWidth="0" windowHeight="0"/>
  </bookViews>
  <sheets>
    <sheet name="Rekapitulace stavby" sheetId="1" r:id="rId1"/>
    <sheet name="SO 000 - Příprava území " sheetId="2" r:id="rId2"/>
    <sheet name="SO 000.1 - Náhradní výsadba" sheetId="3" r:id="rId3"/>
    <sheet name="SO 000.2 - Následná 5ti l..." sheetId="4" r:id="rId4"/>
    <sheet name="SO 202 - Most ev. č. UL 1..." sheetId="5" r:id="rId5"/>
    <sheet name="VON - Vedlejší a ostatní ..." sheetId="6" r:id="rId6"/>
    <sheet name="Seznam figur" sheetId="7" r:id="rId7"/>
    <sheet name="Pokyny pro vyplnění" sheetId="8" r:id="rId8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000 - Příprava území '!$C$81:$K$162</definedName>
    <definedName name="_xlnm.Print_Area" localSheetId="1">'SO 000 - Příprava území '!$C$4:$J$39,'SO 000 - Příprava území '!$C$45:$J$63,'SO 000 - Příprava území '!$C$69:$K$162</definedName>
    <definedName name="_xlnm.Print_Titles" localSheetId="1">'SO 000 - Příprava území '!$81:$81</definedName>
    <definedName name="_xlnm._FilterDatabase" localSheetId="2" hidden="1">'SO 000.1 - Náhradní výsadba'!$C$81:$K$139</definedName>
    <definedName name="_xlnm.Print_Area" localSheetId="2">'SO 000.1 - Náhradní výsadba'!$C$4:$J$39,'SO 000.1 - Náhradní výsadba'!$C$45:$J$63,'SO 000.1 - Náhradní výsadba'!$C$69:$K$139</definedName>
    <definedName name="_xlnm.Print_Titles" localSheetId="2">'SO 000.1 - Náhradní výsadba'!$81:$81</definedName>
    <definedName name="_xlnm._FilterDatabase" localSheetId="3" hidden="1">'SO 000.2 - Následná 5ti l...'!$C$81:$K$185</definedName>
    <definedName name="_xlnm.Print_Area" localSheetId="3">'SO 000.2 - Následná 5ti l...'!$C$4:$J$39,'SO 000.2 - Následná 5ti l...'!$C$45:$J$63,'SO 000.2 - Následná 5ti l...'!$C$69:$K$185</definedName>
    <definedName name="_xlnm.Print_Titles" localSheetId="3">'SO 000.2 - Následná 5ti l...'!$81:$81</definedName>
    <definedName name="_xlnm._FilterDatabase" localSheetId="4" hidden="1">'SO 202 - Most ev. č. UL 1...'!$C$90:$K$743</definedName>
    <definedName name="_xlnm.Print_Area" localSheetId="4">'SO 202 - Most ev. č. UL 1...'!$C$4:$J$39,'SO 202 - Most ev. č. UL 1...'!$C$45:$J$72,'SO 202 - Most ev. č. UL 1...'!$C$78:$K$743</definedName>
    <definedName name="_xlnm.Print_Titles" localSheetId="4">'SO 202 - Most ev. č. UL 1...'!$90:$90</definedName>
    <definedName name="_xlnm._FilterDatabase" localSheetId="5" hidden="1">'VON - Vedlejší a ostatní ...'!$C$81:$K$102</definedName>
    <definedName name="_xlnm.Print_Area" localSheetId="5">'VON - Vedlejší a ostatní ...'!$C$4:$J$39,'VON - Vedlejší a ostatní ...'!$C$45:$J$63,'VON - Vedlejší a ostatní ...'!$C$69:$K$102</definedName>
    <definedName name="_xlnm.Print_Titles" localSheetId="5">'VON - Vedlejší a ostatní ...'!$81:$81</definedName>
    <definedName name="_xlnm.Print_Area" localSheetId="6">'Seznam figur'!$C$4:$G$13</definedName>
    <definedName name="_xlnm.Print_Titles" localSheetId="6">'Seznam figur'!$9:$9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59"/>
  <c i="6" r="J35"/>
  <c i="1" r="AX59"/>
  <c i="6" r="BI99"/>
  <c r="BH99"/>
  <c r="BG99"/>
  <c r="BF99"/>
  <c r="T99"/>
  <c r="R99"/>
  <c r="P99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9"/>
  <c r="F76"/>
  <c r="E74"/>
  <c r="J55"/>
  <c r="F52"/>
  <c r="E50"/>
  <c r="J21"/>
  <c r="E21"/>
  <c r="J54"/>
  <c r="J20"/>
  <c r="J18"/>
  <c r="E18"/>
  <c r="F79"/>
  <c r="J17"/>
  <c r="J15"/>
  <c r="E15"/>
  <c r="F54"/>
  <c r="J14"/>
  <c r="J12"/>
  <c r="J76"/>
  <c r="E7"/>
  <c r="E48"/>
  <c i="5" r="J37"/>
  <c r="J36"/>
  <c i="1" r="AY58"/>
  <c i="5" r="J35"/>
  <c i="1" r="AX58"/>
  <c i="5" r="BI742"/>
  <c r="BH742"/>
  <c r="BG742"/>
  <c r="BF742"/>
  <c r="T742"/>
  <c r="R742"/>
  <c r="P742"/>
  <c r="BI734"/>
  <c r="BH734"/>
  <c r="BG734"/>
  <c r="BF734"/>
  <c r="T734"/>
  <c r="R734"/>
  <c r="P734"/>
  <c r="BI726"/>
  <c r="BH726"/>
  <c r="BG726"/>
  <c r="BF726"/>
  <c r="T726"/>
  <c r="R726"/>
  <c r="P726"/>
  <c r="BI723"/>
  <c r="BH723"/>
  <c r="BG723"/>
  <c r="BF723"/>
  <c r="T723"/>
  <c r="R723"/>
  <c r="P723"/>
  <c r="BI716"/>
  <c r="BH716"/>
  <c r="BG716"/>
  <c r="BF716"/>
  <c r="T716"/>
  <c r="R716"/>
  <c r="P716"/>
  <c r="BI714"/>
  <c r="BH714"/>
  <c r="BG714"/>
  <c r="BF714"/>
  <c r="T714"/>
  <c r="R714"/>
  <c r="P714"/>
  <c r="BI711"/>
  <c r="BH711"/>
  <c r="BG711"/>
  <c r="BF711"/>
  <c r="T711"/>
  <c r="R711"/>
  <c r="P711"/>
  <c r="BI709"/>
  <c r="BH709"/>
  <c r="BG709"/>
  <c r="BF709"/>
  <c r="T709"/>
  <c r="R709"/>
  <c r="P709"/>
  <c r="BI705"/>
  <c r="BH705"/>
  <c r="BG705"/>
  <c r="BF705"/>
  <c r="T705"/>
  <c r="R705"/>
  <c r="P705"/>
  <c r="BI703"/>
  <c r="BH703"/>
  <c r="BG703"/>
  <c r="BF703"/>
  <c r="T703"/>
  <c r="R703"/>
  <c r="P703"/>
  <c r="BI689"/>
  <c r="BH689"/>
  <c r="BG689"/>
  <c r="BF689"/>
  <c r="T689"/>
  <c r="R689"/>
  <c r="P689"/>
  <c r="BI685"/>
  <c r="BH685"/>
  <c r="BG685"/>
  <c r="BF685"/>
  <c r="T685"/>
  <c r="T684"/>
  <c r="R685"/>
  <c r="R684"/>
  <c r="P685"/>
  <c r="P684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2"/>
  <c r="BH672"/>
  <c r="BG672"/>
  <c r="BF672"/>
  <c r="T672"/>
  <c r="R672"/>
  <c r="P672"/>
  <c r="BI665"/>
  <c r="BH665"/>
  <c r="BG665"/>
  <c r="BF665"/>
  <c r="T665"/>
  <c r="R665"/>
  <c r="P665"/>
  <c r="BI660"/>
  <c r="BH660"/>
  <c r="BG660"/>
  <c r="BF660"/>
  <c r="T660"/>
  <c r="R660"/>
  <c r="P660"/>
  <c r="BI656"/>
  <c r="BH656"/>
  <c r="BG656"/>
  <c r="BF656"/>
  <c r="T656"/>
  <c r="R656"/>
  <c r="P656"/>
  <c r="BI649"/>
  <c r="BH649"/>
  <c r="BG649"/>
  <c r="BF649"/>
  <c r="T649"/>
  <c r="R649"/>
  <c r="P649"/>
  <c r="BI642"/>
  <c r="BH642"/>
  <c r="BG642"/>
  <c r="BF642"/>
  <c r="T642"/>
  <c r="R642"/>
  <c r="P642"/>
  <c r="BI633"/>
  <c r="BH633"/>
  <c r="BG633"/>
  <c r="BF633"/>
  <c r="T633"/>
  <c r="R633"/>
  <c r="P633"/>
  <c r="BI629"/>
  <c r="BH629"/>
  <c r="BG629"/>
  <c r="BF629"/>
  <c r="T629"/>
  <c r="R629"/>
  <c r="P629"/>
  <c r="BI628"/>
  <c r="BH628"/>
  <c r="BG628"/>
  <c r="BF628"/>
  <c r="T628"/>
  <c r="R628"/>
  <c r="P628"/>
  <c r="BI624"/>
  <c r="BH624"/>
  <c r="BG624"/>
  <c r="BF624"/>
  <c r="T624"/>
  <c r="R624"/>
  <c r="P624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5"/>
  <c r="BH605"/>
  <c r="BG605"/>
  <c r="BF605"/>
  <c r="T605"/>
  <c r="R605"/>
  <c r="P605"/>
  <c r="BI602"/>
  <c r="BH602"/>
  <c r="BG602"/>
  <c r="BF602"/>
  <c r="T602"/>
  <c r="R602"/>
  <c r="P602"/>
  <c r="BI596"/>
  <c r="BH596"/>
  <c r="BG596"/>
  <c r="BF596"/>
  <c r="T596"/>
  <c r="T591"/>
  <c r="R596"/>
  <c r="R591"/>
  <c r="P596"/>
  <c r="P591"/>
  <c r="BI592"/>
  <c r="BH592"/>
  <c r="BG592"/>
  <c r="BF592"/>
  <c r="T592"/>
  <c r="R592"/>
  <c r="P592"/>
  <c r="BI587"/>
  <c r="BH587"/>
  <c r="BG587"/>
  <c r="BF587"/>
  <c r="T587"/>
  <c r="R587"/>
  <c r="P587"/>
  <c r="BI585"/>
  <c r="BH585"/>
  <c r="BG585"/>
  <c r="BF585"/>
  <c r="T585"/>
  <c r="R585"/>
  <c r="P585"/>
  <c r="BI581"/>
  <c r="BH581"/>
  <c r="BG581"/>
  <c r="BF581"/>
  <c r="T581"/>
  <c r="R581"/>
  <c r="P581"/>
  <c r="BI577"/>
  <c r="BH577"/>
  <c r="BG577"/>
  <c r="BF577"/>
  <c r="T577"/>
  <c r="R577"/>
  <c r="P577"/>
  <c r="BI572"/>
  <c r="BH572"/>
  <c r="BG572"/>
  <c r="BF572"/>
  <c r="T572"/>
  <c r="R572"/>
  <c r="P572"/>
  <c r="BI566"/>
  <c r="BH566"/>
  <c r="BG566"/>
  <c r="BF566"/>
  <c r="T566"/>
  <c r="R566"/>
  <c r="P566"/>
  <c r="BI562"/>
  <c r="BH562"/>
  <c r="BG562"/>
  <c r="BF562"/>
  <c r="T562"/>
  <c r="R562"/>
  <c r="P562"/>
  <c r="BI559"/>
  <c r="BH559"/>
  <c r="BG559"/>
  <c r="BF559"/>
  <c r="T559"/>
  <c r="R559"/>
  <c r="P559"/>
  <c r="BI553"/>
  <c r="BH553"/>
  <c r="BG553"/>
  <c r="BF553"/>
  <c r="T553"/>
  <c r="R553"/>
  <c r="P553"/>
  <c r="BI549"/>
  <c r="BH549"/>
  <c r="BG549"/>
  <c r="BF549"/>
  <c r="T549"/>
  <c r="R549"/>
  <c r="P549"/>
  <c r="BI545"/>
  <c r="BH545"/>
  <c r="BG545"/>
  <c r="BF545"/>
  <c r="T545"/>
  <c r="R545"/>
  <c r="P545"/>
  <c r="BI538"/>
  <c r="BH538"/>
  <c r="BG538"/>
  <c r="BF538"/>
  <c r="T538"/>
  <c r="R538"/>
  <c r="P538"/>
  <c r="BI534"/>
  <c r="BH534"/>
  <c r="BG534"/>
  <c r="BF534"/>
  <c r="T534"/>
  <c r="R534"/>
  <c r="P534"/>
  <c r="BI529"/>
  <c r="BH529"/>
  <c r="BG529"/>
  <c r="BF529"/>
  <c r="T529"/>
  <c r="R529"/>
  <c r="P529"/>
  <c r="BI523"/>
  <c r="BH523"/>
  <c r="BG523"/>
  <c r="BF523"/>
  <c r="T523"/>
  <c r="R523"/>
  <c r="P523"/>
  <c r="BI513"/>
  <c r="BH513"/>
  <c r="BG513"/>
  <c r="BF513"/>
  <c r="T513"/>
  <c r="R513"/>
  <c r="P513"/>
  <c r="BI506"/>
  <c r="BH506"/>
  <c r="BG506"/>
  <c r="BF506"/>
  <c r="T506"/>
  <c r="R506"/>
  <c r="P506"/>
  <c r="BI499"/>
  <c r="BH499"/>
  <c r="BG499"/>
  <c r="BF499"/>
  <c r="T499"/>
  <c r="R499"/>
  <c r="P499"/>
  <c r="BI497"/>
  <c r="BH497"/>
  <c r="BG497"/>
  <c r="BF497"/>
  <c r="T497"/>
  <c r="R497"/>
  <c r="P497"/>
  <c r="BI493"/>
  <c r="BH493"/>
  <c r="BG493"/>
  <c r="BF493"/>
  <c r="T493"/>
  <c r="R493"/>
  <c r="P493"/>
  <c r="BI490"/>
  <c r="BH490"/>
  <c r="BG490"/>
  <c r="BF490"/>
  <c r="T490"/>
  <c r="R490"/>
  <c r="P490"/>
  <c r="BI486"/>
  <c r="BH486"/>
  <c r="BG486"/>
  <c r="BF486"/>
  <c r="T486"/>
  <c r="R486"/>
  <c r="P486"/>
  <c r="BI483"/>
  <c r="BH483"/>
  <c r="BG483"/>
  <c r="BF483"/>
  <c r="T483"/>
  <c r="R483"/>
  <c r="P483"/>
  <c r="BI479"/>
  <c r="BH479"/>
  <c r="BG479"/>
  <c r="BF479"/>
  <c r="T479"/>
  <c r="R479"/>
  <c r="P479"/>
  <c r="BI473"/>
  <c r="BH473"/>
  <c r="BG473"/>
  <c r="BF473"/>
  <c r="T473"/>
  <c r="R473"/>
  <c r="P473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50"/>
  <c r="BH450"/>
  <c r="BG450"/>
  <c r="BF450"/>
  <c r="T450"/>
  <c r="R450"/>
  <c r="P450"/>
  <c r="BI446"/>
  <c r="BH446"/>
  <c r="BG446"/>
  <c r="BF446"/>
  <c r="T446"/>
  <c r="R446"/>
  <c r="P446"/>
  <c r="BI444"/>
  <c r="BH444"/>
  <c r="BG444"/>
  <c r="BF444"/>
  <c r="T444"/>
  <c r="R444"/>
  <c r="P444"/>
  <c r="BI438"/>
  <c r="BH438"/>
  <c r="BG438"/>
  <c r="BF438"/>
  <c r="T438"/>
  <c r="R438"/>
  <c r="P438"/>
  <c r="BI433"/>
  <c r="BH433"/>
  <c r="BG433"/>
  <c r="BF433"/>
  <c r="T433"/>
  <c r="R433"/>
  <c r="P433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08"/>
  <c r="BH408"/>
  <c r="BG408"/>
  <c r="BF408"/>
  <c r="T408"/>
  <c r="R408"/>
  <c r="P408"/>
  <c r="BI406"/>
  <c r="BH406"/>
  <c r="BG406"/>
  <c r="BF406"/>
  <c r="T406"/>
  <c r="R406"/>
  <c r="P406"/>
  <c r="BI399"/>
  <c r="BH399"/>
  <c r="BG399"/>
  <c r="BF399"/>
  <c r="T399"/>
  <c r="R399"/>
  <c r="P399"/>
  <c r="BI397"/>
  <c r="BH397"/>
  <c r="BG397"/>
  <c r="BF397"/>
  <c r="T397"/>
  <c r="R397"/>
  <c r="P397"/>
  <c r="BI387"/>
  <c r="BH387"/>
  <c r="BG387"/>
  <c r="BF387"/>
  <c r="T387"/>
  <c r="R387"/>
  <c r="P387"/>
  <c r="BI385"/>
  <c r="BH385"/>
  <c r="BG385"/>
  <c r="BF385"/>
  <c r="T385"/>
  <c r="R385"/>
  <c r="P385"/>
  <c r="BI380"/>
  <c r="BH380"/>
  <c r="BG380"/>
  <c r="BF380"/>
  <c r="T380"/>
  <c r="R380"/>
  <c r="P380"/>
  <c r="BI374"/>
  <c r="BH374"/>
  <c r="BG374"/>
  <c r="BF374"/>
  <c r="T374"/>
  <c r="R374"/>
  <c r="P374"/>
  <c r="BI372"/>
  <c r="BH372"/>
  <c r="BG372"/>
  <c r="BF372"/>
  <c r="T372"/>
  <c r="R372"/>
  <c r="P372"/>
  <c r="BI362"/>
  <c r="BH362"/>
  <c r="BG362"/>
  <c r="BF362"/>
  <c r="T362"/>
  <c r="R362"/>
  <c r="P362"/>
  <c r="BI360"/>
  <c r="BH360"/>
  <c r="BG360"/>
  <c r="BF360"/>
  <c r="T360"/>
  <c r="R360"/>
  <c r="P360"/>
  <c r="BI352"/>
  <c r="BH352"/>
  <c r="BG352"/>
  <c r="BF352"/>
  <c r="T352"/>
  <c r="R352"/>
  <c r="P352"/>
  <c r="BI350"/>
  <c r="BH350"/>
  <c r="BG350"/>
  <c r="BF350"/>
  <c r="T350"/>
  <c r="R350"/>
  <c r="P350"/>
  <c r="BI345"/>
  <c r="BH345"/>
  <c r="BG345"/>
  <c r="BF345"/>
  <c r="T345"/>
  <c r="R345"/>
  <c r="P345"/>
  <c r="BI342"/>
  <c r="BH342"/>
  <c r="BG342"/>
  <c r="BF342"/>
  <c r="T342"/>
  <c r="R342"/>
  <c r="P342"/>
  <c r="BI335"/>
  <c r="BH335"/>
  <c r="BG335"/>
  <c r="BF335"/>
  <c r="T335"/>
  <c r="R335"/>
  <c r="P335"/>
  <c r="BI333"/>
  <c r="BH333"/>
  <c r="BG333"/>
  <c r="BF333"/>
  <c r="T333"/>
  <c r="R333"/>
  <c r="P333"/>
  <c r="BI326"/>
  <c r="BH326"/>
  <c r="BG326"/>
  <c r="BF326"/>
  <c r="T326"/>
  <c r="R326"/>
  <c r="P326"/>
  <c r="BI323"/>
  <c r="BH323"/>
  <c r="BG323"/>
  <c r="BF323"/>
  <c r="T323"/>
  <c r="R323"/>
  <c r="P323"/>
  <c r="BI317"/>
  <c r="BH317"/>
  <c r="BG317"/>
  <c r="BF317"/>
  <c r="T317"/>
  <c r="R317"/>
  <c r="P317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89"/>
  <c r="BH289"/>
  <c r="BG289"/>
  <c r="BF289"/>
  <c r="T289"/>
  <c r="R289"/>
  <c r="P289"/>
  <c r="BI282"/>
  <c r="BH282"/>
  <c r="BG282"/>
  <c r="BF282"/>
  <c r="T282"/>
  <c r="R282"/>
  <c r="P282"/>
  <c r="BI280"/>
  <c r="BH280"/>
  <c r="BG280"/>
  <c r="BF280"/>
  <c r="T280"/>
  <c r="R280"/>
  <c r="P280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2"/>
  <c r="BH262"/>
  <c r="BG262"/>
  <c r="BF262"/>
  <c r="T262"/>
  <c r="R262"/>
  <c r="P262"/>
  <c r="BI255"/>
  <c r="BH255"/>
  <c r="BG255"/>
  <c r="BF255"/>
  <c r="T255"/>
  <c r="R255"/>
  <c r="P255"/>
  <c r="BI248"/>
  <c r="BH248"/>
  <c r="BG248"/>
  <c r="BF248"/>
  <c r="T248"/>
  <c r="R248"/>
  <c r="P248"/>
  <c r="BI241"/>
  <c r="BH241"/>
  <c r="BG241"/>
  <c r="BF241"/>
  <c r="T241"/>
  <c r="R241"/>
  <c r="P241"/>
  <c r="BI235"/>
  <c r="BH235"/>
  <c r="BG235"/>
  <c r="BF235"/>
  <c r="T235"/>
  <c r="R235"/>
  <c r="P235"/>
  <c r="BI223"/>
  <c r="BH223"/>
  <c r="BG223"/>
  <c r="BF223"/>
  <c r="T223"/>
  <c r="R223"/>
  <c r="P223"/>
  <c r="BI215"/>
  <c r="BH215"/>
  <c r="BG215"/>
  <c r="BF215"/>
  <c r="T215"/>
  <c r="R215"/>
  <c r="P215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39"/>
  <c r="BH139"/>
  <c r="BG139"/>
  <c r="BF139"/>
  <c r="T139"/>
  <c r="R139"/>
  <c r="P139"/>
  <c r="BI130"/>
  <c r="BH130"/>
  <c r="BG130"/>
  <c r="BF130"/>
  <c r="T130"/>
  <c r="R130"/>
  <c r="P130"/>
  <c r="BI122"/>
  <c r="BH122"/>
  <c r="BG122"/>
  <c r="BF122"/>
  <c r="T122"/>
  <c r="R122"/>
  <c r="P122"/>
  <c r="BI116"/>
  <c r="BH116"/>
  <c r="BG116"/>
  <c r="BF116"/>
  <c r="T116"/>
  <c r="R116"/>
  <c r="P116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4"/>
  <c r="BH94"/>
  <c r="BG94"/>
  <c r="BF94"/>
  <c r="T94"/>
  <c r="R94"/>
  <c r="P94"/>
  <c r="J88"/>
  <c r="F85"/>
  <c r="E83"/>
  <c r="J55"/>
  <c r="F52"/>
  <c r="E50"/>
  <c r="J21"/>
  <c r="E21"/>
  <c r="J54"/>
  <c r="J20"/>
  <c r="J18"/>
  <c r="E18"/>
  <c r="F88"/>
  <c r="J17"/>
  <c r="J15"/>
  <c r="E15"/>
  <c r="F87"/>
  <c r="J14"/>
  <c r="J12"/>
  <c r="J85"/>
  <c r="E7"/>
  <c r="E81"/>
  <c i="4" r="J37"/>
  <c r="J36"/>
  <c i="1" r="AY57"/>
  <c i="4" r="J35"/>
  <c i="1" r="AX57"/>
  <c i="4" r="BI184"/>
  <c r="BH184"/>
  <c r="BG184"/>
  <c r="BF184"/>
  <c r="T184"/>
  <c r="T183"/>
  <c r="R184"/>
  <c r="R183"/>
  <c r="P184"/>
  <c r="P183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64"/>
  <c r="BH164"/>
  <c r="BG164"/>
  <c r="BF164"/>
  <c r="T164"/>
  <c r="R164"/>
  <c r="P164"/>
  <c r="BI159"/>
  <c r="BH159"/>
  <c r="BG159"/>
  <c r="BF159"/>
  <c r="T159"/>
  <c r="R159"/>
  <c r="P159"/>
  <c r="BI152"/>
  <c r="BH152"/>
  <c r="BG152"/>
  <c r="BF152"/>
  <c r="T152"/>
  <c r="R152"/>
  <c r="P152"/>
  <c r="BI147"/>
  <c r="BH147"/>
  <c r="BG147"/>
  <c r="BF147"/>
  <c r="T147"/>
  <c r="R147"/>
  <c r="P147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3"/>
  <c r="BH123"/>
  <c r="BG123"/>
  <c r="BF123"/>
  <c r="T123"/>
  <c r="R123"/>
  <c r="P123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100"/>
  <c r="BH100"/>
  <c r="BG100"/>
  <c r="BF100"/>
  <c r="T100"/>
  <c r="R100"/>
  <c r="P100"/>
  <c r="BI95"/>
  <c r="BH95"/>
  <c r="BG95"/>
  <c r="BF95"/>
  <c r="T95"/>
  <c r="R95"/>
  <c r="P95"/>
  <c r="BI91"/>
  <c r="BH91"/>
  <c r="BG91"/>
  <c r="BF91"/>
  <c r="T91"/>
  <c r="R91"/>
  <c r="P91"/>
  <c r="BI85"/>
  <c r="BH85"/>
  <c r="BG85"/>
  <c r="BF85"/>
  <c r="T85"/>
  <c r="R85"/>
  <c r="P85"/>
  <c r="J79"/>
  <c r="F76"/>
  <c r="E74"/>
  <c r="J55"/>
  <c r="F52"/>
  <c r="E50"/>
  <c r="J21"/>
  <c r="E21"/>
  <c r="J54"/>
  <c r="J20"/>
  <c r="J18"/>
  <c r="E18"/>
  <c r="F79"/>
  <c r="J17"/>
  <c r="J15"/>
  <c r="E15"/>
  <c r="F78"/>
  <c r="J14"/>
  <c r="J12"/>
  <c r="J76"/>
  <c r="E7"/>
  <c r="E72"/>
  <c i="3" r="J37"/>
  <c r="J36"/>
  <c i="1" r="AY56"/>
  <c i="3" r="J35"/>
  <c i="1" r="AX56"/>
  <c i="3"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F76"/>
  <c r="E74"/>
  <c r="J55"/>
  <c r="F52"/>
  <c r="E50"/>
  <c r="J21"/>
  <c r="E21"/>
  <c r="J54"/>
  <c r="J20"/>
  <c r="J18"/>
  <c r="E18"/>
  <c r="F55"/>
  <c r="J17"/>
  <c r="J15"/>
  <c r="E15"/>
  <c r="F78"/>
  <c r="J14"/>
  <c r="J12"/>
  <c r="J76"/>
  <c r="E7"/>
  <c r="E72"/>
  <c i="2" r="J37"/>
  <c r="J36"/>
  <c i="1" r="AY55"/>
  <c i="2" r="J35"/>
  <c i="1" r="AX55"/>
  <c i="2" r="BI161"/>
  <c r="BH161"/>
  <c r="BG161"/>
  <c r="BF161"/>
  <c r="T161"/>
  <c r="T160"/>
  <c r="R161"/>
  <c r="R160"/>
  <c r="P161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R85"/>
  <c r="P85"/>
  <c r="J79"/>
  <c r="F76"/>
  <c r="E74"/>
  <c r="J55"/>
  <c r="F52"/>
  <c r="E50"/>
  <c r="J21"/>
  <c r="E21"/>
  <c r="J78"/>
  <c r="J20"/>
  <c r="J18"/>
  <c r="E18"/>
  <c r="F79"/>
  <c r="J17"/>
  <c r="J15"/>
  <c r="E15"/>
  <c r="F54"/>
  <c r="J14"/>
  <c r="J12"/>
  <c r="J76"/>
  <c r="E7"/>
  <c r="E72"/>
  <c i="1" r="L50"/>
  <c r="AM50"/>
  <c r="AM49"/>
  <c r="L49"/>
  <c r="AM47"/>
  <c r="L47"/>
  <c r="L45"/>
  <c r="L44"/>
  <c i="2" r="J112"/>
  <c i="4" r="J114"/>
  <c i="5" r="J380"/>
  <c r="BK380"/>
  <c i="6" r="J93"/>
  <c i="4" r="J106"/>
  <c i="5" r="J423"/>
  <c r="BK483"/>
  <c r="J681"/>
  <c i="3" r="BK130"/>
  <c i="5" r="BK103"/>
  <c r="BK282"/>
  <c i="6" r="J89"/>
  <c i="4" r="BK102"/>
  <c i="5" r="J458"/>
  <c r="BK734"/>
  <c r="BK455"/>
  <c i="4" r="BK159"/>
  <c i="5" r="J450"/>
  <c i="2" r="J106"/>
  <c i="4" r="BK95"/>
  <c i="5" r="BK529"/>
  <c r="BK170"/>
  <c i="2" r="J143"/>
  <c i="5" r="J438"/>
  <c r="J689"/>
  <c i="2" r="J117"/>
  <c i="5" r="BK420"/>
  <c r="J173"/>
  <c i="3" r="J104"/>
  <c i="5" r="J581"/>
  <c i="6" r="BK86"/>
  <c i="4" r="J91"/>
  <c i="5" r="J262"/>
  <c r="BK235"/>
  <c i="6" r="BK87"/>
  <c i="4" r="BK152"/>
  <c i="5" r="BK619"/>
  <c r="J705"/>
  <c i="3" r="J85"/>
  <c i="5" r="BK362"/>
  <c r="J139"/>
  <c r="J116"/>
  <c i="3" r="BK93"/>
  <c i="5" r="J506"/>
  <c r="BK241"/>
  <c r="J473"/>
  <c i="4" r="J179"/>
  <c i="5" r="BK300"/>
  <c r="J333"/>
  <c i="3" r="J95"/>
  <c i="5" r="BK296"/>
  <c r="BK607"/>
  <c i="1" r="AS54"/>
  <c i="6" r="J85"/>
  <c i="3" r="J91"/>
  <c i="5" r="J350"/>
  <c r="J352"/>
  <c i="3" r="BK104"/>
  <c i="5" r="J418"/>
  <c r="J387"/>
  <c i="2" r="J85"/>
  <c i="5" r="J460"/>
  <c r="J624"/>
  <c r="J714"/>
  <c r="BK538"/>
  <c r="BK616"/>
  <c r="J433"/>
  <c i="2" r="BK85"/>
  <c i="4" r="J173"/>
  <c i="5" r="BK689"/>
  <c i="6" r="J87"/>
  <c i="4" r="J123"/>
  <c i="5" r="J268"/>
  <c i="2" r="BK157"/>
  <c i="5" r="J385"/>
  <c i="2" r="BK122"/>
  <c i="4" r="BK123"/>
  <c i="5" r="BK460"/>
  <c r="BK342"/>
  <c i="2" r="BK109"/>
  <c i="5" r="BK399"/>
  <c r="BK610"/>
  <c r="J513"/>
  <c i="3" r="BK115"/>
  <c i="5" r="BK549"/>
  <c r="J523"/>
  <c i="3" r="BK100"/>
  <c i="5" r="J215"/>
  <c r="BK622"/>
  <c i="2" r="BK101"/>
  <c i="5" r="BK479"/>
  <c r="BK672"/>
  <c i="3" r="J98"/>
  <c i="5" r="BK350"/>
  <c r="BK317"/>
  <c i="2" r="J94"/>
  <c i="5" r="BK433"/>
  <c r="J106"/>
  <c r="J130"/>
  <c i="3" r="J138"/>
  <c i="5" r="J628"/>
  <c r="J587"/>
  <c r="J323"/>
  <c i="3" r="J115"/>
  <c i="5" r="J490"/>
  <c r="J545"/>
  <c r="J255"/>
  <c i="2" r="J139"/>
  <c i="5" r="J577"/>
  <c r="J345"/>
  <c r="BK628"/>
  <c i="2" r="BK92"/>
  <c i="4" r="BK116"/>
  <c i="5" r="BK577"/>
  <c r="BK679"/>
  <c i="2" r="J92"/>
  <c i="4" r="J116"/>
  <c i="5" r="BK182"/>
  <c r="BK709"/>
  <c i="2" r="J135"/>
  <c i="5" r="J493"/>
  <c r="BK130"/>
  <c r="J406"/>
  <c i="2" r="J128"/>
  <c i="5" r="BK333"/>
  <c r="J108"/>
  <c r="BK660"/>
  <c i="2" r="BK139"/>
  <c i="5" r="BK450"/>
  <c r="BK572"/>
  <c i="3" r="J93"/>
  <c i="5" r="J280"/>
  <c r="BK255"/>
  <c r="J455"/>
  <c r="J711"/>
  <c r="J241"/>
  <c r="J499"/>
  <c r="BK726"/>
  <c i="2" r="BK90"/>
  <c i="4" r="BK85"/>
  <c i="5" r="BK444"/>
  <c r="J672"/>
  <c i="6" r="J99"/>
  <c i="3" r="J136"/>
  <c i="4" r="J100"/>
  <c i="5" r="BK559"/>
  <c r="J742"/>
  <c r="J677"/>
  <c i="4" r="BK100"/>
  <c i="5" r="BK139"/>
  <c i="2" r="J150"/>
  <c i="3" r="J119"/>
  <c i="5" r="BK335"/>
  <c r="BK360"/>
  <c i="2" r="BK161"/>
  <c i="5" r="BK490"/>
  <c r="J96"/>
  <c i="2" r="BK132"/>
  <c i="5" r="J605"/>
  <c r="BK656"/>
  <c r="J585"/>
  <c i="4" r="BK114"/>
  <c i="5" r="J342"/>
  <c r="BK438"/>
  <c r="BK178"/>
  <c i="3" r="BK108"/>
  <c i="5" r="BK173"/>
  <c r="BK248"/>
  <c i="6" r="BK93"/>
  <c i="4" r="BK175"/>
  <c i="5" r="BK215"/>
  <c r="BK506"/>
  <c r="BK168"/>
  <c r="J649"/>
  <c i="3" r="J105"/>
  <c i="5" r="BK223"/>
  <c r="BK452"/>
  <c i="2" r="BK112"/>
  <c i="4" r="J95"/>
  <c i="5" r="J178"/>
  <c r="BK100"/>
  <c i="3" r="BK95"/>
  <c i="5" r="J616"/>
  <c r="BK94"/>
  <c r="BK499"/>
  <c i="2" r="J104"/>
  <c i="5" r="BK280"/>
  <c r="J300"/>
  <c i="2" r="J146"/>
  <c i="5" r="J572"/>
  <c r="BK596"/>
  <c r="J675"/>
  <c i="3" r="BK138"/>
  <c i="5" r="J426"/>
  <c r="J235"/>
  <c r="BK160"/>
  <c i="4" r="J152"/>
  <c i="5" r="J317"/>
  <c r="BK418"/>
  <c i="2" r="J154"/>
  <c i="5" r="BK613"/>
  <c r="BK602"/>
  <c r="BK326"/>
  <c i="2" r="BK124"/>
  <c i="5" r="BK446"/>
  <c r="J592"/>
  <c r="J100"/>
  <c i="4" r="J135"/>
  <c i="5" r="J326"/>
  <c r="BK723"/>
  <c r="J362"/>
  <c i="4" r="BK109"/>
  <c i="5" r="BK624"/>
  <c r="BK714"/>
  <c i="2" r="BK154"/>
  <c i="5" r="J534"/>
  <c r="J463"/>
  <c i="2" r="J120"/>
  <c i="4" r="BK140"/>
  <c i="5" r="BK585"/>
  <c r="J335"/>
  <c r="BK268"/>
  <c i="2" r="BK96"/>
  <c i="5" r="J374"/>
  <c r="BK270"/>
  <c r="J296"/>
  <c i="2" r="BK114"/>
  <c i="4" r="BK164"/>
  <c i="5" r="BK649"/>
  <c r="J734"/>
  <c i="2" r="J114"/>
  <c i="5" r="J397"/>
  <c r="BK374"/>
  <c i="3" r="J100"/>
  <c i="5" r="BK289"/>
  <c r="BK108"/>
  <c i="3" r="J132"/>
  <c i="5" r="BK463"/>
  <c r="BK458"/>
  <c r="J122"/>
  <c i="4" r="BK179"/>
  <c i="5" r="BK156"/>
  <c r="J709"/>
  <c i="2" r="J161"/>
  <c i="4" r="J159"/>
  <c i="5" r="J156"/>
  <c r="BK513"/>
  <c i="4" r="J164"/>
  <c i="5" r="J660"/>
  <c i="2" r="BK98"/>
  <c i="5" r="J566"/>
  <c r="BK703"/>
  <c i="3" r="J111"/>
  <c i="5" r="BK387"/>
  <c r="J723"/>
  <c i="2" r="BK120"/>
  <c i="4" r="BK106"/>
  <c i="5" r="BK397"/>
  <c r="BK716"/>
  <c r="BK685"/>
  <c i="2" r="BK150"/>
  <c i="3" r="BK105"/>
  <c i="5" r="J607"/>
  <c r="BK545"/>
  <c i="6" r="J86"/>
  <c i="4" r="J109"/>
  <c i="5" r="BK352"/>
  <c r="J642"/>
  <c i="2" r="J90"/>
  <c i="5" r="J289"/>
  <c r="J685"/>
  <c r="J562"/>
  <c i="2" r="J88"/>
  <c i="5" r="J619"/>
  <c r="J160"/>
  <c i="2" r="J98"/>
  <c i="5" r="BK605"/>
  <c r="BK677"/>
  <c i="2" r="BK117"/>
  <c i="4" r="J140"/>
  <c i="5" r="BK372"/>
  <c r="J248"/>
  <c i="3" r="J130"/>
  <c i="5" r="BK462"/>
  <c r="BK310"/>
  <c i="4" r="J184"/>
  <c i="5" r="BK165"/>
  <c r="J153"/>
  <c i="3" r="BK132"/>
  <c i="5" r="J94"/>
  <c r="J716"/>
  <c i="2" r="J96"/>
  <c i="5" r="J529"/>
  <c r="BK742"/>
  <c r="J465"/>
  <c i="2" r="J132"/>
  <c i="5" r="J486"/>
  <c r="J170"/>
  <c r="BK534"/>
  <c i="2" r="BK106"/>
  <c i="4" r="BK184"/>
  <c i="5" r="J273"/>
  <c r="BK581"/>
  <c i="3" r="BK136"/>
  <c i="5" r="BK106"/>
  <c r="J596"/>
  <c i="3" r="BK88"/>
  <c i="5" r="J610"/>
  <c r="J446"/>
  <c i="2" r="BK88"/>
  <c i="5" r="J452"/>
  <c r="BK711"/>
  <c r="J223"/>
  <c i="4" r="J102"/>
  <c i="5" r="BK408"/>
  <c r="BK633"/>
  <c i="6" r="BK99"/>
  <c i="4" r="BK135"/>
  <c i="5" r="J479"/>
  <c r="J408"/>
  <c i="3" r="J123"/>
  <c i="5" r="J282"/>
  <c r="J679"/>
  <c i="6" r="BK89"/>
  <c i="4" r="BK91"/>
  <c i="5" r="BK423"/>
  <c r="J270"/>
  <c i="4" r="J147"/>
  <c i="5" r="BK493"/>
  <c r="J665"/>
  <c i="2" r="J101"/>
  <c i="5" r="J497"/>
  <c r="BK305"/>
  <c i="3" r="BK119"/>
  <c i="5" r="BK153"/>
  <c r="J629"/>
  <c i="2" r="BK135"/>
  <c i="3" r="J88"/>
  <c i="5" r="J444"/>
  <c r="BK629"/>
  <c r="J165"/>
  <c r="J372"/>
  <c r="J182"/>
  <c r="BK96"/>
  <c i="4" r="BK147"/>
  <c i="5" r="BK426"/>
  <c r="BK665"/>
  <c i="6" r="BK85"/>
  <c i="5" r="BK345"/>
  <c r="J622"/>
  <c r="BK385"/>
  <c i="2" r="BK104"/>
  <c i="4" r="J85"/>
  <c i="5" r="BK122"/>
  <c i="2" r="BK146"/>
  <c i="5" r="J613"/>
  <c r="BK486"/>
  <c i="4" r="J175"/>
  <c i="5" r="BK587"/>
  <c r="BK566"/>
  <c i="3" r="BK111"/>
  <c i="5" r="BK116"/>
  <c r="BK675"/>
  <c i="3" r="BK91"/>
  <c i="5" r="BK323"/>
  <c r="J559"/>
  <c i="2" r="J122"/>
  <c i="5" r="J462"/>
  <c r="J553"/>
  <c r="BK497"/>
  <c i="2" r="J157"/>
  <c i="5" r="BK642"/>
  <c r="BK523"/>
  <c r="J360"/>
  <c i="2" r="BK94"/>
  <c i="4" r="BK130"/>
  <c i="5" r="BK562"/>
  <c r="BK681"/>
  <c r="J305"/>
  <c i="3" r="BK85"/>
  <c i="5" r="BK465"/>
  <c r="J726"/>
  <c i="2" r="BK143"/>
  <c i="5" r="J310"/>
  <c r="J602"/>
  <c r="BK262"/>
  <c i="4" r="J130"/>
  <c i="5" r="BK553"/>
  <c r="BK705"/>
  <c i="3" r="J108"/>
  <c i="5" r="BK592"/>
  <c r="J103"/>
  <c r="J703"/>
  <c i="3" r="BK123"/>
  <c i="5" r="J633"/>
  <c r="J656"/>
  <c r="BK273"/>
  <c i="2" r="BK128"/>
  <c i="5" r="BK406"/>
  <c r="BK473"/>
  <c i="2" r="J124"/>
  <c i="5" r="J168"/>
  <c r="J538"/>
  <c i="2" r="J109"/>
  <c i="4" r="BK173"/>
  <c i="5" r="J549"/>
  <c r="J420"/>
  <c i="3" r="BK98"/>
  <c i="5" r="J399"/>
  <c r="J483"/>
  <c i="3" l="1" r="P84"/>
  <c r="P83"/>
  <c r="P82"/>
  <c i="1" r="AU56"/>
  <c i="5" r="BK93"/>
  <c r="J93"/>
  <c r="J61"/>
  <c r="R344"/>
  <c r="P601"/>
  <c i="3" r="T84"/>
  <c r="T83"/>
  <c r="T82"/>
  <c i="4" r="BK84"/>
  <c r="J84"/>
  <c r="J61"/>
  <c i="5" r="T344"/>
  <c r="P664"/>
  <c r="R93"/>
  <c r="P437"/>
  <c r="T601"/>
  <c i="2" r="T84"/>
  <c r="T83"/>
  <c r="T82"/>
  <c i="3" r="BK84"/>
  <c i="5" r="R272"/>
  <c r="BK533"/>
  <c r="J533"/>
  <c r="J65"/>
  <c r="BK688"/>
  <c r="J688"/>
  <c r="J71"/>
  <c i="4" r="R84"/>
  <c r="R83"/>
  <c r="R82"/>
  <c i="5" r="P344"/>
  <c r="BK601"/>
  <c r="J601"/>
  <c r="J67"/>
  <c r="T664"/>
  <c i="6" r="BK84"/>
  <c r="R84"/>
  <c i="5" r="P93"/>
  <c r="BK437"/>
  <c r="J437"/>
  <c r="J64"/>
  <c r="R601"/>
  <c i="6" r="T84"/>
  <c i="2" r="R84"/>
  <c r="R83"/>
  <c r="R82"/>
  <c i="3" r="R84"/>
  <c r="R83"/>
  <c r="R82"/>
  <c i="5" r="P272"/>
  <c r="R533"/>
  <c r="P688"/>
  <c r="P687"/>
  <c i="6" r="P84"/>
  <c i="5" r="T93"/>
  <c r="R437"/>
  <c r="BK664"/>
  <c r="J664"/>
  <c r="J68"/>
  <c i="6" r="P92"/>
  <c i="2" r="BK84"/>
  <c r="J84"/>
  <c r="J61"/>
  <c i="4" r="T84"/>
  <c r="T83"/>
  <c r="T82"/>
  <c i="5" r="BK344"/>
  <c r="J344"/>
  <c r="J63"/>
  <c r="P533"/>
  <c r="R664"/>
  <c i="6" r="R92"/>
  <c i="2" r="P84"/>
  <c r="P83"/>
  <c r="P82"/>
  <c i="1" r="AU55"/>
  <c i="4" r="P84"/>
  <c r="P83"/>
  <c r="P82"/>
  <c i="1" r="AU57"/>
  <c i="5" r="T272"/>
  <c r="T533"/>
  <c r="R688"/>
  <c r="R687"/>
  <c i="6" r="T92"/>
  <c i="5" r="BK272"/>
  <c r="J272"/>
  <c r="J62"/>
  <c r="T437"/>
  <c r="T688"/>
  <c r="T687"/>
  <c i="6" r="BK92"/>
  <c r="J92"/>
  <c r="J62"/>
  <c i="5" r="BK591"/>
  <c r="J591"/>
  <c r="J66"/>
  <c i="3" r="BK137"/>
  <c r="J137"/>
  <c r="J62"/>
  <c i="2" r="BK160"/>
  <c r="J160"/>
  <c r="J62"/>
  <c i="5" r="BK684"/>
  <c r="J684"/>
  <c r="J69"/>
  <c i="4" r="BK183"/>
  <c r="J183"/>
  <c r="J62"/>
  <c i="6" r="F78"/>
  <c r="J52"/>
  <c r="F55"/>
  <c r="J78"/>
  <c r="BE86"/>
  <c i="5" r="BK687"/>
  <c r="J687"/>
  <c r="J70"/>
  <c i="6" r="E72"/>
  <c r="BE99"/>
  <c i="5" r="BK92"/>
  <c r="J92"/>
  <c r="J60"/>
  <c i="6" r="BE87"/>
  <c r="BE89"/>
  <c r="BE93"/>
  <c r="BE85"/>
  <c i="5" r="J87"/>
  <c r="BE106"/>
  <c r="BE248"/>
  <c r="BE268"/>
  <c r="BE296"/>
  <c r="BE350"/>
  <c r="BE372"/>
  <c r="BE426"/>
  <c r="BE438"/>
  <c r="BE458"/>
  <c r="BE473"/>
  <c r="BE493"/>
  <c r="BE605"/>
  <c r="BE628"/>
  <c r="BE679"/>
  <c r="E48"/>
  <c r="F54"/>
  <c r="BE94"/>
  <c r="BE310"/>
  <c r="BE387"/>
  <c r="BE479"/>
  <c r="BE490"/>
  <c r="BE529"/>
  <c r="BE577"/>
  <c r="BE587"/>
  <c r="BE656"/>
  <c r="BE672"/>
  <c r="BE677"/>
  <c r="BE689"/>
  <c r="BE711"/>
  <c r="BE103"/>
  <c r="BE160"/>
  <c r="BE165"/>
  <c r="BE168"/>
  <c r="BE223"/>
  <c r="BE280"/>
  <c r="BE333"/>
  <c r="BE420"/>
  <c r="BE444"/>
  <c r="BE465"/>
  <c r="BE499"/>
  <c r="BE665"/>
  <c r="BE714"/>
  <c r="BE723"/>
  <c r="BE726"/>
  <c r="F55"/>
  <c r="BE116"/>
  <c r="BE241"/>
  <c r="BE262"/>
  <c r="BE317"/>
  <c r="BE326"/>
  <c r="BE362"/>
  <c r="BE397"/>
  <c r="BE446"/>
  <c r="BE602"/>
  <c r="BE685"/>
  <c r="BE703"/>
  <c r="BE709"/>
  <c r="BE716"/>
  <c r="J52"/>
  <c r="BE130"/>
  <c r="BE153"/>
  <c r="BE273"/>
  <c r="BE289"/>
  <c r="BE342"/>
  <c r="BE352"/>
  <c r="BE380"/>
  <c r="BE406"/>
  <c r="BE418"/>
  <c r="BE452"/>
  <c r="BE460"/>
  <c r="BE607"/>
  <c r="BE619"/>
  <c r="BE675"/>
  <c r="BE681"/>
  <c r="BE705"/>
  <c r="BE734"/>
  <c r="BE742"/>
  <c r="BE616"/>
  <c r="BE633"/>
  <c i="4" r="BK83"/>
  <c r="J83"/>
  <c r="J60"/>
  <c i="5" r="BE170"/>
  <c r="BE506"/>
  <c r="BE562"/>
  <c r="BE610"/>
  <c r="BE108"/>
  <c r="BE139"/>
  <c r="BE156"/>
  <c r="BE215"/>
  <c r="BE255"/>
  <c r="BE305"/>
  <c r="BE374"/>
  <c r="BE463"/>
  <c r="BE483"/>
  <c r="BE497"/>
  <c r="BE523"/>
  <c r="BE534"/>
  <c r="BE553"/>
  <c r="BE572"/>
  <c r="BE592"/>
  <c r="BE100"/>
  <c r="BE178"/>
  <c r="BE235"/>
  <c r="BE270"/>
  <c r="BE282"/>
  <c r="BE323"/>
  <c r="BE408"/>
  <c r="BE486"/>
  <c r="BE538"/>
  <c r="BE566"/>
  <c r="BE581"/>
  <c r="BE596"/>
  <c r="BE660"/>
  <c r="BE96"/>
  <c r="BE122"/>
  <c r="BE173"/>
  <c r="BE300"/>
  <c r="BE360"/>
  <c r="BE399"/>
  <c r="BE423"/>
  <c r="BE455"/>
  <c r="BE545"/>
  <c r="BE613"/>
  <c r="BE624"/>
  <c r="BE345"/>
  <c r="BE433"/>
  <c r="BE462"/>
  <c r="BE513"/>
  <c r="BE549"/>
  <c r="BE585"/>
  <c r="BE649"/>
  <c r="BE182"/>
  <c r="BE335"/>
  <c r="BE385"/>
  <c r="BE450"/>
  <c r="BE559"/>
  <c r="BE622"/>
  <c r="BE629"/>
  <c r="BE642"/>
  <c i="3" r="J84"/>
  <c r="J61"/>
  <c i="4" r="BE130"/>
  <c r="BE159"/>
  <c r="E48"/>
  <c r="BE85"/>
  <c r="BE100"/>
  <c r="BE152"/>
  <c r="BE179"/>
  <c r="F55"/>
  <c r="J78"/>
  <c r="BE114"/>
  <c r="F54"/>
  <c r="BE91"/>
  <c r="BE102"/>
  <c r="BE175"/>
  <c r="BE184"/>
  <c r="J52"/>
  <c r="BE123"/>
  <c r="BE164"/>
  <c r="BE116"/>
  <c r="BE135"/>
  <c r="BE95"/>
  <c r="BE106"/>
  <c r="BE147"/>
  <c r="BE109"/>
  <c r="BE140"/>
  <c r="BE173"/>
  <c i="3" r="J78"/>
  <c r="BE91"/>
  <c r="BE98"/>
  <c r="J52"/>
  <c r="F79"/>
  <c r="BE95"/>
  <c r="BE100"/>
  <c r="F54"/>
  <c r="BE108"/>
  <c r="BE136"/>
  <c r="BE104"/>
  <c r="BE130"/>
  <c r="BE132"/>
  <c i="2" r="BK83"/>
  <c r="J83"/>
  <c r="J60"/>
  <c i="3" r="BE93"/>
  <c r="BE105"/>
  <c r="BE138"/>
  <c r="E48"/>
  <c r="BE85"/>
  <c r="BE119"/>
  <c r="BE88"/>
  <c r="BE123"/>
  <c r="BE115"/>
  <c r="BE111"/>
  <c i="2" r="BE124"/>
  <c r="F55"/>
  <c r="BE132"/>
  <c r="BE146"/>
  <c r="E48"/>
  <c r="BE112"/>
  <c r="BE135"/>
  <c r="F78"/>
  <c r="BE128"/>
  <c r="BE139"/>
  <c r="BE88"/>
  <c r="BE104"/>
  <c r="BE96"/>
  <c r="BE117"/>
  <c r="J52"/>
  <c r="BE98"/>
  <c r="BE109"/>
  <c r="BE120"/>
  <c r="BE143"/>
  <c r="BE85"/>
  <c r="BE90"/>
  <c r="BE150"/>
  <c r="J54"/>
  <c r="BE94"/>
  <c r="BE101"/>
  <c r="BE114"/>
  <c r="BE92"/>
  <c r="BE154"/>
  <c r="BE106"/>
  <c r="BE122"/>
  <c r="BE157"/>
  <c r="BE161"/>
  <c i="3" r="F35"/>
  <c i="1" r="BB56"/>
  <c i="3" r="F36"/>
  <c i="1" r="BC56"/>
  <c i="2" r="F34"/>
  <c i="1" r="BA55"/>
  <c i="5" r="F34"/>
  <c i="1" r="BA58"/>
  <c i="4" r="F37"/>
  <c i="1" r="BD57"/>
  <c i="6" r="F35"/>
  <c i="1" r="BB59"/>
  <c i="5" r="F35"/>
  <c i="1" r="BB58"/>
  <c i="6" r="F36"/>
  <c i="1" r="BC59"/>
  <c i="4" r="F34"/>
  <c i="1" r="BA57"/>
  <c i="3" r="F34"/>
  <c i="1" r="BA56"/>
  <c i="5" r="F37"/>
  <c i="1" r="BD58"/>
  <c i="2" r="F36"/>
  <c i="1" r="BC55"/>
  <c i="2" r="F35"/>
  <c i="1" r="BB55"/>
  <c i="4" r="F36"/>
  <c i="1" r="BC57"/>
  <c i="4" r="J34"/>
  <c i="1" r="AW57"/>
  <c i="5" r="F36"/>
  <c i="1" r="BC58"/>
  <c i="6" r="F34"/>
  <c i="1" r="BA59"/>
  <c i="6" r="F37"/>
  <c i="1" r="BD59"/>
  <c i="4" r="F35"/>
  <c i="1" r="BB57"/>
  <c i="3" r="J34"/>
  <c i="1" r="AW56"/>
  <c i="2" r="J34"/>
  <c i="1" r="AW55"/>
  <c i="2" r="F37"/>
  <c i="1" r="BD55"/>
  <c i="6" r="J34"/>
  <c i="1" r="AW59"/>
  <c i="3" r="F37"/>
  <c i="1" r="BD56"/>
  <c i="5" r="J34"/>
  <c i="1" r="AW58"/>
  <c i="6" l="1" r="P83"/>
  <c r="P82"/>
  <c i="1" r="AU59"/>
  <c i="3" r="BK83"/>
  <c r="J83"/>
  <c r="J60"/>
  <c i="5" r="R92"/>
  <c r="R91"/>
  <c r="T92"/>
  <c r="T91"/>
  <c i="6" r="R83"/>
  <c r="R82"/>
  <c r="BK83"/>
  <c r="BK82"/>
  <c r="J82"/>
  <c r="J59"/>
  <c r="T83"/>
  <c r="T82"/>
  <c i="5" r="P92"/>
  <c r="P91"/>
  <c i="1" r="AU58"/>
  <c i="6" r="J84"/>
  <c r="J61"/>
  <c i="5" r="BK91"/>
  <c r="J91"/>
  <c i="4" r="BK82"/>
  <c r="J82"/>
  <c r="J59"/>
  <c i="2" r="BK82"/>
  <c r="J82"/>
  <c r="J59"/>
  <c i="4" r="J33"/>
  <c i="1" r="AV57"/>
  <c r="AT57"/>
  <c i="2" r="J33"/>
  <c i="1" r="AV55"/>
  <c r="AT55"/>
  <c i="3" r="F33"/>
  <c i="1" r="AZ56"/>
  <c r="BA54"/>
  <c r="W30"/>
  <c i="6" r="F33"/>
  <c i="1" r="AZ59"/>
  <c i="5" r="F33"/>
  <c i="1" r="AZ58"/>
  <c r="BD54"/>
  <c r="W33"/>
  <c i="5" r="J33"/>
  <c i="1" r="AV58"/>
  <c r="AT58"/>
  <c r="BB54"/>
  <c r="W31"/>
  <c r="BC54"/>
  <c r="W32"/>
  <c i="6" r="J33"/>
  <c i="1" r="AV59"/>
  <c r="AT59"/>
  <c i="4" r="F33"/>
  <c i="1" r="AZ57"/>
  <c i="2" r="F33"/>
  <c i="1" r="AZ55"/>
  <c i="3" r="J33"/>
  <c i="1" r="AV56"/>
  <c r="AT56"/>
  <c i="5" r="J30"/>
  <c i="1" r="AG58"/>
  <c i="6" l="1" r="J83"/>
  <c r="J60"/>
  <c i="3" r="BK82"/>
  <c r="J82"/>
  <c r="J59"/>
  <c i="1" r="AN58"/>
  <c i="5" r="J59"/>
  <c r="J39"/>
  <c i="2" r="J30"/>
  <c i="1" r="AG55"/>
  <c r="AY54"/>
  <c r="AZ54"/>
  <c r="AV54"/>
  <c r="AK29"/>
  <c r="AU54"/>
  <c i="6" r="J30"/>
  <c i="1" r="AG59"/>
  <c i="4" r="J30"/>
  <c i="1" r="AG57"/>
  <c r="AN57"/>
  <c r="AX54"/>
  <c r="AW54"/>
  <c r="AK30"/>
  <c i="6" l="1" r="J39"/>
  <c i="4" r="J39"/>
  <c i="2" r="J39"/>
  <c i="1" r="AN55"/>
  <c r="AN59"/>
  <c i="3" r="J30"/>
  <c i="1" r="AG56"/>
  <c r="AN56"/>
  <c r="AT54"/>
  <c r="W29"/>
  <c i="3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<sst xmlns="http://schemas.openxmlformats.org/spreadsheetml/2006/main">
  <si>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</si>
  <si>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</si>
  <si>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</si>
  <si>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</si>
  <si>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</si>
  <si>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{5ef5e14d-9671-4a16-af2b-92f3a19e5ed1}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</si>
  <si>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</si>
  <si>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</si>
  <si>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</si>
  <si>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</si>
  <si>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</si>
  <si>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</si>
  <si>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</si>
  <si>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</si>
  <si>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20_329-SO202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</si>
  <si>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</si>
  <si>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</si>
  <si>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Ústí nad Labem - mosty se stavebním stavem VII_Sebuzín</t>
  </si>
  <si>
    <t>KSO:</t>
  </si>
  <si>
    <t/>
  </si>
  <si>
    <t>CC-CZ:</t>
  </si>
  <si>
    <t>Místo:</t>
  </si>
  <si>
    <t>Sebuzín</t>
  </si>
  <si>
    <t>Datum:</t>
  </si>
  <si>
    <t>24. 5. 2023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</si>
  <si>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</si>
  <si>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</si>
  <si>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</si>
  <si>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</si>
  <si>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</si>
  <si>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</si>
  <si>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</si>
  <si>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</si>
  <si>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</si>
  <si>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Dagmar Sedláčková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</si>
  <si>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</si>
  <si>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</si>
  <si>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</si>
  <si>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</si>
  <si>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</si>
  <si>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</si>
  <si>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</si>
  <si>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</si>
  <si>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</si>
  <si>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</si>
  <si>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</si>
  <si>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</si>
  <si>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</si>
  <si>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</si>
  <si>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</si>
  <si>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</si>
  <si>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</si>
  <si>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</si>
  <si>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</si>
  <si>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</si>
  <si>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</si>
  <si>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</si>
  <si>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</si>
  <si>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</si>
  <si>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</si>
  <si>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</si>
  <si>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</si>
  <si>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</si>
  <si>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</si>
  <si>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</si>
  <si>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</si>
  <si>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</si>
  <si>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</si>
  <si>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</si>
  <si>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</si>
  <si>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</si>
  <si>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</si>
  <si>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</si>
  <si>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</si>
  <si>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</si>
  <si>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</si>
  <si>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</si>
  <si>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 xml:space="preserve">Příprava území </t>
  </si>
  <si>
    <t>STA</t>
  </si>
  <si>
    <t>1</t>
  </si>
  <si>
    <t>{abcce366-0d2e-4637-904b-be36503a254e}</t>
  </si>
  <si>
    <t>2</t>
  </si>
  <si>
    <t>SO 000.1</t>
  </si>
  <si>
    <t>Náhradní výsadba</t>
  </si>
  <si>
    <t>{771c043a-a15a-4e26-a24d-6193cacc4f37}</t>
  </si>
  <si>
    <t>SO 000.2</t>
  </si>
  <si>
    <t>Následná 5ti letá péče</t>
  </si>
  <si>
    <t>{1e546364-0749-4ee0-a033-c7a5d21e3b2e}</t>
  </si>
  <si>
    <t>SO 202</t>
  </si>
  <si>
    <t>Most ev. č. UL 109 - Sebuzín</t>
  </si>
  <si>
    <t>{7bc89e3c-9f4f-4c39-bdec-4ba265e64009}</t>
  </si>
  <si>
    <t>VON</t>
  </si>
  <si>
    <t>Vedlejší a ostatní náklady</t>
  </si>
  <si>
    <t>{b12e090f-9dfe-48e5-97db-281c4d49b0d0}</t>
  </si>
  <si>
    <t>KRYCÍ LIST SOUPISU PRACÍ</t>
  </si>
  <si>
    <t>Objekt:</t>
  </si>
  <si>
    <t xml:space="preserve">SO 000 - Příprava území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</si>
  <si>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</si>
  <si>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</si>
  <si>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</si>
  <si>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</si>
  <si>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</si>
  <si>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</si>
  <si>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</si>
  <si>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</si>
  <si>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</si>
  <si>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</si>
  <si>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</si>
  <si>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</si>
  <si>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</si>
  <si>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</si>
  <si>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</si>
  <si>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</si>
  <si>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</si>
  <si>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</si>
  <si>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</si>
  <si>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</si>
  <si>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</si>
  <si>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</si>
  <si>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</si>
  <si>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</si>
  <si>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</si>
  <si>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</si>
  <si>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</si>
  <si>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</si>
  <si>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2021 02</t>
  </si>
  <si>
    <t>4</t>
  </si>
  <si>
    <t>442627164</t>
  </si>
  <si>
    <t>Online PSC</t>
  </si>
  <si>
    <t>https://podminky.urs.cz/item/CS_URS_2021_02/111211101</t>
  </si>
  <si>
    <t>VV</t>
  </si>
  <si>
    <t>6,0 "lísky s kmeny pr. menší než 100 mm</t>
  </si>
  <si>
    <t>112151311</t>
  </si>
  <si>
    <t>Pokácení stromu postupné bez spouštění částí kmene a koruny o průměru na řezné ploše pařezu přes 100 do 200 mm</t>
  </si>
  <si>
    <t>kus</t>
  </si>
  <si>
    <t>-204138244</t>
  </si>
  <si>
    <t>https://podminky.urs.cz/item/CS_URS_2021_02/112151311</t>
  </si>
  <si>
    <t>3</t>
  </si>
  <si>
    <t>112151312</t>
  </si>
  <si>
    <t>Pokácení stromu postupné bez spouštění částí kmene a koruny o průměru na řezné ploše pařezu přes 200 do 300 mm</t>
  </si>
  <si>
    <t>1330634436</t>
  </si>
  <si>
    <t>https://podminky.urs.cz/item/CS_URS_2021_02/112151312</t>
  </si>
  <si>
    <t>112151313</t>
  </si>
  <si>
    <t>Pokácení stromu postupné bez spouštění částí kmene a koruny o průměru na řezné ploše pařezu přes 300 do 400 mm</t>
  </si>
  <si>
    <t>-1574913133</t>
  </si>
  <si>
    <t>https://podminky.urs.cz/item/CS_URS_2021_02/112151313</t>
  </si>
  <si>
    <t>5</t>
  </si>
  <si>
    <t>112151314</t>
  </si>
  <si>
    <t>Pokácení stromu postupné bez spouštění částí kmene a koruny o průměru na řezné ploše pařezu přes 400 do 500 mm</t>
  </si>
  <si>
    <t>551752144</t>
  </si>
  <si>
    <t>https://podminky.urs.cz/item/CS_URS_2021_02/112151314</t>
  </si>
  <si>
    <t>6</t>
  </si>
  <si>
    <t>112151316</t>
  </si>
  <si>
    <t>Pokácení stromu postupné bez spouštění částí kmene a koruny o průměru na řezné ploše pařezu přes 600 do 700 mm</t>
  </si>
  <si>
    <t>-1598467854</t>
  </si>
  <si>
    <t>https://podminky.urs.cz/item/CS_URS_2021_02/112151316</t>
  </si>
  <si>
    <t>7</t>
  </si>
  <si>
    <t>162201401</t>
  </si>
  <si>
    <t>Vodorovné přemístění větví, kmenů nebo pařezů s naložením, složením a dopravou do 1000 m větví stromů listnatých, průměru kmene přes 100 do 300 mm</t>
  </si>
  <si>
    <t>-2134151249</t>
  </si>
  <si>
    <t>https://podminky.urs.cz/item/CS_URS_2021_02/162201401</t>
  </si>
  <si>
    <t>11+2</t>
  </si>
  <si>
    <t>8</t>
  </si>
  <si>
    <t>162201402</t>
  </si>
  <si>
    <t>Vodorovné přemístění větví, kmenů nebo pařezů s naložením, složením a dopravou do 1000 m větví stromů listnatých, průměru kmene přes 300 do 500 mm</t>
  </si>
  <si>
    <t>-1455949314</t>
  </si>
  <si>
    <t>https://podminky.urs.cz/item/CS_URS_2021_02/162201402</t>
  </si>
  <si>
    <t>3+1</t>
  </si>
  <si>
    <t>9</t>
  </si>
  <si>
    <t>162201403</t>
  </si>
  <si>
    <t>Vodorovné přemístění větví, kmenů nebo pařezů s naložením, složením a dopravou do 1000 m větví stromů listnatých, průměru kmene přes 500 do 700 mm</t>
  </si>
  <si>
    <t>-232240337</t>
  </si>
  <si>
    <t>https://podminky.urs.cz/item/CS_URS_2021_02/162201403</t>
  </si>
  <si>
    <t>10</t>
  </si>
  <si>
    <t>162201411</t>
  </si>
  <si>
    <t>Vodorovné přemístění větví, kmenů nebo pařezů s naložením, složením a dopravou do 1000 m kmenů stromů listnatých, průměru přes 100 do 300 mm</t>
  </si>
  <si>
    <t>-634152144</t>
  </si>
  <si>
    <t>https://podminky.urs.cz/item/CS_URS_2021_02/162201411</t>
  </si>
  <si>
    <t>11</t>
  </si>
  <si>
    <t>162201412</t>
  </si>
  <si>
    <t>Vodorovné přemístění větví, kmenů nebo pařezů s naložením, složením a dopravou do 1000 m kmenů stromů listnatých, průměru přes 300 do 500 mm</t>
  </si>
  <si>
    <t>-1650120025</t>
  </si>
  <si>
    <t>https://podminky.urs.cz/item/CS_URS_2021_02/162201412</t>
  </si>
  <si>
    <t>12</t>
  </si>
  <si>
    <t>162201413</t>
  </si>
  <si>
    <t>Vodorovné přemístění větví, kmenů nebo pařezů s naložením, složením a dopravou do 1000 m kmenů stromů listnatých, průměru přes 500 do 700 mm</t>
  </si>
  <si>
    <t>-1937872262</t>
  </si>
  <si>
    <t>https://podminky.urs.cz/item/CS_URS_2021_02/162201413</t>
  </si>
  <si>
    <t>13</t>
  </si>
  <si>
    <t>162201421</t>
  </si>
  <si>
    <t>Vodorovné přemístění větví, kmenů nebo pařezů s naložením, složením a dopravou do 1000 m pařezů kmenů, průměru přes 100 do 300 mm</t>
  </si>
  <si>
    <t>638760285</t>
  </si>
  <si>
    <t>https://podminky.urs.cz/item/CS_URS_2021_02/162201421</t>
  </si>
  <si>
    <t>14</t>
  </si>
  <si>
    <t>162201422</t>
  </si>
  <si>
    <t>Vodorovné přemístění větví, kmenů nebo pařezů s naložením, složením a dopravou do 1000 m pařezů kmenů, průměru přes 300 do 500 mm</t>
  </si>
  <si>
    <t>160912191</t>
  </si>
  <si>
    <t>https://podminky.urs.cz/item/CS_URS_2021_02/162201422</t>
  </si>
  <si>
    <t>162201423</t>
  </si>
  <si>
    <t>Vodorovné přemístění větví, kmenů nebo pařezů s naložením, složením a dopravou do 1000 m pařezů kmenů, průměru přes 500 do 700 mm</t>
  </si>
  <si>
    <t>-663791271</t>
  </si>
  <si>
    <t>https://podminky.urs.cz/item/CS_URS_2021_02/162201423</t>
  </si>
  <si>
    <t>16</t>
  </si>
  <si>
    <t>162301501</t>
  </si>
  <si>
    <t>Vodorovné přemístění smýcených křovin do průměru kmene 100 mm na vzdálenost do 5 000 m</t>
  </si>
  <si>
    <t>1956675761</t>
  </si>
  <si>
    <t>https://podminky.urs.cz/item/CS_URS_2021_02/162301501</t>
  </si>
  <si>
    <t>17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</si>
  <si>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</si>
  <si>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</si>
  <si>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412756035</t>
  </si>
  <si>
    <t>https://podminky.urs.cz/item/CS_URS_2021_02/162301931</t>
  </si>
  <si>
    <t>13*17 'Přepočtené koeficientem množství</t>
  </si>
  <si>
    <t>18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</si>
  <si>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</si>
  <si>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</si>
  <si>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-151749743</t>
  </si>
  <si>
    <t>https://podminky.urs.cz/item/CS_URS_2021_02/162301932</t>
  </si>
  <si>
    <t>4*17 'Přepočtené koeficientem množství</t>
  </si>
  <si>
    <t>19</t>
  </si>
  <si>
    <t>162301933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</si>
  <si>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</si>
  <si>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-2025715815</t>
  </si>
  <si>
    <t>https://podminky.urs.cz/item/CS_URS_2021_02/162301933</t>
  </si>
  <si>
    <t>2*17 'Přepočtené koeficientem množství</t>
  </si>
  <si>
    <t>20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</si>
  <si>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</si>
  <si>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</si>
  <si>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-1037427201</t>
  </si>
  <si>
    <t>https://podminky.urs.cz/item/CS_URS_2021_02/162301951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</si>
  <si>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</si>
  <si>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</si>
  <si>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957447734</t>
  </si>
  <si>
    <t>https://podminky.urs.cz/item/CS_URS_2021_02/162301952</t>
  </si>
  <si>
    <t>22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</si>
  <si>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</si>
  <si>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</si>
  <si>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-1432370864</t>
  </si>
  <si>
    <t>https://podminky.urs.cz/item/CS_URS_2021_02/162301953</t>
  </si>
  <si>
    <t>23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</si>
  <si>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</si>
  <si>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</si>
  <si>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214556244</t>
  </si>
  <si>
    <t>https://podminky.urs.cz/item/CS_URS_2021_02/162301971</t>
  </si>
  <si>
    <t>24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</si>
  <si>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</si>
  <si>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</si>
  <si>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-466561171</t>
  </si>
  <si>
    <t>https://podminky.urs.cz/item/CS_URS_2021_02/162301972</t>
  </si>
  <si>
    <t>25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</si>
  <si>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</si>
  <si>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</si>
  <si>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-1890476902</t>
  </si>
  <si>
    <t>https://podminky.urs.cz/item/CS_URS_2021_02/162301973</t>
  </si>
  <si>
    <t>26</t>
  </si>
  <si>
    <t>162301981</t>
  </si>
  <si>
    <t>Vodorovné přemístění smýcených křovin Příplatek k ceně za každých dalších i započatých 1 000 m</t>
  </si>
  <si>
    <t>-792501918</t>
  </si>
  <si>
    <t>https://podminky.urs.cz/item/CS_URS_2021_02/162301981</t>
  </si>
  <si>
    <t>6*12 'Přepočtené koeficientem množství</t>
  </si>
  <si>
    <t>997</t>
  </si>
  <si>
    <t>Přesun sutě</t>
  </si>
  <si>
    <t>27</t>
  </si>
  <si>
    <t>997013811R</t>
  </si>
  <si>
    <t>Poplatek za uložení na skládce (skládkovné) odpadu dřevěného</t>
  </si>
  <si>
    <t>t</t>
  </si>
  <si>
    <t>-903991827</t>
  </si>
  <si>
    <t>13,8</t>
  </si>
  <si>
    <t>SO 000.1 - Náhradní výsadba</t>
  </si>
  <si>
    <t xml:space="preserve">    998 - Přesun hmot</t>
  </si>
  <si>
    <t>183101321</t>
  </si>
  <si>
    <t>Hloubení jamek pro vysazování rostlin v zemině skupiny 1 až 4 s výměnou půdy z 100% v rovině nebo na svahu do 1:5, objemu přes 0,40 do 1,00 m3</t>
  </si>
  <si>
    <t>CS ÚRS 2023 01</t>
  </si>
  <si>
    <t>1900990532</t>
  </si>
  <si>
    <t>https://podminky.urs.cz/item/CS_URS_2023_01/183101321</t>
  </si>
  <si>
    <t>6 "jáma rozměrů min. 0,85x0,85x0,85m</t>
  </si>
  <si>
    <t>M</t>
  </si>
  <si>
    <t>10321100</t>
  </si>
  <si>
    <t>zahradní substrát pro výsadbu VL</t>
  </si>
  <si>
    <t>m3</t>
  </si>
  <si>
    <t>-416917439</t>
  </si>
  <si>
    <t>0,85*0,85*0,85*6</t>
  </si>
  <si>
    <t>Součet</t>
  </si>
  <si>
    <t>184102115</t>
  </si>
  <si>
    <t>Výsadba dřeviny s balem do předem vyhloubené jamky se zalitím v rovině nebo na svahu do 1:5, při průměru balu přes 500 do 600 mm</t>
  </si>
  <si>
    <t>1161181398</t>
  </si>
  <si>
    <t>https://podminky.urs.cz/item/CS_URS_2023_01/184102115</t>
  </si>
  <si>
    <t>02640445R</t>
  </si>
  <si>
    <t>výběr z druhů: habr obecný, javor klen, olše lepkavá, třešeň práčnice, střemcha obecná - domácí formy pr. 8/10 cm</t>
  </si>
  <si>
    <t>57041947</t>
  </si>
  <si>
    <t>P</t>
  </si>
  <si>
    <t>Poznámka k položce:_x000d_
viz vyjádření MMUL - Závazné stanovisko - náhradní výsadba a následná péče.</t>
  </si>
  <si>
    <t>184215132</t>
  </si>
  <si>
    <t>Ukotvení dřeviny kůly v rovině nebo na svahu do 1:5 třemi kůly, délky přes 1 do 2 m</t>
  </si>
  <si>
    <t>1628874371</t>
  </si>
  <si>
    <t>https://podminky.urs.cz/item/CS_URS_2023_01/184215132</t>
  </si>
  <si>
    <t>6 "při výsadbě</t>
  </si>
  <si>
    <t>60591253</t>
  </si>
  <si>
    <t>kůl vyvazovací dřevěný impregnovaný D 8cm dl 2m</t>
  </si>
  <si>
    <t>1819611001</t>
  </si>
  <si>
    <t>6*3</t>
  </si>
  <si>
    <t>184501131</t>
  </si>
  <si>
    <t>Zhotovení obalu kmene a spodních částí větví stromu z juty ve dvou vrstvách v rovině nebo na svahu do 1:5</t>
  </si>
  <si>
    <t>-766235652</t>
  </si>
  <si>
    <t>https://podminky.urs.cz/item/CS_URS_2023_01/184501131</t>
  </si>
  <si>
    <t>6*1,3*0,25</t>
  </si>
  <si>
    <t>18481312R</t>
  </si>
  <si>
    <t>Ochranný plášť okolo kůlů v. 1,5m, celková délka pláště 2,0m, pozinkovaný, rozteč drátů 15cm</t>
  </si>
  <si>
    <t>-1903022159</t>
  </si>
  <si>
    <t>184813134</t>
  </si>
  <si>
    <t>Ochrana dřevin před okusem zvěří chemicky nátěrem, v rovině nebo ve svahu do 1:5 listnatých, výšky přes 70 cm</t>
  </si>
  <si>
    <t>100 kus</t>
  </si>
  <si>
    <t>1250718348</t>
  </si>
  <si>
    <t>https://podminky.urs.cz/item/CS_URS_2023_01/184813134</t>
  </si>
  <si>
    <t>6/100</t>
  </si>
  <si>
    <t>OZ001</t>
  </si>
  <si>
    <t>Přípravek proti okusu a ohryzu zvěří</t>
  </si>
  <si>
    <t>kg</t>
  </si>
  <si>
    <t>14964319</t>
  </si>
  <si>
    <t>Poznámka k položce:_x000d_
Poznámka k položce: Repelentní přípravek k ochraně lesních kultur proti okusu zvěří a poškození hlodavci v době vegetačního klidu</t>
  </si>
  <si>
    <t>185802114</t>
  </si>
  <si>
    <t>Hnojení půdy nebo trávníku v rovině nebo na svahu do 1:5 umělým hnojivem s rozdělením k jednotlivým rostlinám</t>
  </si>
  <si>
    <t>-1132380080</t>
  </si>
  <si>
    <t>https://podminky.urs.cz/item/CS_URS_2023_01/185802114</t>
  </si>
  <si>
    <t>((0,20+0,03)*6)/1000 "půdní kondicionér a tabletové hnojivo</t>
  </si>
  <si>
    <t>PK001</t>
  </si>
  <si>
    <t>Půdní kondicionér - podpůrný prostředek</t>
  </si>
  <si>
    <t>815494309</t>
  </si>
  <si>
    <t>Poznámka k položce:_x000d_
Poznámka k položce: Přípravek určen ke zlepšení půdní struktury, zvýšení přístupnosti hnojiv, intenzivnější růst kořenů. Půdní kondicionér musí být rovnoměrně promíchán se zeminou nebo substrátem v celé kořenové zóně. Dávkování: 1,5 g na 1 l substrátu</t>
  </si>
  <si>
    <t>0,2*6</t>
  </si>
  <si>
    <t>TH001</t>
  </si>
  <si>
    <t>Tabletové hnojivo</t>
  </si>
  <si>
    <t>564409041</t>
  </si>
  <si>
    <t>Poznámka k položce:_x000d_
Poznámka k položce: Tablety se aplikují na povrch půdy nebo do úrovně kořenů na okraj výsadbové jamky.</t>
  </si>
  <si>
    <t>0,03*6</t>
  </si>
  <si>
    <t>185804311</t>
  </si>
  <si>
    <t>Zalití rostlin vodou plochy záhonů jednotlivě do 20 m2</t>
  </si>
  <si>
    <t>-1957782857</t>
  </si>
  <si>
    <t>https://podminky.urs.cz/item/CS_URS_2023_01/185804311</t>
  </si>
  <si>
    <t>Poznámka k položce:_x000d_
Poznámka k položce: 5ti leté pěstební péče - zálivka dřevin bude prováděna podle potřeby tak, aby nedošlo k úhynu vysazených dřevin.</t>
  </si>
  <si>
    <t>"jednorázové zalití stromů</t>
  </si>
  <si>
    <t>(20*6)/1000 "před zasypáním horní části jamky</t>
  </si>
  <si>
    <t>(20*6)/1000 "po úplném zasypání jamky</t>
  </si>
  <si>
    <t>185851121</t>
  </si>
  <si>
    <t>Dovoz vody pro zálivku rostlin na vzdálenost do 1000 m</t>
  </si>
  <si>
    <t>-60481163</t>
  </si>
  <si>
    <t>https://podminky.urs.cz/item/CS_URS_2023_01/185851121</t>
  </si>
  <si>
    <t>185851129</t>
  </si>
  <si>
    <t>Dovoz vody pro zálivku rostlin Příplatek k ceně za každých dalších i započatých 1000 m</t>
  </si>
  <si>
    <t>-16297314</t>
  </si>
  <si>
    <t>https://podminky.urs.cz/item/CS_URS_2023_01/185851129</t>
  </si>
  <si>
    <t>0,24*4 "Přepočtené koeficientem množství</t>
  </si>
  <si>
    <t>ZV.01</t>
  </si>
  <si>
    <t>Zavlažovací vak 75l s osazením</t>
  </si>
  <si>
    <t>-371351904</t>
  </si>
  <si>
    <t>998</t>
  </si>
  <si>
    <t>Přesun hmot</t>
  </si>
  <si>
    <t>998231311</t>
  </si>
  <si>
    <t>Přesun hmot pro sadovnické a krajinářské úpravy - strojně dopravní vzdálenost do 5000 m</t>
  </si>
  <si>
    <t>-291193880</t>
  </si>
  <si>
    <t>https://podminky.urs.cz/item/CS_URS_2023_01/998231311</t>
  </si>
  <si>
    <t>SO 000.2 - Následná 5ti letá péče</t>
  </si>
  <si>
    <t>1933996565</t>
  </si>
  <si>
    <t>"náhrada případného úhynu dřeviny (předpoklad 10%)</t>
  </si>
  <si>
    <t>"jáma rozměrů min. 0,85x0,85x0,85m</t>
  </si>
  <si>
    <t>965447072</t>
  </si>
  <si>
    <t>0,85*0,85*0,85*1</t>
  </si>
  <si>
    <t>-753021028</t>
  </si>
  <si>
    <t>-1860150495</t>
  </si>
  <si>
    <t>184215112</t>
  </si>
  <si>
    <t>Ukotvení dřeviny kůly v rovině nebo na svahu do 1:5 jedním kůlem, délky přes 1 do 2 m</t>
  </si>
  <si>
    <t>904159049</t>
  </si>
  <si>
    <t>https://podminky.urs.cz/item/CS_URS_2023_01/184215112</t>
  </si>
  <si>
    <t>2 "případné doplnění kůlů</t>
  </si>
  <si>
    <t>-1148932973</t>
  </si>
  <si>
    <t>1664521069</t>
  </si>
  <si>
    <t>1*1,3*0,25</t>
  </si>
  <si>
    <t>-1937690787</t>
  </si>
  <si>
    <t>1 "náhrada případného úhynu dřeviny (předpoklad 10%)</t>
  </si>
  <si>
    <t>-1917979801</t>
  </si>
  <si>
    <t>0,01*1</t>
  </si>
  <si>
    <t>"5ti letá pěstební péče - 1x ročně před zimou</t>
  </si>
  <si>
    <t>0,06*1*5</t>
  </si>
  <si>
    <t>953081395</t>
  </si>
  <si>
    <t>0,060*1*5</t>
  </si>
  <si>
    <t>184818111</t>
  </si>
  <si>
    <t>Vyvětvení a tvarový ořez dřevin s úpravou koruny při výšce stromu do 3 m</t>
  </si>
  <si>
    <t>-1895173281</t>
  </si>
  <si>
    <t>https://podminky.urs.cz/item/CS_URS_2023_01/184818111</t>
  </si>
  <si>
    <t xml:space="preserve">"5ti letá pěstební péče </t>
  </si>
  <si>
    <t>6 "v posledním roce</t>
  </si>
  <si>
    <t>184911111</t>
  </si>
  <si>
    <t>Znovuuvázání dřeviny jedním úvazkem ke stávajícímu kůlu</t>
  </si>
  <si>
    <t>580652755</t>
  </si>
  <si>
    <t>https://podminky.urs.cz/item/CS_URS_2023_01/184911111</t>
  </si>
  <si>
    <t xml:space="preserve">6*5 "kontrola kotvení dřevin </t>
  </si>
  <si>
    <t>2078881659</t>
  </si>
  <si>
    <t>0,001 "((0,20+0,03)*1)/1000 půdní kondicionér + tabletové hnojivo</t>
  </si>
  <si>
    <t>"5ti letá pěstební péče -1x ročně v jarním období</t>
  </si>
  <si>
    <t>(0,03*6)/1000*1*5 "tabletové hnojivo</t>
  </si>
  <si>
    <t>1114348998</t>
  </si>
  <si>
    <t>0,1*2</t>
  </si>
  <si>
    <t>424392020</t>
  </si>
  <si>
    <t>0,03*1</t>
  </si>
  <si>
    <t>185804213</t>
  </si>
  <si>
    <t>Vypletí v rovině nebo na svahu do 1:5 dřevin solitérních</t>
  </si>
  <si>
    <t>-328941887</t>
  </si>
  <si>
    <t>https://podminky.urs.cz/item/CS_URS_2023_01/185804213</t>
  </si>
  <si>
    <t>6*1,5*1,5*2*5 "vypletí 2x ročně</t>
  </si>
  <si>
    <t>750292688</t>
  </si>
  <si>
    <t>(20*1)/1000 "před zasypáním horní části jamky</t>
  </si>
  <si>
    <t>(20*1)/1000 "po úplném zasypání jamky</t>
  </si>
  <si>
    <t>"5ti letá pěstební péče - uvažováno 5x ročně</t>
  </si>
  <si>
    <t xml:space="preserve">(20*6*5*5)/1000 </t>
  </si>
  <si>
    <t>672568939</t>
  </si>
  <si>
    <t>-1108529848</t>
  </si>
  <si>
    <t>3,04*4 "Přepočtené koeficientem množství</t>
  </si>
  <si>
    <t>1484021164</t>
  </si>
  <si>
    <t>-1560942003</t>
  </si>
  <si>
    <t>SO 202 - Most ev. č. UL 109 - Sebuzín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</si>
  <si>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</si>
  <si>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</si>
  <si>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</si>
  <si>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</si>
  <si>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</si>
  <si>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</si>
  <si>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</si>
  <si>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711 - Izolace proti vodě, vlhkosti a plynům</t>
  </si>
  <si>
    <t>115001105</t>
  </si>
  <si>
    <t>Převedení vody potrubím průměru DN přes 300 do 600</t>
  </si>
  <si>
    <t>m</t>
  </si>
  <si>
    <t>1067533635</t>
  </si>
  <si>
    <t>https://podminky.urs.cz/item/CS_URS_2023_01/115001105</t>
  </si>
  <si>
    <t>115101201</t>
  </si>
  <si>
    <t>Čerpání vody na dopravní výšku do 10 m s uvažovaným průměrným přítokem do 500 l/min</t>
  </si>
  <si>
    <t>hod</t>
  </si>
  <si>
    <t>2090291600</t>
  </si>
  <si>
    <t>https://podminky.urs.cz/item/CS_URS_2023_01/115101201</t>
  </si>
  <si>
    <t>předpoklad max. 5 l/s po dobu hrázkování (cca 12 týdnů)</t>
  </si>
  <si>
    <t>12*7*8,0</t>
  </si>
  <si>
    <t>115101301</t>
  </si>
  <si>
    <t>Pohotovost záložní čerpací soupravy pro dopravní výšku do 10 m s uvažovaným průměrným přítokem do 500 l/min</t>
  </si>
  <si>
    <t>den</t>
  </si>
  <si>
    <t>1731228876</t>
  </si>
  <si>
    <t>https://podminky.urs.cz/item/CS_URS_2023_01/115101301</t>
  </si>
  <si>
    <t>12*7</t>
  </si>
  <si>
    <t>119003227</t>
  </si>
  <si>
    <t>Pomocné konstrukce při zabezpečení výkopu svislé ocelové mobilní oplocení, výšky přes 1,5 do 2,2 m panely vyplněné dráty zřízení</t>
  </si>
  <si>
    <t>-1266355899</t>
  </si>
  <si>
    <t>https://podminky.urs.cz/item/CS_URS_2023_01/119003227</t>
  </si>
  <si>
    <t>100,0 "na dobu cca 16 týdnů</t>
  </si>
  <si>
    <t>119003228</t>
  </si>
  <si>
    <t>Pomocné konstrukce při zabezpečení výkopu svislé ocelové mobilní oplocení, výšky přes 1,5 do 2,2 m panely vyplněné dráty odstranění</t>
  </si>
  <si>
    <t>1792844270</t>
  </si>
  <si>
    <t>https://podminky.urs.cz/item/CS_URS_2023_01/119003228</t>
  </si>
  <si>
    <t>121151113</t>
  </si>
  <si>
    <t>Sejmutí ornice strojně při souvislé ploše přes 100 do 500 m2, tl. vrstvy do 200 mm</t>
  </si>
  <si>
    <t>-1165986169</t>
  </si>
  <si>
    <t>https://podminky.urs.cz/item/CS_URS_2023_01/121151113</t>
  </si>
  <si>
    <t>lesní cesta - nestmelené konstrukční vrstvy</t>
  </si>
  <si>
    <t>22,254*1,229+5,536*1,062+22,091*1,036+7,493*1,254</t>
  </si>
  <si>
    <t>0,769*1,032+6,54*1,04+2,981+0,35+0,025+0,154+10,757</t>
  </si>
  <si>
    <t>9,01*1,121+6,247*1,037+2,714*1,405+3,372*1,045</t>
  </si>
  <si>
    <t>0,1+11,322+12,863*1,031+17,496*1,398</t>
  </si>
  <si>
    <t>122151103</t>
  </si>
  <si>
    <t>Odkopávky a prokopávky nezapažené strojně v hornině třídy těžitelnosti I skupiny 1 a 2 přes 50 do 100 m3</t>
  </si>
  <si>
    <t>-282693705</t>
  </si>
  <si>
    <t>https://podminky.urs.cz/item/CS_URS_2023_01/122151103</t>
  </si>
  <si>
    <t xml:space="preserve">výkop pro novou konstrukci vozovky - plocha v řezu  x délka</t>
  </si>
  <si>
    <t>(1,005*5,0+0,726*1,545+0,417*0,328)*0,5</t>
  </si>
  <si>
    <t>(0,564*2,918+0,726*0,685+0,685*3,793)*0,5</t>
  </si>
  <si>
    <t>122251103</t>
  </si>
  <si>
    <t>Odkopávky a prokopávky nezapažené strojně v hornině třídy těžitelnosti I skupiny 3 přes 50 do 100 m3</t>
  </si>
  <si>
    <t>511053364</t>
  </si>
  <si>
    <t>https://podminky.urs.cz/item/CS_URS_2023_01/122251103</t>
  </si>
  <si>
    <t>nestmelenné konstrukční vrstvy lesní cesta</t>
  </si>
  <si>
    <t>39,234*1,013*0,4+80,854*1,004*0,4</t>
  </si>
  <si>
    <t>výkop pro novou konstrukci vozovky - plocha v řezu x délka</t>
  </si>
  <si>
    <t>124353100</t>
  </si>
  <si>
    <t>Vykopávky pro koryta vodotečí strojně v hornině třídy těžitelnosti II skupiny 4 do 100 m3</t>
  </si>
  <si>
    <t>1419488102</t>
  </si>
  <si>
    <t>https://podminky.urs.cz/item/CS_URS_2023_01/124353100</t>
  </si>
  <si>
    <t>sejmutí nánosů ve dně koryta potoka v tl. 400 mm</t>
  </si>
  <si>
    <t>v rozsahu nového opevnění dna koryta</t>
  </si>
  <si>
    <t>(11,56+0,523*1,032+15,92*1,055+8,436*1,025)*0,4</t>
  </si>
  <si>
    <t>(13,375+0,391*1,363)*0,4</t>
  </si>
  <si>
    <t>dočasné zemní hrázky</t>
  </si>
  <si>
    <t>1,5*3,38+1,5*3,64 "plocha v příčném řezu x délka</t>
  </si>
  <si>
    <t>131151104</t>
  </si>
  <si>
    <t>Hloubení nezapažených jam a zářezů strojně s urovnáním dna do předepsaného profilu a spádu v hornině třídy těžitelnosti I skupiny 1 a 2 přes 100 do 500 m3</t>
  </si>
  <si>
    <t>-668414150</t>
  </si>
  <si>
    <t>https://podminky.urs.cz/item/CS_URS_2023_01/131151104</t>
  </si>
  <si>
    <t>výkop pro základovou spáru mostu, opěrných zdí,</t>
  </si>
  <si>
    <t>výkop pro stabilizační prahy a opevnění koryta potoka</t>
  </si>
  <si>
    <t>plocha v řezu x délka</t>
  </si>
  <si>
    <t>4,465*1,545+9,042*0,328+9,883*2,918+10,706*0,685+7,233*3,793</t>
  </si>
  <si>
    <t>34,994*1,0+22,068*3,0+17,031*1,0+8,126*0,4+4,789*0,6</t>
  </si>
  <si>
    <t>9,638*0,658+9,580*0,857+6,844*1,25+6,936*0,6+6,936*1,515*0,5</t>
  </si>
  <si>
    <t>11,708*1,571+4,983*2,534+4,983*3,908*0,5+3,995*2,934</t>
  </si>
  <si>
    <t>3,995*3,237*0,5+6,547*1,1+6,547*0,802*0,5+0,354*4,0</t>
  </si>
  <si>
    <t>5,678*1,1+5,678*0,808*0,5+0,330*4,805+0,714*1,217</t>
  </si>
  <si>
    <t>1,133*0,921+0,152*0,5+0,285*3,435+0,775*2,565</t>
  </si>
  <si>
    <t>Mezisoučet</t>
  </si>
  <si>
    <t>315,613*0,5</t>
  </si>
  <si>
    <t>131251104</t>
  </si>
  <si>
    <t>Hloubení nezapažených jam a zářezů strojně s urovnáním dna do předepsaného profilu a spádu v hornině třídy těžitelnosti I skupiny 3 přes 100 do 500 m3</t>
  </si>
  <si>
    <t>-197132072</t>
  </si>
  <si>
    <t>https://podminky.urs.cz/item/CS_URS_2023_01/131251104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</si>
  <si>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</si>
  <si>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</si>
  <si>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-825131075</t>
  </si>
  <si>
    <t>https://podminky.urs.cz/item/CS_URS_2023_01/162351104</t>
  </si>
  <si>
    <t>mezideponie - zemina pro zpětný zásyp</t>
  </si>
  <si>
    <t>(34,727+6,236+4,236+8,377+11,597)*2 "tam a zpět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</si>
  <si>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</si>
  <si>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</si>
  <si>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-1939466203</t>
  </si>
  <si>
    <t>https://podminky.urs.cz/item/CS_URS_2023_01/162751117</t>
  </si>
  <si>
    <t>5,513+53,882+157,807+157,807+10,53</t>
  </si>
  <si>
    <t>-130,346 "pro zpětný zásyp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</si>
  <si>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</si>
  <si>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</si>
  <si>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965538002</t>
  </si>
  <si>
    <t>https://podminky.urs.cz/item/CS_URS_2023_01/162751119</t>
  </si>
  <si>
    <t>255,193*8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</si>
  <si>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</si>
  <si>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</si>
  <si>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1409194762</t>
  </si>
  <si>
    <t>https://podminky.urs.cz/item/CS_URS_2023_01/162751137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</si>
  <si>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</si>
  <si>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</si>
  <si>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-1175847920</t>
  </si>
  <si>
    <t>https://podminky.urs.cz/item/CS_URS_2023_01/162751139</t>
  </si>
  <si>
    <t>31,11*8 'Přepočtené koeficientem množství</t>
  </si>
  <si>
    <t>171153101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</si>
  <si>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</si>
  <si>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-586129089</t>
  </si>
  <si>
    <t>https://podminky.urs.cz/item/CS_URS_2023_01/171153101</t>
  </si>
  <si>
    <t>dočasná hrázka před a za úsekem stavby</t>
  </si>
  <si>
    <t>vhodný nepropustný materiál např. F2 - jíl štěrkovitý</t>
  </si>
  <si>
    <t>171201231</t>
  </si>
  <si>
    <t>Poplatek za uložení stavebního odpadu na recyklační skládce (skládkovné) zeminy a kamení zatříděného do Katalogu odpadů pod kódem 17 05 04</t>
  </si>
  <si>
    <t>-256249246</t>
  </si>
  <si>
    <t>https://podminky.urs.cz/item/CS_URS_2023_01/171201231</t>
  </si>
  <si>
    <t>255,193+31,11</t>
  </si>
  <si>
    <t>286,303*2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</si>
  <si>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</si>
  <si>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</si>
  <si>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1253030534</t>
  </si>
  <si>
    <t>https://podminky.urs.cz/item/CS_URS_2023_01/174151101</t>
  </si>
  <si>
    <t>přechodová oblast mostu</t>
  </si>
  <si>
    <t>základy mostu (pod těsnící vrstvou)</t>
  </si>
  <si>
    <t>(3,416+2,967+4,225)*5,0+10,393*0,6</t>
  </si>
  <si>
    <t>10,393*0,92*0,5+10,878*0,6+10,878*0,43*0,5</t>
  </si>
  <si>
    <t>za opěrami mostu (nad těsnící vrstvou)</t>
  </si>
  <si>
    <t>(2,152+3,083)*5,0</t>
  </si>
  <si>
    <t>základy opěrné zdi 1 (pod těsnící vrstvou)</t>
  </si>
  <si>
    <t>2,222*0,328+2,66*3,009+3,243*0,73+2,438*3,88</t>
  </si>
  <si>
    <t>2,655*0,145+4,417*0,6+4,417*1,144*0,5</t>
  </si>
  <si>
    <t>za rubem OZ 1</t>
  </si>
  <si>
    <t>0,963*0,328+1,311*3,094+1,607*0,773+1,481*4,084</t>
  </si>
  <si>
    <t>1,475*0,153+2,252*0,734+2,252*0,339*0,5</t>
  </si>
  <si>
    <t>základy opěrné zdi 2 (pod těsnící vrstvou)</t>
  </si>
  <si>
    <t>vč. zásypu před lícem základu</t>
  </si>
  <si>
    <t>2,238*2,364+0,986*1,25+1,074*0,6+2,361*1,12*0,5</t>
  </si>
  <si>
    <t>za rubem OZ 2</t>
  </si>
  <si>
    <t>4,144*1,515+2,773*1,25+4,144*2,426*0,5</t>
  </si>
  <si>
    <t>3,501*0,6+3,501*1,898*0,5</t>
  </si>
  <si>
    <t>kolem křídel na pravobřežní straně - původní zemina</t>
  </si>
  <si>
    <t>4,503*2,54+4,503*3,828*0,5+3,682*2,366+3,682*3,237*0,5</t>
  </si>
  <si>
    <t>v korytě + svahový kužel na začátku OZ 1 - původní zemina</t>
  </si>
  <si>
    <t>2,144*0,945*0,5+2,144*0,6+2,144*1,431+0,558*1,557</t>
  </si>
  <si>
    <t>1,164*0,331+1,285*1,963+0,847*1,568</t>
  </si>
  <si>
    <t>2,031*2,351+0,509*4,224+0,354*4,103</t>
  </si>
  <si>
    <t>úprava terénu před mostem vpravo - původní zemina</t>
  </si>
  <si>
    <t>2,507*4,626</t>
  </si>
  <si>
    <t>těsnící vrstva ze ŠP "2x tl. 150 mm</t>
  </si>
  <si>
    <t>0,930*5,80+1,0*5,7 "most</t>
  </si>
  <si>
    <t>0,792*3,37+0,829*0,746+0,777*3,943+0,791*0,148 "OZ 1</t>
  </si>
  <si>
    <t>0,653*1,515+0,547*1,25+0,653*0,849*0,5 "OZ 2</t>
  </si>
  <si>
    <t>5833120021</t>
  </si>
  <si>
    <t>materiál dle čl. 5.4 ČSN 73 6244 (zemina vhodná do násypu dle ČSN 73 6133), hutnění po vrstvách tl. 300 mm na Id = 0,90, nebo D = 100% PS</t>
  </si>
  <si>
    <t>1891147330</t>
  </si>
  <si>
    <t>40,098*1,8 'Přepočtené koeficientem množství</t>
  </si>
  <si>
    <t>583312003</t>
  </si>
  <si>
    <t>zemina vhodná pro zásyp základů pod hladinou podzemní vody dle čl. 5.1 ČSN 73 6244, zemina která nedovolí hromadění vody, např. G5-GC - štěrk jílovitý, hutněno po vrstvách tl. 300 mm na Id = 0,9, nebo D=95% PS</t>
  </si>
  <si>
    <t>655051833</t>
  </si>
  <si>
    <t>107,534*2 'Přepočtené koeficientem množství</t>
  </si>
  <si>
    <t>583312004</t>
  </si>
  <si>
    <t>zemina vhodná do násypu dle ČSN 73 6133, hutněno po vrstvách tl. 300 mm na Id = 0,9 nebo D = 95% PS</t>
  </si>
  <si>
    <t>-922399673</t>
  </si>
  <si>
    <t>20,194*1,8 'Přepočtené koeficientem množství</t>
  </si>
  <si>
    <t>58337600</t>
  </si>
  <si>
    <t>štěrkopísek frakce 0/45</t>
  </si>
  <si>
    <t>662550624</t>
  </si>
  <si>
    <t>19,512*1,8 'Přepočtené koeficientem množství</t>
  </si>
  <si>
    <t>174211101</t>
  </si>
  <si>
    <t>Zásyp sypaninou z jakékoliv horniny ručně s uložením výkopku ve vrstvách bez zhutnění jam, šachet, rýh nebo kolem objektů v těchto vykopávkách</t>
  </si>
  <si>
    <t>-1177236123</t>
  </si>
  <si>
    <t>https://podminky.urs.cz/item/CS_URS_2023_01/174211101</t>
  </si>
  <si>
    <t>ochranný obsyp s drenážní funkcí</t>
  </si>
  <si>
    <t>0,5*6,0+0,43*4,6 "most</t>
  </si>
  <si>
    <t>0,256*0,328+0,331*2,789+0,388*0,62+0,383*3,314+0,374*0,758 "OZ 1</t>
  </si>
  <si>
    <t>0,663*1,515+0,318*1,25+0,8*0,725 "OZ 2</t>
  </si>
  <si>
    <t>58344171</t>
  </si>
  <si>
    <t>štěrkodrť frakce 0/32</t>
  </si>
  <si>
    <t>1884202576</t>
  </si>
  <si>
    <t>9,76*1,8 'Přepočtené koeficientem množství</t>
  </si>
  <si>
    <t>182351023</t>
  </si>
  <si>
    <t>Rozprostření a urovnání ornice ve svahu sklonu přes 1:5 strojně při souvislé ploše do 100 m2, tl. vrstvy do 200 mm</t>
  </si>
  <si>
    <t>-128178612</t>
  </si>
  <si>
    <t>https://podminky.urs.cz/item/CS_URS_2023_01/182351023</t>
  </si>
  <si>
    <t>v tl. 100 mm</t>
  </si>
  <si>
    <t>(7,643+9,014+6,554+20,394+7,838+3,150+7,173)*1,202</t>
  </si>
  <si>
    <t>17,414*1,414+1,888+3,049+3,811</t>
  </si>
  <si>
    <t>181411122</t>
  </si>
  <si>
    <t>Založení trávníku na půdě předem připravené plochy do 1000 m2 výsevem včetně utažení lučního na svahu přes 1:5 do 1:2</t>
  </si>
  <si>
    <t>-1123016546</t>
  </si>
  <si>
    <t>https://podminky.urs.cz/item/CS_URS_2023_01/181411122</t>
  </si>
  <si>
    <t>28</t>
  </si>
  <si>
    <t>00572474</t>
  </si>
  <si>
    <t>osivo směs travní krajinná-svahová</t>
  </si>
  <si>
    <t>2132962506</t>
  </si>
  <si>
    <t>107,614*0,02 'Přepočtené koeficientem množství</t>
  </si>
  <si>
    <t>Zakládání</t>
  </si>
  <si>
    <t>29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</si>
  <si>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</si>
  <si>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</si>
  <si>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1896757731</t>
  </si>
  <si>
    <t>https://podminky.urs.cz/item/CS_URS_2023_01/211971122</t>
  </si>
  <si>
    <t xml:space="preserve">obalení ochranného obsypu </t>
  </si>
  <si>
    <t>3,23*6,0+3,02*4,6 "mostní opěry</t>
  </si>
  <si>
    <t>2,427*0,328+2,557*2,789+2,881*0,62+2,899*3,314+2,848*0,758 "OZ 1</t>
  </si>
  <si>
    <t>3,760*1,515+2,717*1,25+4,163*0,725 "OZ 2</t>
  </si>
  <si>
    <t>30</t>
  </si>
  <si>
    <t>69311081</t>
  </si>
  <si>
    <t>geotextilie netkaná separační, ochranná, filtrační, drenážní PES 300g/m2</t>
  </si>
  <si>
    <t>136583105</t>
  </si>
  <si>
    <t>66,863*1,1845 'Přepočtené koeficientem množství</t>
  </si>
  <si>
    <t>31</t>
  </si>
  <si>
    <t>212341111</t>
  </si>
  <si>
    <t>Obetonování drenážních trub mezerovitým betonem</t>
  </si>
  <si>
    <t>-1792591380</t>
  </si>
  <si>
    <t>https://podminky.urs.cz/item/CS_URS_2023_01/212341111</t>
  </si>
  <si>
    <t>drenážní beton MCB-8 300x300 mm</t>
  </si>
  <si>
    <t>0,072*6,0+0,072*4,6 "mostní opěry</t>
  </si>
  <si>
    <t>0,072*7,1 "OZ 1</t>
  </si>
  <si>
    <t>0,072*2,9 "OZ 2</t>
  </si>
  <si>
    <t>32</t>
  </si>
  <si>
    <t>212755216</t>
  </si>
  <si>
    <t>Trativody bez lože z drenážních trubek plastových flexibilních D 160 mm</t>
  </si>
  <si>
    <t>1767346464</t>
  </si>
  <si>
    <t>https://podminky.urs.cz/item/CS_URS_2023_01/212755216</t>
  </si>
  <si>
    <t>HDPE flexi trubka DN 150</t>
  </si>
  <si>
    <t>6,0+4,6 "za opěrou</t>
  </si>
  <si>
    <t>7,1 "za rubem OZ 1</t>
  </si>
  <si>
    <t>2,9 "za rubem OZ 2</t>
  </si>
  <si>
    <t>33</t>
  </si>
  <si>
    <t>28610426</t>
  </si>
  <si>
    <t>tvarovka T-kus PE drenážního systému budov DN 160</t>
  </si>
  <si>
    <t>91647072</t>
  </si>
  <si>
    <t>2 "mostní opěra</t>
  </si>
  <si>
    <t>2 "OZ 1</t>
  </si>
  <si>
    <t>34</t>
  </si>
  <si>
    <t>28610416</t>
  </si>
  <si>
    <t>uzavírací zátka PE drenážního potrubí systému budov DN 160</t>
  </si>
  <si>
    <t>609272519</t>
  </si>
  <si>
    <t>1 "OZ 1</t>
  </si>
  <si>
    <t>1 "OZ 2</t>
  </si>
  <si>
    <t>35</t>
  </si>
  <si>
    <t>212792212R</t>
  </si>
  <si>
    <t>Odvodnění mostní opěry - prostup zdí potrubí HDPE DN 160</t>
  </si>
  <si>
    <t>-1913245072</t>
  </si>
  <si>
    <t>vyústění drenáže</t>
  </si>
  <si>
    <t xml:space="preserve">2*0,8 "opěry </t>
  </si>
  <si>
    <t>2*0,8 "OZ 1</t>
  </si>
  <si>
    <t>36</t>
  </si>
  <si>
    <t>274321117</t>
  </si>
  <si>
    <t>Základové konstrukce z betonu železového pásy, prahy, věnce a ostruhy ve výkopu nebo na hlavách pilot C 25/30</t>
  </si>
  <si>
    <t>1456338919</t>
  </si>
  <si>
    <t>https://podminky.urs.cz/item/CS_URS_2023_01/274321117</t>
  </si>
  <si>
    <t>pro most - beton C25/30 XC2, XA1, XF3</t>
  </si>
  <si>
    <t>0,995*5,66+0,65*0,386+0,65*0,261</t>
  </si>
  <si>
    <t>0,995*5,66+0,351*0,318*0,5+0,274*0,622</t>
  </si>
  <si>
    <t>37</t>
  </si>
  <si>
    <t>274321118</t>
  </si>
  <si>
    <t>Základové konstrukce z betonu železového pásy, prahy, věnce a ostruhy ve výkopu nebo na hlavách pilot C 30/37</t>
  </si>
  <si>
    <t>1246567403</t>
  </si>
  <si>
    <t>https://podminky.urs.cz/item/CS_URS_2023_01/274321118</t>
  </si>
  <si>
    <t xml:space="preserve">zákl. pasy beton C30/37 - XF4, XC4, XD3, XA1 </t>
  </si>
  <si>
    <t>1,37*7,137 "OZ 1</t>
  </si>
  <si>
    <t>1,066*2,288+0,525*0,477+0,541*0,477*0,5 "OZ 2</t>
  </si>
  <si>
    <t>38</t>
  </si>
  <si>
    <t>274321191</t>
  </si>
  <si>
    <t>Základové konstrukce z betonu železového Příplatek k cenám za betonáž malého rozsahu do 25 m3</t>
  </si>
  <si>
    <t>-1701486382</t>
  </si>
  <si>
    <t>https://podminky.urs.cz/item/CS_URS_2023_01/274321191</t>
  </si>
  <si>
    <t>11,91+12,596</t>
  </si>
  <si>
    <t>39</t>
  </si>
  <si>
    <t>274354111</t>
  </si>
  <si>
    <t>Bednění základových konstrukcí pasů, prahů, věnců a ostruh zřízení</t>
  </si>
  <si>
    <t>1752015610</t>
  </si>
  <si>
    <t>https://podminky.urs.cz/item/CS_URS_2023_01/274354111</t>
  </si>
  <si>
    <t>oboustranné</t>
  </si>
  <si>
    <t xml:space="preserve">15,974*0,6+15,237*0,6 "most </t>
  </si>
  <si>
    <t>12,285*0,575+11,696*0,575 "OZ 1</t>
  </si>
  <si>
    <t>6,472*0,55+6,3*0,55 "OZ 2</t>
  </si>
  <si>
    <t>40</t>
  </si>
  <si>
    <t>274354211</t>
  </si>
  <si>
    <t>Bednění základových konstrukcí pasů, prahů, věnců a ostruh odstranění bednění</t>
  </si>
  <si>
    <t>-1786394482</t>
  </si>
  <si>
    <t>https://podminky.urs.cz/item/CS_URS_2023_01/274354211</t>
  </si>
  <si>
    <t>41</t>
  </si>
  <si>
    <t>274361116</t>
  </si>
  <si>
    <t>Výztuž základových konstrukcí pasů, prahů, věnců a ostruh z betonářské oceli 10 505 (R) nebo BSt 500</t>
  </si>
  <si>
    <t>1409604519</t>
  </si>
  <si>
    <t>https://podminky.urs.cz/item/CS_URS_2023_01/274361116</t>
  </si>
  <si>
    <t>odhad 130 kg/m3</t>
  </si>
  <si>
    <t>11,91*0,13 "most</t>
  </si>
  <si>
    <t>9,78*0,13 "OZ 1</t>
  </si>
  <si>
    <t>2,82*0,13 "OZ 2</t>
  </si>
  <si>
    <t>42</t>
  </si>
  <si>
    <t>27831121R</t>
  </si>
  <si>
    <t>Podlití patních plechů expanzní polymerní maltou</t>
  </si>
  <si>
    <t>-936248956</t>
  </si>
  <si>
    <t>14*0,046*0,015 "ocelové mostní zábradlí</t>
  </si>
  <si>
    <t>Svislé a kompletní konstrukce</t>
  </si>
  <si>
    <t>43</t>
  </si>
  <si>
    <t>317171126</t>
  </si>
  <si>
    <t>Kotvení monolitického betonu římsy do mostovky kotvou do vývrtu</t>
  </si>
  <si>
    <t>-1006108243</t>
  </si>
  <si>
    <t>https://podminky.urs.cz/item/CS_URS_2023_01/317171126</t>
  </si>
  <si>
    <t>8+9 "římsy mostu</t>
  </si>
  <si>
    <t>8 "římsa OZ 1</t>
  </si>
  <si>
    <t>44</t>
  </si>
  <si>
    <t>KT001</t>
  </si>
  <si>
    <t>chem. kotva do vývrtu římsová s motýlkem M24 hl. vrtu min. 150 mm</t>
  </si>
  <si>
    <t>-234482680</t>
  </si>
  <si>
    <t>17+8</t>
  </si>
  <si>
    <t>45</t>
  </si>
  <si>
    <t>317321118</t>
  </si>
  <si>
    <t>Římsy ze železového betonu C 30/37</t>
  </si>
  <si>
    <t>-52637414</t>
  </si>
  <si>
    <t>https://podminky.urs.cz/item/CS_URS_2023_01/317321118</t>
  </si>
  <si>
    <t>římsy mostu beton C30/37 XC4, XD3, XF4</t>
  </si>
  <si>
    <t>0,335*6,376+0,335*0,424*0,5+0,320*7,568 "plocha řez x délka</t>
  </si>
  <si>
    <t>římsy opěrných zdí</t>
  </si>
  <si>
    <t>0,373*6,513 "OZ 1</t>
  </si>
  <si>
    <t>0,150*2,435+0,150*0,3*0,5 "OZ 2</t>
  </si>
  <si>
    <t>46</t>
  </si>
  <si>
    <t>317321191</t>
  </si>
  <si>
    <t>Římsy ze železového betonu Příplatek k cenám za betonáž malého rozsahu do 25 m3</t>
  </si>
  <si>
    <t>1746388146</t>
  </si>
  <si>
    <t>https://podminky.urs.cz/item/CS_URS_2023_01/317321191</t>
  </si>
  <si>
    <t>47</t>
  </si>
  <si>
    <t>317353121</t>
  </si>
  <si>
    <t>Bednění mostní římsy zřízení všech tvarů</t>
  </si>
  <si>
    <t>-1594577342</t>
  </si>
  <si>
    <t>https://podminky.urs.cz/item/CS_URS_2023_01/317353121</t>
  </si>
  <si>
    <t>vč. lišty pro vytvoření okapničky dl. 22,48 m</t>
  </si>
  <si>
    <t>mostní římsa - oboustranné</t>
  </si>
  <si>
    <t>0,235*6,800+1,142*6,376+0,335+0,378</t>
  </si>
  <si>
    <t>0,212*7,75+1,152*7,460+0,320+0,320</t>
  </si>
  <si>
    <t>opěrné zdi - oboustranné</t>
  </si>
  <si>
    <t>0,303*6,922+1,05*6,25+0,373+0,373 "OZ 1</t>
  </si>
  <si>
    <t>0,25*2,739+0,4*2,379+0,150+0,170 "OZ 2</t>
  </si>
  <si>
    <t>48</t>
  </si>
  <si>
    <t>317353221</t>
  </si>
  <si>
    <t>Bednění mostní římsy odstranění všech tvarů</t>
  </si>
  <si>
    <t>2143012634</t>
  </si>
  <si>
    <t>https://podminky.urs.cz/item/CS_URS_2023_01/317353221</t>
  </si>
  <si>
    <t>49</t>
  </si>
  <si>
    <t>317361116</t>
  </si>
  <si>
    <t>Výztuž mostních železobetonových říms z betonářské oceli 10 505 (R) nebo BSt 500</t>
  </si>
  <si>
    <t>1149407929</t>
  </si>
  <si>
    <t>https://podminky.urs.cz/item/CS_URS_2023_01/317361116</t>
  </si>
  <si>
    <t>4,63*0,12 "mostní římsa</t>
  </si>
  <si>
    <t>2,43*0,12 "římsa OZ 1</t>
  </si>
  <si>
    <t>0,39*0,12 "římsa OZ 2</t>
  </si>
  <si>
    <t>50</t>
  </si>
  <si>
    <t>334323118</t>
  </si>
  <si>
    <t>Mostní opěry a úložné prahy z betonu železového C 30/37</t>
  </si>
  <si>
    <t>470578539</t>
  </si>
  <si>
    <t>https://podminky.urs.cz/item/CS_URS_2023_01/334323118</t>
  </si>
  <si>
    <t>dřík opěry mostu beton C30/37 - XF4, XC4, XD3, XA1</t>
  </si>
  <si>
    <t>plocha pohled x tl.</t>
  </si>
  <si>
    <t xml:space="preserve">10,072*0,5+9,483*0,5+0,053*1,488+0,194*1,488 </t>
  </si>
  <si>
    <t>51</t>
  </si>
  <si>
    <t>334323191</t>
  </si>
  <si>
    <t>Mostní opěry a úložné prahy z betonu Příplatek k cenám za betonáž malého rozsahu do 25 m3</t>
  </si>
  <si>
    <t>-1979655468</t>
  </si>
  <si>
    <t>https://podminky.urs.cz/item/CS_URS_2023_01/334323191</t>
  </si>
  <si>
    <t>52</t>
  </si>
  <si>
    <t>334323218</t>
  </si>
  <si>
    <t>Mostní křídla a závěrné zídky z betonu železového C 30/37</t>
  </si>
  <si>
    <t>-1884474467</t>
  </si>
  <si>
    <t>https://podminky.urs.cz/item/CS_URS_2023_01/334323218</t>
  </si>
  <si>
    <t>beton C30/37 - XF4, XC4, XD3, XA1</t>
  </si>
  <si>
    <t>křídla pravobřežní opěry - plocha pohled x tl.</t>
  </si>
  <si>
    <t>3,209*0,5+0,066*2,531+4,443*0,5-0,066*2,291</t>
  </si>
  <si>
    <t>dřík opěrná zeď 1 - plocha v řezu x délka</t>
  </si>
  <si>
    <t>0,827*0,328+0,970*2,68+1,125*0,566+0,965*3,023+1,002*0,114</t>
  </si>
  <si>
    <t>dřík opěrná zeď 2 - plocha v řezu x délka</t>
  </si>
  <si>
    <t>0,717*0,34+0,95*0,186+0,838*0,857+0,311*1,25</t>
  </si>
  <si>
    <t>53</t>
  </si>
  <si>
    <t>334323291</t>
  </si>
  <si>
    <t>Mostní křídla a závěrné zídky z betonu Příplatek k cenám za práce malého rozsahu do 25 m3</t>
  </si>
  <si>
    <t>1343716495</t>
  </si>
  <si>
    <t>https://podminky.urs.cz/item/CS_URS_2023_01/334323291</t>
  </si>
  <si>
    <t>54</t>
  </si>
  <si>
    <t>334351115</t>
  </si>
  <si>
    <t>Bednění mostních opěr a úložných prahů ze systémového bednění zřízení z palubek, pro železobeton</t>
  </si>
  <si>
    <t>-2082765213</t>
  </si>
  <si>
    <t>https://podminky.urs.cz/item/CS_URS_2023_01/334351115</t>
  </si>
  <si>
    <t>bednění oboustranné</t>
  </si>
  <si>
    <t>dřík opěry mostu</t>
  </si>
  <si>
    <t>11,205+14,126+1,483+1,375+10,648</t>
  </si>
  <si>
    <t>13,557+1,392+1,824+1,436+1,123</t>
  </si>
  <si>
    <t>55</t>
  </si>
  <si>
    <t>334351214</t>
  </si>
  <si>
    <t>Bednění mostních opěr a úložných prahů ze systémového bednění odstranění z palubek</t>
  </si>
  <si>
    <t>-185699539</t>
  </si>
  <si>
    <t>https://podminky.urs.cz/item/CS_URS_2023_01/334351214</t>
  </si>
  <si>
    <t>56</t>
  </si>
  <si>
    <t>334352112</t>
  </si>
  <si>
    <t>Bednění mostních křídel a závěrných zídek ze systémového bednění zřízení z palubek</t>
  </si>
  <si>
    <t>-802658589</t>
  </si>
  <si>
    <t>https://podminky.urs.cz/item/CS_URS_2023_01/334352112</t>
  </si>
  <si>
    <t>křídla pravobřežní opěry</t>
  </si>
  <si>
    <t>3,289+3,984+3,354*0,5+4,563+3,915+3,353*0,5</t>
  </si>
  <si>
    <t>opěrná zeď 1</t>
  </si>
  <si>
    <t>7,199+6,508+7,504+7,101+0,863</t>
  </si>
  <si>
    <t>opěrná zeď 2</t>
  </si>
  <si>
    <t>3,051+3,458+0,197</t>
  </si>
  <si>
    <t>57</t>
  </si>
  <si>
    <t>334352212</t>
  </si>
  <si>
    <t>Bednění mostních křídel a závěrných zídek ze systémového bednění odstranění z palubek</t>
  </si>
  <si>
    <t>-1030450994</t>
  </si>
  <si>
    <t>https://podminky.urs.cz/item/CS_URS_2023_01/334352212</t>
  </si>
  <si>
    <t>58</t>
  </si>
  <si>
    <t>334359112</t>
  </si>
  <si>
    <t>Výřez bednění pro prostup trub betonovou konstrukcí DN 300</t>
  </si>
  <si>
    <t>-1145411288</t>
  </si>
  <si>
    <t>https://podminky.urs.cz/item/CS_URS_2023_01/334359112</t>
  </si>
  <si>
    <t>4 "potrubí DN 200</t>
  </si>
  <si>
    <t>59</t>
  </si>
  <si>
    <t>334361216</t>
  </si>
  <si>
    <t>Výztuž betonářská mostních konstrukcí opěr, úložných prahů, křídel, závěrných zídek, bloků ložisek, pilířů a sloupů z oceli 10 505 (R) nebo BSt 500 dříků opěr</t>
  </si>
  <si>
    <t>-236102199</t>
  </si>
  <si>
    <t>https://podminky.urs.cz/item/CS_URS_2023_01/334361216</t>
  </si>
  <si>
    <t>10,15*0,15 "dřík opěr</t>
  </si>
  <si>
    <t>60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</si>
  <si>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</si>
  <si>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</si>
  <si>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433757023</t>
  </si>
  <si>
    <t>https://podminky.urs.cz/item/CS_URS_2023_01/334361226</t>
  </si>
  <si>
    <t>3,842*0,15 "křídla opěry</t>
  </si>
  <si>
    <t>6,54*0,15 "dřík OZ 1</t>
  </si>
  <si>
    <t>1,53*0,15 "dřík OZ 2</t>
  </si>
  <si>
    <t>11*0,9*0,89/1000 "OZ 2 - kotvení říms R12</t>
  </si>
  <si>
    <t>61</t>
  </si>
  <si>
    <t>334791114</t>
  </si>
  <si>
    <t>Prostup v betonových zdech z plastových trub průměru do DN 200</t>
  </si>
  <si>
    <t>-897552504</t>
  </si>
  <si>
    <t>https://podminky.urs.cz/item/CS_URS_2023_01/334791114</t>
  </si>
  <si>
    <t>chránička pro vyústění drenáže</t>
  </si>
  <si>
    <t>4*0,5 "PVC DN 200 dl. 500 mm</t>
  </si>
  <si>
    <t>Vodorovné konstrukce</t>
  </si>
  <si>
    <t>62</t>
  </si>
  <si>
    <t>421321128</t>
  </si>
  <si>
    <t>Mostní železobetonové nosné konstrukce deskové nebo klenbové deskové, z betonu C 30/37</t>
  </si>
  <si>
    <t>-200156235</t>
  </si>
  <si>
    <t>https://podminky.urs.cz/item/CS_URS_2023_01/421321128</t>
  </si>
  <si>
    <t>deska mostovky - polorám beton C30/37 XC4, XD1, XF2</t>
  </si>
  <si>
    <t>2,025*4,532+0,108*5,66+0,102*5,66+0,192*0,468</t>
  </si>
  <si>
    <t>0,132*0,2+0,005*0,16+0,194*0,628</t>
  </si>
  <si>
    <t>63</t>
  </si>
  <si>
    <t>421321192</t>
  </si>
  <si>
    <t>Mostní železobetonové nosné konstrukce deskové nebo klenbové Příplatek k cenám za betonáž malého rozsahu do 50 m3</t>
  </si>
  <si>
    <t>-476276595</t>
  </si>
  <si>
    <t>https://podminky.urs.cz/item/CS_URS_2023_01/421321192</t>
  </si>
  <si>
    <t>64</t>
  </si>
  <si>
    <t>421351131</t>
  </si>
  <si>
    <t>Bednění deskových konstrukcí mostů z betonu železového nebo předpjatého zřízení boční stěny výšky do 350 mm</t>
  </si>
  <si>
    <t>-659316941</t>
  </si>
  <si>
    <t>https://podminky.urs.cz/item/CS_URS_2023_01/421351131</t>
  </si>
  <si>
    <t>svislé bednění vtokového a výtokového čela NK</t>
  </si>
  <si>
    <t>1,37+1,641</t>
  </si>
  <si>
    <t>65</t>
  </si>
  <si>
    <t>421351231</t>
  </si>
  <si>
    <t>Bednění deskových konstrukcí mostů z betonu železového nebo předpjatého odstranění boční stěny výšky do 350 mm</t>
  </si>
  <si>
    <t>1543064837</t>
  </si>
  <si>
    <t>https://podminky.urs.cz/item/CS_URS_2023_01/421351231</t>
  </si>
  <si>
    <t>66</t>
  </si>
  <si>
    <t>421361226</t>
  </si>
  <si>
    <t>Výztuž deskových konstrukcí z betonářské oceli 10 505 (R) nebo BSt 500 deskového mostu</t>
  </si>
  <si>
    <t>157758506</t>
  </si>
  <si>
    <t>https://podminky.urs.cz/item/CS_URS_2023_01/421361226</t>
  </si>
  <si>
    <t>10,605*0,16</t>
  </si>
  <si>
    <t>67</t>
  </si>
  <si>
    <t>421955113</t>
  </si>
  <si>
    <t>Bednění na mostní skruži zřízení bednění z palubek</t>
  </si>
  <si>
    <t>1973545040</t>
  </si>
  <si>
    <t>https://podminky.urs.cz/item/CS_URS_2023_01/421955113</t>
  </si>
  <si>
    <t xml:space="preserve">3,088*5,66+0,06 "spodní bednění NK + pevné podskružení </t>
  </si>
  <si>
    <t>68</t>
  </si>
  <si>
    <t>421955213</t>
  </si>
  <si>
    <t>Bednění na mostní skruži odstranění bednění z palubek</t>
  </si>
  <si>
    <t>547611402</t>
  </si>
  <si>
    <t>https://podminky.urs.cz/item/CS_URS_2023_01/421955213</t>
  </si>
  <si>
    <t>69</t>
  </si>
  <si>
    <t>429941011</t>
  </si>
  <si>
    <t>Odskružení bednění na podpěrné konstrukci zřízení šroubové stoličky, zatížení do 500 kN</t>
  </si>
  <si>
    <t>46291649</t>
  </si>
  <si>
    <t>https://podminky.urs.cz/item/CS_URS_2023_01/429941011</t>
  </si>
  <si>
    <t>70</t>
  </si>
  <si>
    <t>ŠST001</t>
  </si>
  <si>
    <t xml:space="preserve">šroubová stolička pro odskružení </t>
  </si>
  <si>
    <t>12092680</t>
  </si>
  <si>
    <t>71</t>
  </si>
  <si>
    <t>429941211</t>
  </si>
  <si>
    <t>Odskružení bednění na podpěrné konstrukci odstranění šroubové stoličky, zatížení do 500 kN</t>
  </si>
  <si>
    <t>-397495344</t>
  </si>
  <si>
    <t>https://podminky.urs.cz/item/CS_URS_2023_01/429941211</t>
  </si>
  <si>
    <t>72</t>
  </si>
  <si>
    <t>451315114</t>
  </si>
  <si>
    <t>Podkladní a výplňové vrstvy z betonu prostého tloušťky do 100 mm, z betonu C 12/15</t>
  </si>
  <si>
    <t>-1782437679</t>
  </si>
  <si>
    <t>https://podminky.urs.cz/item/CS_URS_2023_01/451315114</t>
  </si>
  <si>
    <t>plocha půdorys x tl. 100 mm</t>
  </si>
  <si>
    <t>1,3466*0,1+13,967*0,1 " most</t>
  </si>
  <si>
    <t>pro opěrné zdi vč. výplně v místech odskoku základu</t>
  </si>
  <si>
    <t xml:space="preserve">23,331*0,1+0,162*3,0+0,065*2,4 "OZ 1 </t>
  </si>
  <si>
    <t>8,077*0,1+0,185*2,445+0,187*2,50 "OZ 2</t>
  </si>
  <si>
    <t>73</t>
  </si>
  <si>
    <t>451315126</t>
  </si>
  <si>
    <t>Podkladní a výplňové vrstvy z betonu prostého tloušťky do 150 mm, z betonu C 20/25</t>
  </si>
  <si>
    <t>622957434</t>
  </si>
  <si>
    <t>https://podminky.urs.cz/item/CS_URS_2023_01/451315126</t>
  </si>
  <si>
    <t>pod skluz - beton C20/25n - XF3 tl. 150 mm</t>
  </si>
  <si>
    <t>1,92 "skluz povrchového odvodnění</t>
  </si>
  <si>
    <t>3,02 "opevnění svah.kužele na začátku OZ1</t>
  </si>
  <si>
    <t>74</t>
  </si>
  <si>
    <t>451315136</t>
  </si>
  <si>
    <t>Podkladní a výplňové vrstvy z betonu prostého tloušťky do 200 mm, z betonu C 20/25</t>
  </si>
  <si>
    <t>-1262163433</t>
  </si>
  <si>
    <t>https://podminky.urs.cz/item/CS_URS_2023_01/451315136</t>
  </si>
  <si>
    <t>pod dlažbu a skluz - beton C20/25n - XF3 tl. 200 mm</t>
  </si>
  <si>
    <t>25,233 "dlažba - koryto vodoteče</t>
  </si>
  <si>
    <t>75</t>
  </si>
  <si>
    <t>451315191</t>
  </si>
  <si>
    <t>Podkladní a výplňové vrstvy z betonu prostého Příplatek k ceně za sklon svahu přes 1:5</t>
  </si>
  <si>
    <t>-984823355</t>
  </si>
  <si>
    <t>https://podminky.urs.cz/item/CS_URS_2023_01/451315191</t>
  </si>
  <si>
    <t>4,94+25,233</t>
  </si>
  <si>
    <t>76</t>
  </si>
  <si>
    <t>451317777</t>
  </si>
  <si>
    <t>Podklad nebo lože pod dlažbu (přídlažbu) v ploše vodorovné nebo ve sklonu do 1:5, tloušťky od 50 do 100 mm z betonu prostého</t>
  </si>
  <si>
    <t>119349819</t>
  </si>
  <si>
    <t>https://podminky.urs.cz/item/CS_URS_2023_01/451317777</t>
  </si>
  <si>
    <t>beton c20/25n - XF3</t>
  </si>
  <si>
    <t>3,895 "zádlažba na konci říms</t>
  </si>
  <si>
    <t>77</t>
  </si>
  <si>
    <t>451319777</t>
  </si>
  <si>
    <t>Podklad nebo lože pod dlažbu (přídlažbu) Příplatek k cenám za každých dalších i započatých 10 mm tloušťky podkladu nebo lože z betonu prostého</t>
  </si>
  <si>
    <t>1858772149</t>
  </si>
  <si>
    <t>https://podminky.urs.cz/item/CS_URS_2023_01/451319777</t>
  </si>
  <si>
    <t>3,895*5 "celk. tl. lože 200 mm</t>
  </si>
  <si>
    <t>78</t>
  </si>
  <si>
    <t>451477121</t>
  </si>
  <si>
    <t>Podkladní vrstva plastbetonová drenážní, tloušťky do 20 mm první vrstva</t>
  </si>
  <si>
    <t>-1146132196</t>
  </si>
  <si>
    <t>https://podminky.urs.cz/item/CS_URS_2023_01/451477121</t>
  </si>
  <si>
    <t>pásek z drenážního polymerního betonu</t>
  </si>
  <si>
    <t>0,15*4,631 "š.150 mm, tl. 35 mm</t>
  </si>
  <si>
    <t>79</t>
  </si>
  <si>
    <t>451477122</t>
  </si>
  <si>
    <t>Podkladní vrstva plastbetonová drenážní, tloušťky do 20 mm každá další vrstva</t>
  </si>
  <si>
    <t>1294592674</t>
  </si>
  <si>
    <t>https://podminky.urs.cz/item/CS_URS_2023_01/451477122</t>
  </si>
  <si>
    <t>80</t>
  </si>
  <si>
    <t>452318510</t>
  </si>
  <si>
    <t>Zajišťovací práh z betonu prostého se zvýšenými nároky na prostředí na dně a ve svahu melioračních kanálů s patkami nebo bez patek</t>
  </si>
  <si>
    <t>909415059</t>
  </si>
  <si>
    <t>https://podminky.urs.cz/item/CS_URS_2023_01/452318510</t>
  </si>
  <si>
    <t>stabilizační prahy na vtoku a výtoku C25/30 XF3</t>
  </si>
  <si>
    <t>5,677*0,5+4,899*0,5 "plocha v řezu x délka</t>
  </si>
  <si>
    <t>stabilizační práh opevnění svahového kužele a skluzu</t>
  </si>
  <si>
    <t>0,24*3,514 "plocha v řezu x délka</t>
  </si>
  <si>
    <t>81</t>
  </si>
  <si>
    <t>457311114</t>
  </si>
  <si>
    <t>Vyrovnávací nebo spádový beton včetně úpravy povrchu C 12/15</t>
  </si>
  <si>
    <t>-1430624786</t>
  </si>
  <si>
    <t>https://podminky.urs.cz/item/CS_URS_2023_01/457311114</t>
  </si>
  <si>
    <t>spádový beton pod drenážní trubku</t>
  </si>
  <si>
    <t>1,258*0,3*4,53+1,074*0,3*5,34+1,028*0,3*0,65 "mostní opěry</t>
  </si>
  <si>
    <t>0,254*0,328+0,306*2,75+0,374*0,6+0,281*3,208+0,307*0,121 "OZ 1</t>
  </si>
  <si>
    <t>0,220*1,568+0,079*1,25 "OZ 2</t>
  </si>
  <si>
    <t>82</t>
  </si>
  <si>
    <t>463211152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</si>
  <si>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</si>
  <si>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1980348795</t>
  </si>
  <si>
    <t>https://podminky.urs.cz/item/CS_URS_2023_01/463211152</t>
  </si>
  <si>
    <t>koryto vodoteče zpevnění</t>
  </si>
  <si>
    <t>čedič 80 - 200 kg</t>
  </si>
  <si>
    <t>plocha</t>
  </si>
  <si>
    <t>(6,607+(2,998+2,998+0,196+0,196)*1,202+9,516)*1,014</t>
  </si>
  <si>
    <t>(3,006+1,892+(0,386+0,289)*1,202+1,385+1,438)*1,014</t>
  </si>
  <si>
    <t>objem</t>
  </si>
  <si>
    <t>(32,79*0,5+0,455*4,292+0,3*5,668+0,457*6,141)</t>
  </si>
  <si>
    <t>83</t>
  </si>
  <si>
    <t>465513127</t>
  </si>
  <si>
    <t>Dlažba z lomového kamene lomařsky upraveného na cementovou maltu, s vyspárováním cementovou maltou, tl. kamene 200 mm</t>
  </si>
  <si>
    <t>-2015319068</t>
  </si>
  <si>
    <t>https://podminky.urs.cz/item/CS_URS_2023_01/465513127</t>
  </si>
  <si>
    <t>čedič na maltu MC25 - XF3</t>
  </si>
  <si>
    <t>1,597*1,202 "skluz z kamenné dlažby</t>
  </si>
  <si>
    <t>2,515*1,202 "svahový kužel na začátku OZ1</t>
  </si>
  <si>
    <t>84</t>
  </si>
  <si>
    <t>465513327</t>
  </si>
  <si>
    <t>Dlažba z lomového kamene lomařsky upraveného na cementovou maltu, s vyspárováním cementovou maltou, tl. kamene 300 mm</t>
  </si>
  <si>
    <t>-1064975367</t>
  </si>
  <si>
    <t>https://podminky.urs.cz/item/CS_URS_2023_01/465513327</t>
  </si>
  <si>
    <t>koryto vodoteče - čedič, malta MC25, XF3</t>
  </si>
  <si>
    <t xml:space="preserve">(9,0+(4,5+4,5)*1,202+2,471+0,875+1,171+0,723)*1,007 </t>
  </si>
  <si>
    <t>Komunikace pozemní</t>
  </si>
  <si>
    <t>85</t>
  </si>
  <si>
    <t>564762111</t>
  </si>
  <si>
    <t>Podklad nebo kryt z vibrovaného štěrku VŠ s rozprostřením, vlhčením a zhutněním, po zhutnění tl. 200 mm</t>
  </si>
  <si>
    <t>760469918</t>
  </si>
  <si>
    <t>https://podminky.urs.cz/item/CS_URS_2023_01/564762111</t>
  </si>
  <si>
    <t>skladba A</t>
  </si>
  <si>
    <t>(15,00+56,83)*1,1 "plocha x koef. rozšíření vůči povrchu</t>
  </si>
  <si>
    <t>86</t>
  </si>
  <si>
    <t>564851111</t>
  </si>
  <si>
    <t>Podklad ze štěrkodrti ŠD s rozprostřením a zhutněním plochy přes 100 m2, po zhutnění tl. 150 mm</t>
  </si>
  <si>
    <t>-1260869103</t>
  </si>
  <si>
    <t>https://podminky.urs.cz/item/CS_URS_2023_01/564851111</t>
  </si>
  <si>
    <t>skladba B - vozovka na předpolích</t>
  </si>
  <si>
    <t>plocha x koeficient rozšíření vůči povrchu</t>
  </si>
  <si>
    <t>43,969*1,13+17,681*1,0 "ŠDA 0/32</t>
  </si>
  <si>
    <t>43,969*1,32+17,681*1,61 "ŠDB 0/63</t>
  </si>
  <si>
    <t>87</t>
  </si>
  <si>
    <t>564861111</t>
  </si>
  <si>
    <t>Podklad ze štěrkodrti ŠD s rozprostřením a zhutněním plochy přes 100 m2, po zhutnění tl. 200 mm</t>
  </si>
  <si>
    <t>80576081</t>
  </si>
  <si>
    <t>https://podminky.urs.cz/item/CS_URS_2023_01/564861111</t>
  </si>
  <si>
    <t xml:space="preserve"> plocha x koeficient rozšíření vůči povrchu</t>
  </si>
  <si>
    <t>13,50*1,5+56,830*1,09 "skladba A</t>
  </si>
  <si>
    <t>88</t>
  </si>
  <si>
    <t>565135121</t>
  </si>
  <si>
    <t>Asfaltový beton vrstva podkladní ACP 16 (obalované kamenivo střednězrnné - OKS) s rozprostřením a zhutněním v pruhu šířky přes 3 m, po zhutnění tl. 50 mm</t>
  </si>
  <si>
    <t>848718554</t>
  </si>
  <si>
    <t>https://podminky.urs.cz/item/CS_URS_2023_01/565135121</t>
  </si>
  <si>
    <t>43,969*1,04+17,681*1,0 "skladba B</t>
  </si>
  <si>
    <t>89</t>
  </si>
  <si>
    <t>569903311</t>
  </si>
  <si>
    <t>Zřízení zemních krajnic z hornin jakékoliv třídy se zhutněním</t>
  </si>
  <si>
    <t>134918987</t>
  </si>
  <si>
    <t>https://podminky.urs.cz/item/CS_URS_2023_01/569903311</t>
  </si>
  <si>
    <t xml:space="preserve">dosyp pod krajnicí </t>
  </si>
  <si>
    <t>0,027*5,945+0,122*5,0+0,162*5,441+0,171*6,396</t>
  </si>
  <si>
    <t>0,171*2,622+0,087*4,274+0,056*5,805</t>
  </si>
  <si>
    <t>90</t>
  </si>
  <si>
    <t>569931132</t>
  </si>
  <si>
    <t>Zpevnění krajnic nebo komunikací pro pěší s rozprostřením a zhutněním, po zhutnění asfaltovým recyklátem tl. 100 mm</t>
  </si>
  <si>
    <t>974885702</t>
  </si>
  <si>
    <t>https://podminky.urs.cz/item/CS_URS_2023_01/569931132</t>
  </si>
  <si>
    <t>2,736+7,821+1,974+2,807</t>
  </si>
  <si>
    <t>91</t>
  </si>
  <si>
    <t>573191111</t>
  </si>
  <si>
    <t>Postřik infiltrační kationaktivní emulzí v množství 1,00 kg/m2</t>
  </si>
  <si>
    <t>-713685834</t>
  </si>
  <si>
    <t>https://podminky.urs.cz/item/CS_URS_2023_01/573191111</t>
  </si>
  <si>
    <t>43,969*1,08+17,681*1,0 "skladba B</t>
  </si>
  <si>
    <t>92</t>
  </si>
  <si>
    <t>573231107</t>
  </si>
  <si>
    <t>Postřik spojovací PS bez posypu kamenivem ze silniční emulze, v množství 0,40 kg/m2</t>
  </si>
  <si>
    <t>-1362056115</t>
  </si>
  <si>
    <t>https://podminky.urs.cz/item/CS_URS_2023_01/573231107</t>
  </si>
  <si>
    <t>43,969*1,03+17,681*1,0 "skladba B</t>
  </si>
  <si>
    <t>18,234 "skladba C</t>
  </si>
  <si>
    <t>93</t>
  </si>
  <si>
    <t>577134221</t>
  </si>
  <si>
    <t>Asfaltový beton vrstva obrusná ACO 11 (ABS) s rozprostřením a se zhutněním z nemodifikovaného asfaltu v pruhu šířky přes 3 m tř. II, po zhutnění tl. 40 mm</t>
  </si>
  <si>
    <t>-356555874</t>
  </si>
  <si>
    <t>https://podminky.urs.cz/item/CS_URS_2023_01/577134221</t>
  </si>
  <si>
    <t>43,969+17,681 "skladba B vozovka na předpolích</t>
  </si>
  <si>
    <t>18,234 "skladba C vozovka na mostě</t>
  </si>
  <si>
    <t>94</t>
  </si>
  <si>
    <t>578133212</t>
  </si>
  <si>
    <t>Litý asfalt MA 11 (LAS) s rozprostřením z nemodifikovaného asfaltu v pruhu šířky přes 3 m tl. 35 mm</t>
  </si>
  <si>
    <t>1591064089</t>
  </si>
  <si>
    <t>https://podminky.urs.cz/item/CS_URS_2023_01/578133212</t>
  </si>
  <si>
    <t>MA 11 IV (ochrana izolace)</t>
  </si>
  <si>
    <t>95</t>
  </si>
  <si>
    <t>594511113</t>
  </si>
  <si>
    <t>Kladení dlažby z lomového kamene lomařsky upraveného v ploše vodorovné nebo ve sklonu na plocho tl. do 250 mm, bez vyplnění spár, s provedením lože tl. 50 mm z betonu</t>
  </si>
  <si>
    <t>1705900245</t>
  </si>
  <si>
    <t>https://podminky.urs.cz/item/CS_URS_2023_01/594511113</t>
  </si>
  <si>
    <t>čedič tl. 200 mm na maltu MC25 - XF3</t>
  </si>
  <si>
    <t>1,503+1,197+1,195 "zádlažba na konci říms</t>
  </si>
  <si>
    <t>96</t>
  </si>
  <si>
    <t>58380750</t>
  </si>
  <si>
    <t>kámen lomový regulační</t>
  </si>
  <si>
    <t>-347244414</t>
  </si>
  <si>
    <t>3,895*0,48</t>
  </si>
  <si>
    <t>97</t>
  </si>
  <si>
    <t>599632111</t>
  </si>
  <si>
    <t>Vyplnění spár dlažby (přídlažby) z lomového kamene v jakémkoliv sklonu plochy a jakékoliv tloušťky cementovou maltou se zatřením</t>
  </si>
  <si>
    <t>620234927</t>
  </si>
  <si>
    <t>https://podminky.urs.cz/item/CS_URS_2023_01/599632111</t>
  </si>
  <si>
    <t>spárování maltou MC25 - XF3</t>
  </si>
  <si>
    <t>Úpravy povrchů, podlahy a osazování výplní</t>
  </si>
  <si>
    <t>98</t>
  </si>
  <si>
    <t>628611102</t>
  </si>
  <si>
    <t>Nátěr mostních betonových konstrukcí epoxidový 2x ochranný nepružný S2 (OS-B)</t>
  </si>
  <si>
    <t>-1681148589</t>
  </si>
  <si>
    <t>https://podminky.urs.cz/item/CS_URS_2023_01/628611102</t>
  </si>
  <si>
    <t>ochranný nátěr mostovky</t>
  </si>
  <si>
    <t xml:space="preserve">0,7*3,4+0,8*3,485 "typ S2 </t>
  </si>
  <si>
    <t>99</t>
  </si>
  <si>
    <t>628611131</t>
  </si>
  <si>
    <t>Nátěr mostních betonových konstrukcí akrylátový na siloxanové a plasticko-elastické bázi 2x ochranný pružný S4 (OS-C (OS 4))</t>
  </si>
  <si>
    <t>-1114754021</t>
  </si>
  <si>
    <t>https://podminky.urs.cz/item/CS_URS_2023_01/628611131</t>
  </si>
  <si>
    <t>ochranný nátěr římsy</t>
  </si>
  <si>
    <t>obrubníková plocha vč. pásu š. 150 mm na horním povrchu římsy</t>
  </si>
  <si>
    <t>(7,102+6,8+7,571)*0,3</t>
  </si>
  <si>
    <t>Ostatní konstrukce a práce, bourání</t>
  </si>
  <si>
    <t>100</t>
  </si>
  <si>
    <t>113156201</t>
  </si>
  <si>
    <t>Tryskání ocelovými broky vodorovných konstrukcí, plochy přes 10 do 150 m2</t>
  </si>
  <si>
    <t>-324214974</t>
  </si>
  <si>
    <t>https://podminky.urs.cz/item/CS_URS_2023_01/113156201</t>
  </si>
  <si>
    <t xml:space="preserve">22,85 "mostovka - zdrsnění povrchu </t>
  </si>
  <si>
    <t>101</t>
  </si>
  <si>
    <t>59217034</t>
  </si>
  <si>
    <t>obrubník betonový silniční 1000x150x300mm</t>
  </si>
  <si>
    <t>-2095904814</t>
  </si>
  <si>
    <t>6*1,02 'Přepočtené koeficientem množství</t>
  </si>
  <si>
    <t>102</t>
  </si>
  <si>
    <t>919112233</t>
  </si>
  <si>
    <t>Řezání dilatačních spár v živičném krytu vytvoření komůrky pro těsnící zálivku šířky 20 mm, hloubky 40 mm</t>
  </si>
  <si>
    <t>2083261308</t>
  </si>
  <si>
    <t>https://podminky.urs.cz/item/CS_URS_2023_01/919112233</t>
  </si>
  <si>
    <t>4,78+4,53 "přechod vozovky z NK na předpolí</t>
  </si>
  <si>
    <t>103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</si>
  <si>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</si>
  <si>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</si>
  <si>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-1841462930</t>
  </si>
  <si>
    <t>https://podminky.urs.cz/item/CS_URS_2023_01/919122132</t>
  </si>
  <si>
    <t>104</t>
  </si>
  <si>
    <t>931992121</t>
  </si>
  <si>
    <t>Výplň dilatačních spár z polystyrenu extrudovaného, tloušťky 20 mm</t>
  </si>
  <si>
    <t>1707573503</t>
  </si>
  <si>
    <t>https://podminky.urs.cz/item/CS_URS_2023_01/931992121</t>
  </si>
  <si>
    <t>2,671+2,745+2,652</t>
  </si>
  <si>
    <t>105</t>
  </si>
  <si>
    <t>931994142</t>
  </si>
  <si>
    <t>Těsnění spáry betonové konstrukce pásy, profily, tmely tmelem polyuretanovým spáry dilatační do 4,0 cm2</t>
  </si>
  <si>
    <t>498512330</t>
  </si>
  <si>
    <t>https://podminky.urs.cz/item/CS_URS_2023_01/931994142</t>
  </si>
  <si>
    <t>8,561+8,858+8,568</t>
  </si>
  <si>
    <t>106</t>
  </si>
  <si>
    <t>948411111</t>
  </si>
  <si>
    <t>Podpěrné skruže a podpěry dočasné kovové zřízení skruží z věží výšky do 10 m</t>
  </si>
  <si>
    <t>88872411</t>
  </si>
  <si>
    <t>https://podminky.urs.cz/item/CS_URS_2023_01/948411111</t>
  </si>
  <si>
    <t>3,0*5,74*2,6</t>
  </si>
  <si>
    <t>107</t>
  </si>
  <si>
    <t>948411211</t>
  </si>
  <si>
    <t>Podpěrné skruže a podpěry dočasné kovové odstranění skruží z věží výšky do 10 m</t>
  </si>
  <si>
    <t>1706074188</t>
  </si>
  <si>
    <t>https://podminky.urs.cz/item/CS_URS_2023_01/948411211</t>
  </si>
  <si>
    <t>108</t>
  </si>
  <si>
    <t>953241213</t>
  </si>
  <si>
    <t>Osazení smykových trnů do dilatačních spár jednoduchých pro nižší zatížení z nerezové nebo pozinkované oceli s pouzdrem z nerezové oceli nebo plastu, průměr 25 mm</t>
  </si>
  <si>
    <t>-335868654</t>
  </si>
  <si>
    <t>https://podminky.urs.cz/item/CS_URS_2023_01/953241213</t>
  </si>
  <si>
    <t>dilat. spáry mezi OZ a mostem a v dil. spáře OZ 1</t>
  </si>
  <si>
    <t>4+4+3</t>
  </si>
  <si>
    <t>109</t>
  </si>
  <si>
    <t>54879274</t>
  </si>
  <si>
    <t>trn pro přenos smykové síly u dilatačních spár pro nižší zatížení nerez s nerezovým kombinovaným pouzdrem D 25mm</t>
  </si>
  <si>
    <t>1178642975</t>
  </si>
  <si>
    <t>110</t>
  </si>
  <si>
    <t>961041221</t>
  </si>
  <si>
    <t>Bourání mostních konstrukcí základů z prokládaného betonu</t>
  </si>
  <si>
    <t>1510270135</t>
  </si>
  <si>
    <t>https://podminky.urs.cz/item/CS_URS_2023_01/961041221</t>
  </si>
  <si>
    <t>základy opěr mostu - beton prokládaný kameny</t>
  </si>
  <si>
    <t>1,06*4,389+1,06*4,25</t>
  </si>
  <si>
    <t>111</t>
  </si>
  <si>
    <t>961055111</t>
  </si>
  <si>
    <t>Bourání základů z betonu železového</t>
  </si>
  <si>
    <t>433377954</t>
  </si>
  <si>
    <t>https://podminky.urs.cz/item/CS_URS_2023_01/961055111</t>
  </si>
  <si>
    <t>ŽB opěrná zeď - levá výtoková strana mostu</t>
  </si>
  <si>
    <t>0,788*2,6 "plocha v řezu x délka - slabě vyztužený</t>
  </si>
  <si>
    <t>vyčištění koryta potoka od zbytků zřícené opěrné zdi</t>
  </si>
  <si>
    <t>2,0 "odhad - částečně zakryto sesutou zeminou</t>
  </si>
  <si>
    <t>výtoková římsa stržená do koryta potoka</t>
  </si>
  <si>
    <t>0,035*3,5</t>
  </si>
  <si>
    <t>112</t>
  </si>
  <si>
    <t>962021112</t>
  </si>
  <si>
    <t>Bourání mostních konstrukcí zdiva a pilířů z kamene nebo cihel</t>
  </si>
  <si>
    <t>1976885440</t>
  </si>
  <si>
    <t>https://podminky.urs.cz/item/CS_URS_2023_01/962021112</t>
  </si>
  <si>
    <t>kamenná křídla mostu s cement. výplní spár</t>
  </si>
  <si>
    <t>0,638*0,96+0,928*3,403+0,765*5,516</t>
  </si>
  <si>
    <t>kamenné dříky opěr s cement. výplní spár</t>
  </si>
  <si>
    <t>0,936*4,389+1,014*4,25</t>
  </si>
  <si>
    <t>113</t>
  </si>
  <si>
    <t>963051111</t>
  </si>
  <si>
    <t>Bourání mostních konstrukcí nosných konstrukcí ze železového betonu</t>
  </si>
  <si>
    <t>1258825159</t>
  </si>
  <si>
    <t>https://podminky.urs.cz/item/CS_URS_2023_01/963051111</t>
  </si>
  <si>
    <t>monolitická ŽB mostovka - snesení</t>
  </si>
  <si>
    <t>1,246*4,715 "plocha v řezu x délka NK</t>
  </si>
  <si>
    <t>vtoková ŽB římsa na mostě</t>
  </si>
  <si>
    <t>0,035*5,957</t>
  </si>
  <si>
    <t>114</t>
  </si>
  <si>
    <t>966075141</t>
  </si>
  <si>
    <t>Odstranění různých konstrukcí na mostech kovového zábradlí vcelku</t>
  </si>
  <si>
    <t>619724888</t>
  </si>
  <si>
    <t>https://podminky.urs.cz/item/CS_URS_2023_01/966075141</t>
  </si>
  <si>
    <t>4x sloupek, madlo zapuštěno do terénu, cca 103,9 kg)</t>
  </si>
  <si>
    <t>7,6 "stávající zábradlí na mostě z profilů L60</t>
  </si>
  <si>
    <t>115</t>
  </si>
  <si>
    <t>977212113</t>
  </si>
  <si>
    <t>Řezání konstrukcí diamantovým lanem železobetonových s profily ocelovými</t>
  </si>
  <si>
    <t>667528454</t>
  </si>
  <si>
    <t>https://podminky.urs.cz/item/CS_URS_2023_01/977212113</t>
  </si>
  <si>
    <t>dělení ŽB mostovky po snesení</t>
  </si>
  <si>
    <t>1,246*5 "plocha NK v řezu</t>
  </si>
  <si>
    <t>116</t>
  </si>
  <si>
    <t>997211521</t>
  </si>
  <si>
    <t>Vodorovná doprava suti nebo vybouraných hmot vybouraných hmot se složením a hrubým urovnáním nebo s přeložením na jiný dopravní prostředek kromě lodi, na vzdálenost do 1 km</t>
  </si>
  <si>
    <t>-615341250</t>
  </si>
  <si>
    <t>https://podminky.urs.cz/item/CS_URS_2023_01/997211521</t>
  </si>
  <si>
    <t>19,23 "beton prokládaný kamenem</t>
  </si>
  <si>
    <t>10,013+14,599 "železobeton</t>
  </si>
  <si>
    <t>40,856 "kámen</t>
  </si>
  <si>
    <t>0,137 "zábradlí kovové</t>
  </si>
  <si>
    <t>117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</si>
  <si>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</si>
  <si>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</si>
  <si>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1071472140</t>
  </si>
  <si>
    <t>https://podminky.urs.cz/item/CS_URS_2023_01/997211529</t>
  </si>
  <si>
    <t>84,835*17 'Přepočtené koeficientem množství</t>
  </si>
  <si>
    <t>118</t>
  </si>
  <si>
    <t>997013861R</t>
  </si>
  <si>
    <t>Poplatek za uložení stavebního odpadu na recyklační skládce (skládkovné) z prostého betonu zatříděného do Katalogu odpadů pod kódem 17 01 01 x</t>
  </si>
  <si>
    <t>86101929</t>
  </si>
  <si>
    <t>119</t>
  </si>
  <si>
    <t>997013862R</t>
  </si>
  <si>
    <t>Poplatek za uložení stavebního odpadu na recyklační skládce (skládkovné) z armovaného betonu zatříděného do Katalogu odpadů pod kódem 17 01 01 x</t>
  </si>
  <si>
    <t>2102948975</t>
  </si>
  <si>
    <t>120</t>
  </si>
  <si>
    <t>997013873R</t>
  </si>
  <si>
    <t>Poplatek za uložení stavebního odpadu na recyklační skládce (skládkovné) zeminy a kamení zatříděného do Katalogu odpadů pod kódem 17 05 04 x</t>
  </si>
  <si>
    <t>1864791064</t>
  </si>
  <si>
    <t>121</t>
  </si>
  <si>
    <t>99727101R</t>
  </si>
  <si>
    <t>Šrotovné - odpočet ceny za výkup kovového odpadu</t>
  </si>
  <si>
    <t>329669698</t>
  </si>
  <si>
    <t>-0,137 "zábradlí kovové</t>
  </si>
  <si>
    <t>122</t>
  </si>
  <si>
    <t>998212111</t>
  </si>
  <si>
    <t>Přesun hmot pro mosty zděné, betonové monolitické, spřažené ocelobetonové nebo kovové vodorovná dopravní vzdálenost do 100 m výška mostu do 20 m</t>
  </si>
  <si>
    <t>-406111549</t>
  </si>
  <si>
    <t>https://podminky.urs.cz/item/CS_URS_2023_01/998212111</t>
  </si>
  <si>
    <t>PSV</t>
  </si>
  <si>
    <t>Práce a dodávky PSV</t>
  </si>
  <si>
    <t>711</t>
  </si>
  <si>
    <t>Izolace proti vodě, vlhkosti a plynům</t>
  </si>
  <si>
    <t>123</t>
  </si>
  <si>
    <t>711112001</t>
  </si>
  <si>
    <t>Provedení izolace proti zemní vlhkosti natěradly a tmely za studena na ploše svislé S nátěrem penetračním</t>
  </si>
  <si>
    <t>766268921</t>
  </si>
  <si>
    <t>https://podminky.urs.cz/item/CS_URS_2023_01/711112001</t>
  </si>
  <si>
    <t>betonové kce ve styku se zeminou</t>
  </si>
  <si>
    <t>2,1*5,82+2,3*5,70+1,25*6,05+1,25*6,05+4,30</t>
  </si>
  <si>
    <t>4,339+3,30+4,60+4,2*0,5+4,20*0,5+1,75*0,3+1,75*0,3</t>
  </si>
  <si>
    <t>0,65*2,25+1,35+8,15+0,4*6,5+3,85*0,35+4,40*3,05</t>
  </si>
  <si>
    <t>4,50*0,75+4,20*4,10+0,85+2,35+3,75*0,70+3,55*0,9</t>
  </si>
  <si>
    <t>2,50*1,25+1,85*0,4+1,9*0,9+1,60*1,25+1,40+0,55</t>
  </si>
  <si>
    <t>penetrační nátěr římsy</t>
  </si>
  <si>
    <t>(7,102+6,8)*0,08+7,571*0,09</t>
  </si>
  <si>
    <t>penetrační nátěr rubu opěr</t>
  </si>
  <si>
    <t>11,483+12,450</t>
  </si>
  <si>
    <t>124</t>
  </si>
  <si>
    <t>11163150</t>
  </si>
  <si>
    <t>lak penetrační asfaltový</t>
  </si>
  <si>
    <t>108170781</t>
  </si>
  <si>
    <t>155,443*0,00034 'Přepočtené koeficientem množství</t>
  </si>
  <si>
    <t>125</t>
  </si>
  <si>
    <t>711112002</t>
  </si>
  <si>
    <t>Provedení izolace proti zemní vlhkosti natěradly a tmely za studena na ploše svislé S nátěrem lakem asfaltovým</t>
  </si>
  <si>
    <t>1769947330</t>
  </si>
  <si>
    <t>https://podminky.urs.cz/item/CS_URS_2023_01/711112002</t>
  </si>
  <si>
    <t>129,716*2</t>
  </si>
  <si>
    <t>126</t>
  </si>
  <si>
    <t>11163152</t>
  </si>
  <si>
    <t>lak hydroizolační asfaltový</t>
  </si>
  <si>
    <t>-979674713</t>
  </si>
  <si>
    <t>259,432*0,00041 'Přepočtené koeficientem množství</t>
  </si>
  <si>
    <t>127</t>
  </si>
  <si>
    <t>711161273</t>
  </si>
  <si>
    <t>Provedení izolace proti zemní vlhkosti nopovou fólií na ploše svislé S z nopové fólie</t>
  </si>
  <si>
    <t>-1872990235</t>
  </si>
  <si>
    <t>https://podminky.urs.cz/item/CS_URS_2023_01/711161273</t>
  </si>
  <si>
    <t>1,45*5,4+1,35*4,6 "ochrana izolace rubu opěr</t>
  </si>
  <si>
    <t>128</t>
  </si>
  <si>
    <t>28323516R</t>
  </si>
  <si>
    <t>fólie profilovaná (nopová) drenážní HDPE s nakašírovanou filtrační textilií s výškou nopů 8mm</t>
  </si>
  <si>
    <t>40668442</t>
  </si>
  <si>
    <t>14,04*1,221 'Přepočtené koeficientem množství</t>
  </si>
  <si>
    <t>129</t>
  </si>
  <si>
    <t>711341564</t>
  </si>
  <si>
    <t>Provedení izolace mostovek pásy přitavením NAIP</t>
  </si>
  <si>
    <t>-1378500276</t>
  </si>
  <si>
    <t>https://podminky.urs.cz/item/CS_URS_2023_01/711341564</t>
  </si>
  <si>
    <t>plocha mostovky + rub opěr</t>
  </si>
  <si>
    <t>22,85+11,483+12,450</t>
  </si>
  <si>
    <t>ochrana izolace pod římsami</t>
  </si>
  <si>
    <t>0,70*4,532+0,70*4,742</t>
  </si>
  <si>
    <t>130</t>
  </si>
  <si>
    <t>711411001</t>
  </si>
  <si>
    <t>Provedení izolace proti povrchové a podpovrchové tlakové vodě natěradly a tmely za studena na ploše vodorovné V nátěrem penetračním</t>
  </si>
  <si>
    <t>883141027</t>
  </si>
  <si>
    <t>https://podminky.urs.cz/item/CS_URS_2023_01/711411001</t>
  </si>
  <si>
    <t>22,85 "pečetící vrstva mostovky</t>
  </si>
  <si>
    <t>131</t>
  </si>
  <si>
    <t>711431101</t>
  </si>
  <si>
    <t>Provedení izolace proti povrchové a podpovrchové tlakové vodě pásy na sucho AIP nebo tkaniny na ploše vodorovné V</t>
  </si>
  <si>
    <t>705198737</t>
  </si>
  <si>
    <t>https://podminky.urs.cz/item/CS_URS_2023_01/711431101</t>
  </si>
  <si>
    <t xml:space="preserve"> geomembrána - těsnící vrstva</t>
  </si>
  <si>
    <t>3,15*5,80+3,35*5,7 "přechodová oblast mostu</t>
  </si>
  <si>
    <t>za rubem opěrné zdi</t>
  </si>
  <si>
    <t>2,7*3,337+2,804*0,73+2,645*3,88+2,689*0,145 "OZ 1</t>
  </si>
  <si>
    <t>2,269*1,515+1,951*1,25 "OZ 2</t>
  </si>
  <si>
    <t>132</t>
  </si>
  <si>
    <t>69341014</t>
  </si>
  <si>
    <t>geomembrána hydroizolační hladká tl 2,5 mm</t>
  </si>
  <si>
    <t>-282716132</t>
  </si>
  <si>
    <t xml:space="preserve"> geomembrána - těsnící vrstva 20% protažení</t>
  </si>
  <si>
    <t>64,95*1,2655 'Přepočtené koeficientem množství</t>
  </si>
  <si>
    <t>133</t>
  </si>
  <si>
    <t>998711101</t>
  </si>
  <si>
    <t>Přesun hmot pro izolace proti vodě, vlhkosti a plynům stanovený z hmotnosti přesunovaného materiálu vodorovná dopravní vzdálenost do 50 m v objektech výšky do 6 m</t>
  </si>
  <si>
    <t>565396375</t>
  </si>
  <si>
    <t>https://podminky.urs.cz/item/CS_URS_2023_01/998711101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</si>
  <si>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</si>
  <si>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</si>
  <si>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</si>
  <si>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</si>
  <si>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</si>
  <si>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</si>
  <si>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</si>
  <si>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</si>
  <si>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011114001</t>
  </si>
  <si>
    <t>Přejímka základové spáry geologem</t>
  </si>
  <si>
    <t>Kč</t>
  </si>
  <si>
    <t>1024</t>
  </si>
  <si>
    <t>870082845</t>
  </si>
  <si>
    <t>013244001</t>
  </si>
  <si>
    <t>Realizační dokumentace stavby</t>
  </si>
  <si>
    <t>-1708004711</t>
  </si>
  <si>
    <t>013254000</t>
  </si>
  <si>
    <t>Dokumentace skutečného provedení stavby</t>
  </si>
  <si>
    <t>-1837940261</t>
  </si>
  <si>
    <t>https://podminky.urs.cz/item/CS_URS_2023_01/013254000</t>
  </si>
  <si>
    <t>013294000</t>
  </si>
  <si>
    <t>Ostatní dokumentace - Povodňový a havarijní plán</t>
  </si>
  <si>
    <t>-741146348</t>
  </si>
  <si>
    <t>https://podminky.urs.cz/item/CS_URS_2023_01/013294000</t>
  </si>
  <si>
    <t>1 "zajistí zhotovitel stavby</t>
  </si>
  <si>
    <t>VRN3</t>
  </si>
  <si>
    <t>Zařízení staveniště</t>
  </si>
  <si>
    <t>030001000</t>
  </si>
  <si>
    <t>1437285770</t>
  </si>
  <si>
    <t>https://podminky.urs.cz/item/CS_URS_2023_01/030001000</t>
  </si>
  <si>
    <t>buňky, WC, dovoz vody</t>
  </si>
  <si>
    <t>elektrocentrála</t>
  </si>
  <si>
    <t>oplocení ZS, mezideponie</t>
  </si>
  <si>
    <t>039203000</t>
  </si>
  <si>
    <t>Úprava terénu po zrušení zařízení staveniště</t>
  </si>
  <si>
    <t>1832622189</t>
  </si>
  <si>
    <t>https://podminky.urs.cz/item/CS_URS_2023_01/039203000</t>
  </si>
  <si>
    <t>uvedení dotčených ploch do původního stavu</t>
  </si>
  <si>
    <t>SEZNAM FIGUR</t>
  </si>
  <si>
    <t>Výměra</t>
  </si>
  <si>
    <t xml:space="preserve"> SO 202</t>
  </si>
  <si>
    <t>zá</t>
  </si>
  <si>
    <t>zásyp</t>
  </si>
  <si>
    <t xml:space="preserve"> VON</t>
  </si>
  <si>
    <t>dl</t>
  </si>
  <si>
    <t>délka potrubí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</si>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</sst>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211101" TargetMode="External" /><Relationship Id="rId2" Type="http://schemas.openxmlformats.org/officeDocument/2006/relationships/hyperlink" Target="https://podminky.urs.cz/item/CS_URS_2021_02/112151311" TargetMode="External" /><Relationship Id="rId3" Type="http://schemas.openxmlformats.org/officeDocument/2006/relationships/hyperlink" Target="https://podminky.urs.cz/item/CS_URS_2021_02/112151312" TargetMode="External" /><Relationship Id="rId4" Type="http://schemas.openxmlformats.org/officeDocument/2006/relationships/hyperlink" Target="https://podminky.urs.cz/item/CS_URS_2021_02/112151313" TargetMode="External" /><Relationship Id="rId5" Type="http://schemas.openxmlformats.org/officeDocument/2006/relationships/hyperlink" Target="https://podminky.urs.cz/item/CS_URS_2021_02/112151314" TargetMode="External" /><Relationship Id="rId6" Type="http://schemas.openxmlformats.org/officeDocument/2006/relationships/hyperlink" Target="https://podminky.urs.cz/item/CS_URS_2021_02/112151316" TargetMode="External" /><Relationship Id="rId7" Type="http://schemas.openxmlformats.org/officeDocument/2006/relationships/hyperlink" Target="https://podminky.urs.cz/item/CS_URS_2021_02/162201401" TargetMode="External" /><Relationship Id="rId8" Type="http://schemas.openxmlformats.org/officeDocument/2006/relationships/hyperlink" Target="https://podminky.urs.cz/item/CS_URS_2021_02/162201402" TargetMode="External" /><Relationship Id="rId9" Type="http://schemas.openxmlformats.org/officeDocument/2006/relationships/hyperlink" Target="https://podminky.urs.cz/item/CS_URS_2021_02/162201403" TargetMode="External" /><Relationship Id="rId10" Type="http://schemas.openxmlformats.org/officeDocument/2006/relationships/hyperlink" Target="https://podminky.urs.cz/item/CS_URS_2021_02/162201411" TargetMode="External" /><Relationship Id="rId11" Type="http://schemas.openxmlformats.org/officeDocument/2006/relationships/hyperlink" Target="https://podminky.urs.cz/item/CS_URS_2021_02/162201412" TargetMode="External" /><Relationship Id="rId12" Type="http://schemas.openxmlformats.org/officeDocument/2006/relationships/hyperlink" Target="https://podminky.urs.cz/item/CS_URS_2021_02/162201413" TargetMode="External" /><Relationship Id="rId13" Type="http://schemas.openxmlformats.org/officeDocument/2006/relationships/hyperlink" Target="https://podminky.urs.cz/item/CS_URS_2021_02/162201421" TargetMode="External" /><Relationship Id="rId14" Type="http://schemas.openxmlformats.org/officeDocument/2006/relationships/hyperlink" Target="https://podminky.urs.cz/item/CS_URS_2021_02/162201422" TargetMode="External" /><Relationship Id="rId15" Type="http://schemas.openxmlformats.org/officeDocument/2006/relationships/hyperlink" Target="https://podminky.urs.cz/item/CS_URS_2021_02/162201423" TargetMode="External" /><Relationship Id="rId16" Type="http://schemas.openxmlformats.org/officeDocument/2006/relationships/hyperlink" Target="https://podminky.urs.cz/item/CS_URS_2021_02/162301501" TargetMode="External" /><Relationship Id="rId17" Type="http://schemas.openxmlformats.org/officeDocument/2006/relationships/hyperlink" Target="https://podminky.urs.cz/item/CS_URS_2021_02/162301931" TargetMode="External" /><Relationship Id="rId18" Type="http://schemas.openxmlformats.org/officeDocument/2006/relationships/hyperlink" Target="https://podminky.urs.cz/item/CS_URS_2021_02/162301932" TargetMode="External" /><Relationship Id="rId19" Type="http://schemas.openxmlformats.org/officeDocument/2006/relationships/hyperlink" Target="https://podminky.urs.cz/item/CS_URS_2021_02/162301933" TargetMode="External" /><Relationship Id="rId20" Type="http://schemas.openxmlformats.org/officeDocument/2006/relationships/hyperlink" Target="https://podminky.urs.cz/item/CS_URS_2021_02/162301951" TargetMode="External" /><Relationship Id="rId21" Type="http://schemas.openxmlformats.org/officeDocument/2006/relationships/hyperlink" Target="https://podminky.urs.cz/item/CS_URS_2021_02/162301952" TargetMode="External" /><Relationship Id="rId22" Type="http://schemas.openxmlformats.org/officeDocument/2006/relationships/hyperlink" Target="https://podminky.urs.cz/item/CS_URS_2021_02/162301953" TargetMode="External" /><Relationship Id="rId23" Type="http://schemas.openxmlformats.org/officeDocument/2006/relationships/hyperlink" Target="https://podminky.urs.cz/item/CS_URS_2021_02/162301971" TargetMode="External" /><Relationship Id="rId24" Type="http://schemas.openxmlformats.org/officeDocument/2006/relationships/hyperlink" Target="https://podminky.urs.cz/item/CS_URS_2021_02/162301972" TargetMode="External" /><Relationship Id="rId25" Type="http://schemas.openxmlformats.org/officeDocument/2006/relationships/hyperlink" Target="https://podminky.urs.cz/item/CS_URS_2021_02/162301973" TargetMode="External" /><Relationship Id="rId26" Type="http://schemas.openxmlformats.org/officeDocument/2006/relationships/hyperlink" Target="https://podminky.urs.cz/item/CS_URS_2021_02/162301981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3101321" TargetMode="External" /><Relationship Id="rId2" Type="http://schemas.openxmlformats.org/officeDocument/2006/relationships/hyperlink" Target="https://podminky.urs.cz/item/CS_URS_2023_01/184102115" TargetMode="External" /><Relationship Id="rId3" Type="http://schemas.openxmlformats.org/officeDocument/2006/relationships/hyperlink" Target="https://podminky.urs.cz/item/CS_URS_2023_01/184215132" TargetMode="External" /><Relationship Id="rId4" Type="http://schemas.openxmlformats.org/officeDocument/2006/relationships/hyperlink" Target="https://podminky.urs.cz/item/CS_URS_2023_01/184501131" TargetMode="External" /><Relationship Id="rId5" Type="http://schemas.openxmlformats.org/officeDocument/2006/relationships/hyperlink" Target="https://podminky.urs.cz/item/CS_URS_2023_01/184813134" TargetMode="External" /><Relationship Id="rId6" Type="http://schemas.openxmlformats.org/officeDocument/2006/relationships/hyperlink" Target="https://podminky.urs.cz/item/CS_URS_2023_01/185802114" TargetMode="External" /><Relationship Id="rId7" Type="http://schemas.openxmlformats.org/officeDocument/2006/relationships/hyperlink" Target="https://podminky.urs.cz/item/CS_URS_2023_01/185804311" TargetMode="External" /><Relationship Id="rId8" Type="http://schemas.openxmlformats.org/officeDocument/2006/relationships/hyperlink" Target="https://podminky.urs.cz/item/CS_URS_2023_01/185851121" TargetMode="External" /><Relationship Id="rId9" Type="http://schemas.openxmlformats.org/officeDocument/2006/relationships/hyperlink" Target="https://podminky.urs.cz/item/CS_URS_2023_01/185851129" TargetMode="External" /><Relationship Id="rId10" Type="http://schemas.openxmlformats.org/officeDocument/2006/relationships/hyperlink" Target="https://podminky.urs.cz/item/CS_URS_2023_01/998231311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3101321" TargetMode="External" /><Relationship Id="rId2" Type="http://schemas.openxmlformats.org/officeDocument/2006/relationships/hyperlink" Target="https://podminky.urs.cz/item/CS_URS_2023_01/184102115" TargetMode="External" /><Relationship Id="rId3" Type="http://schemas.openxmlformats.org/officeDocument/2006/relationships/hyperlink" Target="https://podminky.urs.cz/item/CS_URS_2023_01/184215112" TargetMode="External" /><Relationship Id="rId4" Type="http://schemas.openxmlformats.org/officeDocument/2006/relationships/hyperlink" Target="https://podminky.urs.cz/item/CS_URS_2023_01/184501131" TargetMode="External" /><Relationship Id="rId5" Type="http://schemas.openxmlformats.org/officeDocument/2006/relationships/hyperlink" Target="https://podminky.urs.cz/item/CS_URS_2023_01/184813134" TargetMode="External" /><Relationship Id="rId6" Type="http://schemas.openxmlformats.org/officeDocument/2006/relationships/hyperlink" Target="https://podminky.urs.cz/item/CS_URS_2023_01/184818111" TargetMode="External" /><Relationship Id="rId7" Type="http://schemas.openxmlformats.org/officeDocument/2006/relationships/hyperlink" Target="https://podminky.urs.cz/item/CS_URS_2023_01/184911111" TargetMode="External" /><Relationship Id="rId8" Type="http://schemas.openxmlformats.org/officeDocument/2006/relationships/hyperlink" Target="https://podminky.urs.cz/item/CS_URS_2023_01/185802114" TargetMode="External" /><Relationship Id="rId9" Type="http://schemas.openxmlformats.org/officeDocument/2006/relationships/hyperlink" Target="https://podminky.urs.cz/item/CS_URS_2023_01/185804213" TargetMode="External" /><Relationship Id="rId10" Type="http://schemas.openxmlformats.org/officeDocument/2006/relationships/hyperlink" Target="https://podminky.urs.cz/item/CS_URS_2023_01/185804311" TargetMode="External" /><Relationship Id="rId11" Type="http://schemas.openxmlformats.org/officeDocument/2006/relationships/hyperlink" Target="https://podminky.urs.cz/item/CS_URS_2023_01/185851121" TargetMode="External" /><Relationship Id="rId12" Type="http://schemas.openxmlformats.org/officeDocument/2006/relationships/hyperlink" Target="https://podminky.urs.cz/item/CS_URS_2023_01/185851129" TargetMode="External" /><Relationship Id="rId13" Type="http://schemas.openxmlformats.org/officeDocument/2006/relationships/hyperlink" Target="https://podminky.urs.cz/item/CS_URS_2023_01/998231311" TargetMode="External" /><Relationship Id="rId1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001105" TargetMode="External" /><Relationship Id="rId2" Type="http://schemas.openxmlformats.org/officeDocument/2006/relationships/hyperlink" Target="https://podminky.urs.cz/item/CS_URS_2023_01/115101201" TargetMode="External" /><Relationship Id="rId3" Type="http://schemas.openxmlformats.org/officeDocument/2006/relationships/hyperlink" Target="https://podminky.urs.cz/item/CS_URS_2023_01/115101301" TargetMode="External" /><Relationship Id="rId4" Type="http://schemas.openxmlformats.org/officeDocument/2006/relationships/hyperlink" Target="https://podminky.urs.cz/item/CS_URS_2023_01/119003227" TargetMode="External" /><Relationship Id="rId5" Type="http://schemas.openxmlformats.org/officeDocument/2006/relationships/hyperlink" Target="https://podminky.urs.cz/item/CS_URS_2023_01/119003228" TargetMode="External" /><Relationship Id="rId6" Type="http://schemas.openxmlformats.org/officeDocument/2006/relationships/hyperlink" Target="https://podminky.urs.cz/item/CS_URS_2023_01/121151113" TargetMode="External" /><Relationship Id="rId7" Type="http://schemas.openxmlformats.org/officeDocument/2006/relationships/hyperlink" Target="https://podminky.urs.cz/item/CS_URS_2023_01/122151103" TargetMode="External" /><Relationship Id="rId8" Type="http://schemas.openxmlformats.org/officeDocument/2006/relationships/hyperlink" Target="https://podminky.urs.cz/item/CS_URS_2023_01/122251103" TargetMode="External" /><Relationship Id="rId9" Type="http://schemas.openxmlformats.org/officeDocument/2006/relationships/hyperlink" Target="https://podminky.urs.cz/item/CS_URS_2023_01/124353100" TargetMode="External" /><Relationship Id="rId10" Type="http://schemas.openxmlformats.org/officeDocument/2006/relationships/hyperlink" Target="https://podminky.urs.cz/item/CS_URS_2023_01/131151104" TargetMode="External" /><Relationship Id="rId11" Type="http://schemas.openxmlformats.org/officeDocument/2006/relationships/hyperlink" Target="https://podminky.urs.cz/item/CS_URS_2023_01/131251104" TargetMode="External" /><Relationship Id="rId12" Type="http://schemas.openxmlformats.org/officeDocument/2006/relationships/hyperlink" Target="https://podminky.urs.cz/item/CS_URS_2023_01/162351104" TargetMode="External" /><Relationship Id="rId13" Type="http://schemas.openxmlformats.org/officeDocument/2006/relationships/hyperlink" Target="https://podminky.urs.cz/item/CS_URS_2023_01/162751117" TargetMode="External" /><Relationship Id="rId14" Type="http://schemas.openxmlformats.org/officeDocument/2006/relationships/hyperlink" Target="https://podminky.urs.cz/item/CS_URS_2023_01/162751119" TargetMode="External" /><Relationship Id="rId15" Type="http://schemas.openxmlformats.org/officeDocument/2006/relationships/hyperlink" Target="https://podminky.urs.cz/item/CS_URS_2023_01/162751137" TargetMode="External" /><Relationship Id="rId16" Type="http://schemas.openxmlformats.org/officeDocument/2006/relationships/hyperlink" Target="https://podminky.urs.cz/item/CS_URS_2023_01/162751139" TargetMode="External" /><Relationship Id="rId17" Type="http://schemas.openxmlformats.org/officeDocument/2006/relationships/hyperlink" Target="https://podminky.urs.cz/item/CS_URS_2023_01/171153101" TargetMode="External" /><Relationship Id="rId18" Type="http://schemas.openxmlformats.org/officeDocument/2006/relationships/hyperlink" Target="https://podminky.urs.cz/item/CS_URS_2023_01/171201231" TargetMode="External" /><Relationship Id="rId19" Type="http://schemas.openxmlformats.org/officeDocument/2006/relationships/hyperlink" Target="https://podminky.urs.cz/item/CS_URS_2023_01/174151101" TargetMode="External" /><Relationship Id="rId20" Type="http://schemas.openxmlformats.org/officeDocument/2006/relationships/hyperlink" Target="https://podminky.urs.cz/item/CS_URS_2023_01/174211101" TargetMode="External" /><Relationship Id="rId21" Type="http://schemas.openxmlformats.org/officeDocument/2006/relationships/hyperlink" Target="https://podminky.urs.cz/item/CS_URS_2023_01/182351023" TargetMode="External" /><Relationship Id="rId22" Type="http://schemas.openxmlformats.org/officeDocument/2006/relationships/hyperlink" Target="https://podminky.urs.cz/item/CS_URS_2023_01/181411122" TargetMode="External" /><Relationship Id="rId23" Type="http://schemas.openxmlformats.org/officeDocument/2006/relationships/hyperlink" Target="https://podminky.urs.cz/item/CS_URS_2023_01/211971122" TargetMode="External" /><Relationship Id="rId24" Type="http://schemas.openxmlformats.org/officeDocument/2006/relationships/hyperlink" Target="https://podminky.urs.cz/item/CS_URS_2023_01/212341111" TargetMode="External" /><Relationship Id="rId25" Type="http://schemas.openxmlformats.org/officeDocument/2006/relationships/hyperlink" Target="https://podminky.urs.cz/item/CS_URS_2023_01/212755216" TargetMode="External" /><Relationship Id="rId26" Type="http://schemas.openxmlformats.org/officeDocument/2006/relationships/hyperlink" Target="https://podminky.urs.cz/item/CS_URS_2023_01/274321117" TargetMode="External" /><Relationship Id="rId27" Type="http://schemas.openxmlformats.org/officeDocument/2006/relationships/hyperlink" Target="https://podminky.urs.cz/item/CS_URS_2023_01/274321118" TargetMode="External" /><Relationship Id="rId28" Type="http://schemas.openxmlformats.org/officeDocument/2006/relationships/hyperlink" Target="https://podminky.urs.cz/item/CS_URS_2023_01/274321191" TargetMode="External" /><Relationship Id="rId29" Type="http://schemas.openxmlformats.org/officeDocument/2006/relationships/hyperlink" Target="https://podminky.urs.cz/item/CS_URS_2023_01/274354111" TargetMode="External" /><Relationship Id="rId30" Type="http://schemas.openxmlformats.org/officeDocument/2006/relationships/hyperlink" Target="https://podminky.urs.cz/item/CS_URS_2023_01/274354211" TargetMode="External" /><Relationship Id="rId31" Type="http://schemas.openxmlformats.org/officeDocument/2006/relationships/hyperlink" Target="https://podminky.urs.cz/item/CS_URS_2023_01/274361116" TargetMode="External" /><Relationship Id="rId32" Type="http://schemas.openxmlformats.org/officeDocument/2006/relationships/hyperlink" Target="https://podminky.urs.cz/item/CS_URS_2023_01/317171126" TargetMode="External" /><Relationship Id="rId33" Type="http://schemas.openxmlformats.org/officeDocument/2006/relationships/hyperlink" Target="https://podminky.urs.cz/item/CS_URS_2023_01/317321118" TargetMode="External" /><Relationship Id="rId34" Type="http://schemas.openxmlformats.org/officeDocument/2006/relationships/hyperlink" Target="https://podminky.urs.cz/item/CS_URS_2023_01/317321191" TargetMode="External" /><Relationship Id="rId35" Type="http://schemas.openxmlformats.org/officeDocument/2006/relationships/hyperlink" Target="https://podminky.urs.cz/item/CS_URS_2023_01/317353121" TargetMode="External" /><Relationship Id="rId36" Type="http://schemas.openxmlformats.org/officeDocument/2006/relationships/hyperlink" Target="https://podminky.urs.cz/item/CS_URS_2023_01/317353221" TargetMode="External" /><Relationship Id="rId37" Type="http://schemas.openxmlformats.org/officeDocument/2006/relationships/hyperlink" Target="https://podminky.urs.cz/item/CS_URS_2023_01/317361116" TargetMode="External" /><Relationship Id="rId38" Type="http://schemas.openxmlformats.org/officeDocument/2006/relationships/hyperlink" Target="https://podminky.urs.cz/item/CS_URS_2023_01/334323118" TargetMode="External" /><Relationship Id="rId39" Type="http://schemas.openxmlformats.org/officeDocument/2006/relationships/hyperlink" Target="https://podminky.urs.cz/item/CS_URS_2023_01/334323191" TargetMode="External" /><Relationship Id="rId40" Type="http://schemas.openxmlformats.org/officeDocument/2006/relationships/hyperlink" Target="https://podminky.urs.cz/item/CS_URS_2023_01/334323218" TargetMode="External" /><Relationship Id="rId41" Type="http://schemas.openxmlformats.org/officeDocument/2006/relationships/hyperlink" Target="https://podminky.urs.cz/item/CS_URS_2023_01/334323291" TargetMode="External" /><Relationship Id="rId42" Type="http://schemas.openxmlformats.org/officeDocument/2006/relationships/hyperlink" Target="https://podminky.urs.cz/item/CS_URS_2023_01/334351115" TargetMode="External" /><Relationship Id="rId43" Type="http://schemas.openxmlformats.org/officeDocument/2006/relationships/hyperlink" Target="https://podminky.urs.cz/item/CS_URS_2023_01/334351214" TargetMode="External" /><Relationship Id="rId44" Type="http://schemas.openxmlformats.org/officeDocument/2006/relationships/hyperlink" Target="https://podminky.urs.cz/item/CS_URS_2023_01/334352112" TargetMode="External" /><Relationship Id="rId45" Type="http://schemas.openxmlformats.org/officeDocument/2006/relationships/hyperlink" Target="https://podminky.urs.cz/item/CS_URS_2023_01/334352212" TargetMode="External" /><Relationship Id="rId46" Type="http://schemas.openxmlformats.org/officeDocument/2006/relationships/hyperlink" Target="https://podminky.urs.cz/item/CS_URS_2023_01/334359112" TargetMode="External" /><Relationship Id="rId47" Type="http://schemas.openxmlformats.org/officeDocument/2006/relationships/hyperlink" Target="https://podminky.urs.cz/item/CS_URS_2023_01/334361216" TargetMode="External" /><Relationship Id="rId48" Type="http://schemas.openxmlformats.org/officeDocument/2006/relationships/hyperlink" Target="https://podminky.urs.cz/item/CS_URS_2023_01/334361226" TargetMode="External" /><Relationship Id="rId49" Type="http://schemas.openxmlformats.org/officeDocument/2006/relationships/hyperlink" Target="https://podminky.urs.cz/item/CS_URS_2023_01/334791114" TargetMode="External" /><Relationship Id="rId50" Type="http://schemas.openxmlformats.org/officeDocument/2006/relationships/hyperlink" Target="https://podminky.urs.cz/item/CS_URS_2023_01/421321128" TargetMode="External" /><Relationship Id="rId51" Type="http://schemas.openxmlformats.org/officeDocument/2006/relationships/hyperlink" Target="https://podminky.urs.cz/item/CS_URS_2023_01/421321192" TargetMode="External" /><Relationship Id="rId52" Type="http://schemas.openxmlformats.org/officeDocument/2006/relationships/hyperlink" Target="https://podminky.urs.cz/item/CS_URS_2023_01/421351131" TargetMode="External" /><Relationship Id="rId53" Type="http://schemas.openxmlformats.org/officeDocument/2006/relationships/hyperlink" Target="https://podminky.urs.cz/item/CS_URS_2023_01/421351231" TargetMode="External" /><Relationship Id="rId54" Type="http://schemas.openxmlformats.org/officeDocument/2006/relationships/hyperlink" Target="https://podminky.urs.cz/item/CS_URS_2023_01/421361226" TargetMode="External" /><Relationship Id="rId55" Type="http://schemas.openxmlformats.org/officeDocument/2006/relationships/hyperlink" Target="https://podminky.urs.cz/item/CS_URS_2023_01/421955113" TargetMode="External" /><Relationship Id="rId56" Type="http://schemas.openxmlformats.org/officeDocument/2006/relationships/hyperlink" Target="https://podminky.urs.cz/item/CS_URS_2023_01/421955213" TargetMode="External" /><Relationship Id="rId57" Type="http://schemas.openxmlformats.org/officeDocument/2006/relationships/hyperlink" Target="https://podminky.urs.cz/item/CS_URS_2023_01/429941011" TargetMode="External" /><Relationship Id="rId58" Type="http://schemas.openxmlformats.org/officeDocument/2006/relationships/hyperlink" Target="https://podminky.urs.cz/item/CS_URS_2023_01/429941211" TargetMode="External" /><Relationship Id="rId59" Type="http://schemas.openxmlformats.org/officeDocument/2006/relationships/hyperlink" Target="https://podminky.urs.cz/item/CS_URS_2023_01/451315114" TargetMode="External" /><Relationship Id="rId60" Type="http://schemas.openxmlformats.org/officeDocument/2006/relationships/hyperlink" Target="https://podminky.urs.cz/item/CS_URS_2023_01/451315126" TargetMode="External" /><Relationship Id="rId61" Type="http://schemas.openxmlformats.org/officeDocument/2006/relationships/hyperlink" Target="https://podminky.urs.cz/item/CS_URS_2023_01/451315136" TargetMode="External" /><Relationship Id="rId62" Type="http://schemas.openxmlformats.org/officeDocument/2006/relationships/hyperlink" Target="https://podminky.urs.cz/item/CS_URS_2023_01/451315191" TargetMode="External" /><Relationship Id="rId63" Type="http://schemas.openxmlformats.org/officeDocument/2006/relationships/hyperlink" Target="https://podminky.urs.cz/item/CS_URS_2023_01/451317777" TargetMode="External" /><Relationship Id="rId64" Type="http://schemas.openxmlformats.org/officeDocument/2006/relationships/hyperlink" Target="https://podminky.urs.cz/item/CS_URS_2023_01/451319777" TargetMode="External" /><Relationship Id="rId65" Type="http://schemas.openxmlformats.org/officeDocument/2006/relationships/hyperlink" Target="https://podminky.urs.cz/item/CS_URS_2023_01/451477121" TargetMode="External" /><Relationship Id="rId66" Type="http://schemas.openxmlformats.org/officeDocument/2006/relationships/hyperlink" Target="https://podminky.urs.cz/item/CS_URS_2023_01/451477122" TargetMode="External" /><Relationship Id="rId67" Type="http://schemas.openxmlformats.org/officeDocument/2006/relationships/hyperlink" Target="https://podminky.urs.cz/item/CS_URS_2023_01/452318510" TargetMode="External" /><Relationship Id="rId68" Type="http://schemas.openxmlformats.org/officeDocument/2006/relationships/hyperlink" Target="https://podminky.urs.cz/item/CS_URS_2023_01/457311114" TargetMode="External" /><Relationship Id="rId69" Type="http://schemas.openxmlformats.org/officeDocument/2006/relationships/hyperlink" Target="https://podminky.urs.cz/item/CS_URS_2023_01/463211152" TargetMode="External" /><Relationship Id="rId70" Type="http://schemas.openxmlformats.org/officeDocument/2006/relationships/hyperlink" Target="https://podminky.urs.cz/item/CS_URS_2023_01/465513127" TargetMode="External" /><Relationship Id="rId71" Type="http://schemas.openxmlformats.org/officeDocument/2006/relationships/hyperlink" Target="https://podminky.urs.cz/item/CS_URS_2023_01/465513327" TargetMode="External" /><Relationship Id="rId72" Type="http://schemas.openxmlformats.org/officeDocument/2006/relationships/hyperlink" Target="https://podminky.urs.cz/item/CS_URS_2023_01/564762111" TargetMode="External" /><Relationship Id="rId73" Type="http://schemas.openxmlformats.org/officeDocument/2006/relationships/hyperlink" Target="https://podminky.urs.cz/item/CS_URS_2023_01/564851111" TargetMode="External" /><Relationship Id="rId74" Type="http://schemas.openxmlformats.org/officeDocument/2006/relationships/hyperlink" Target="https://podminky.urs.cz/item/CS_URS_2023_01/564861111" TargetMode="External" /><Relationship Id="rId75" Type="http://schemas.openxmlformats.org/officeDocument/2006/relationships/hyperlink" Target="https://podminky.urs.cz/item/CS_URS_2023_01/565135121" TargetMode="External" /><Relationship Id="rId76" Type="http://schemas.openxmlformats.org/officeDocument/2006/relationships/hyperlink" Target="https://podminky.urs.cz/item/CS_URS_2023_01/569903311" TargetMode="External" /><Relationship Id="rId77" Type="http://schemas.openxmlformats.org/officeDocument/2006/relationships/hyperlink" Target="https://podminky.urs.cz/item/CS_URS_2023_01/569931132" TargetMode="External" /><Relationship Id="rId78" Type="http://schemas.openxmlformats.org/officeDocument/2006/relationships/hyperlink" Target="https://podminky.urs.cz/item/CS_URS_2023_01/573191111" TargetMode="External" /><Relationship Id="rId79" Type="http://schemas.openxmlformats.org/officeDocument/2006/relationships/hyperlink" Target="https://podminky.urs.cz/item/CS_URS_2023_01/573231107" TargetMode="External" /><Relationship Id="rId80" Type="http://schemas.openxmlformats.org/officeDocument/2006/relationships/hyperlink" Target="https://podminky.urs.cz/item/CS_URS_2023_01/577134221" TargetMode="External" /><Relationship Id="rId81" Type="http://schemas.openxmlformats.org/officeDocument/2006/relationships/hyperlink" Target="https://podminky.urs.cz/item/CS_URS_2023_01/578133212" TargetMode="External" /><Relationship Id="rId82" Type="http://schemas.openxmlformats.org/officeDocument/2006/relationships/hyperlink" Target="https://podminky.urs.cz/item/CS_URS_2023_01/594511113" TargetMode="External" /><Relationship Id="rId83" Type="http://schemas.openxmlformats.org/officeDocument/2006/relationships/hyperlink" Target="https://podminky.urs.cz/item/CS_URS_2023_01/599632111" TargetMode="External" /><Relationship Id="rId84" Type="http://schemas.openxmlformats.org/officeDocument/2006/relationships/hyperlink" Target="https://podminky.urs.cz/item/CS_URS_2023_01/628611102" TargetMode="External" /><Relationship Id="rId85" Type="http://schemas.openxmlformats.org/officeDocument/2006/relationships/hyperlink" Target="https://podminky.urs.cz/item/CS_URS_2023_01/628611131" TargetMode="External" /><Relationship Id="rId86" Type="http://schemas.openxmlformats.org/officeDocument/2006/relationships/hyperlink" Target="https://podminky.urs.cz/item/CS_URS_2023_01/113156201" TargetMode="External" /><Relationship Id="rId87" Type="http://schemas.openxmlformats.org/officeDocument/2006/relationships/hyperlink" Target="https://podminky.urs.cz/item/CS_URS_2023_01/919112233" TargetMode="External" /><Relationship Id="rId88" Type="http://schemas.openxmlformats.org/officeDocument/2006/relationships/hyperlink" Target="https://podminky.urs.cz/item/CS_URS_2023_01/919122132" TargetMode="External" /><Relationship Id="rId89" Type="http://schemas.openxmlformats.org/officeDocument/2006/relationships/hyperlink" Target="https://podminky.urs.cz/item/CS_URS_2023_01/931992121" TargetMode="External" /><Relationship Id="rId90" Type="http://schemas.openxmlformats.org/officeDocument/2006/relationships/hyperlink" Target="https://podminky.urs.cz/item/CS_URS_2023_01/931994142" TargetMode="External" /><Relationship Id="rId91" Type="http://schemas.openxmlformats.org/officeDocument/2006/relationships/hyperlink" Target="https://podminky.urs.cz/item/CS_URS_2023_01/948411111" TargetMode="External" /><Relationship Id="rId92" Type="http://schemas.openxmlformats.org/officeDocument/2006/relationships/hyperlink" Target="https://podminky.urs.cz/item/CS_URS_2023_01/948411211" TargetMode="External" /><Relationship Id="rId93" Type="http://schemas.openxmlformats.org/officeDocument/2006/relationships/hyperlink" Target="https://podminky.urs.cz/item/CS_URS_2023_01/953241213" TargetMode="External" /><Relationship Id="rId94" Type="http://schemas.openxmlformats.org/officeDocument/2006/relationships/hyperlink" Target="https://podminky.urs.cz/item/CS_URS_2023_01/961041221" TargetMode="External" /><Relationship Id="rId95" Type="http://schemas.openxmlformats.org/officeDocument/2006/relationships/hyperlink" Target="https://podminky.urs.cz/item/CS_URS_2023_01/961055111" TargetMode="External" /><Relationship Id="rId96" Type="http://schemas.openxmlformats.org/officeDocument/2006/relationships/hyperlink" Target="https://podminky.urs.cz/item/CS_URS_2023_01/962021112" TargetMode="External" /><Relationship Id="rId97" Type="http://schemas.openxmlformats.org/officeDocument/2006/relationships/hyperlink" Target="https://podminky.urs.cz/item/CS_URS_2023_01/963051111" TargetMode="External" /><Relationship Id="rId98" Type="http://schemas.openxmlformats.org/officeDocument/2006/relationships/hyperlink" Target="https://podminky.urs.cz/item/CS_URS_2023_01/966075141" TargetMode="External" /><Relationship Id="rId99" Type="http://schemas.openxmlformats.org/officeDocument/2006/relationships/hyperlink" Target="https://podminky.urs.cz/item/CS_URS_2023_01/977212113" TargetMode="External" /><Relationship Id="rId100" Type="http://schemas.openxmlformats.org/officeDocument/2006/relationships/hyperlink" Target="https://podminky.urs.cz/item/CS_URS_2023_01/997211521" TargetMode="External" /><Relationship Id="rId101" Type="http://schemas.openxmlformats.org/officeDocument/2006/relationships/hyperlink" Target="https://podminky.urs.cz/item/CS_URS_2023_01/997211529" TargetMode="External" /><Relationship Id="rId102" Type="http://schemas.openxmlformats.org/officeDocument/2006/relationships/hyperlink" Target="https://podminky.urs.cz/item/CS_URS_2023_01/998212111" TargetMode="External" /><Relationship Id="rId103" Type="http://schemas.openxmlformats.org/officeDocument/2006/relationships/hyperlink" Target="https://podminky.urs.cz/item/CS_URS_2023_01/711112001" TargetMode="External" /><Relationship Id="rId104" Type="http://schemas.openxmlformats.org/officeDocument/2006/relationships/hyperlink" Target="https://podminky.urs.cz/item/CS_URS_2023_01/711112002" TargetMode="External" /><Relationship Id="rId105" Type="http://schemas.openxmlformats.org/officeDocument/2006/relationships/hyperlink" Target="https://podminky.urs.cz/item/CS_URS_2023_01/711161273" TargetMode="External" /><Relationship Id="rId106" Type="http://schemas.openxmlformats.org/officeDocument/2006/relationships/hyperlink" Target="https://podminky.urs.cz/item/CS_URS_2023_01/711341564" TargetMode="External" /><Relationship Id="rId107" Type="http://schemas.openxmlformats.org/officeDocument/2006/relationships/hyperlink" Target="https://podminky.urs.cz/item/CS_URS_2023_01/711411001" TargetMode="External" /><Relationship Id="rId108" Type="http://schemas.openxmlformats.org/officeDocument/2006/relationships/hyperlink" Target="https://podminky.urs.cz/item/CS_URS_2023_01/711431101" TargetMode="External" /><Relationship Id="rId109" Type="http://schemas.openxmlformats.org/officeDocument/2006/relationships/hyperlink" Target="https://podminky.urs.cz/item/CS_URS_2023_01/998711101" TargetMode="External" /><Relationship Id="rId11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3254000" TargetMode="External" /><Relationship Id="rId2" Type="http://schemas.openxmlformats.org/officeDocument/2006/relationships/hyperlink" Target="https://podminky.urs.cz/item/CS_URS_2023_01/013294000" TargetMode="External" /><Relationship Id="rId3" Type="http://schemas.openxmlformats.org/officeDocument/2006/relationships/hyperlink" Target="https://podminky.urs.cz/item/CS_URS_2023_01/030001000" TargetMode="External" /><Relationship Id="rId4" Type="http://schemas.openxmlformats.org/officeDocument/2006/relationships/hyperlink" Target="https://podminky.urs.cz/item/CS_URS_2023_01/039203000" TargetMode="External" /><Relationship Id="rId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20_329-SO202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Ústí nad Labem - mosty se stavebním stavem VII_Sebuzín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Sebuzín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24. 5. 2023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>Dagmar Sedláčková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000 - Příprava území 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'SO 000 - Příprava území '!P82</f>
        <v>0</v>
      </c>
      <c r="AV55" s="122">
        <f>'SO 000 - Příprava území '!J33</f>
        <v>0</v>
      </c>
      <c r="AW55" s="122">
        <f>'SO 000 - Příprava území '!J34</f>
        <v>0</v>
      </c>
      <c r="AX55" s="122">
        <f>'SO 000 - Příprava území '!J35</f>
        <v>0</v>
      </c>
      <c r="AY55" s="122">
        <f>'SO 000 - Příprava území '!J36</f>
        <v>0</v>
      </c>
      <c r="AZ55" s="122">
        <f>'SO 000 - Příprava území '!F33</f>
        <v>0</v>
      </c>
      <c r="BA55" s="122">
        <f>'SO 000 - Příprava území '!F34</f>
        <v>0</v>
      </c>
      <c r="BB55" s="122">
        <f>'SO 000 - Příprava území '!F35</f>
        <v>0</v>
      </c>
      <c r="BC55" s="122">
        <f>'SO 000 - Příprava území '!F36</f>
        <v>0</v>
      </c>
      <c r="BD55" s="124">
        <f>'SO 000 - Příprava území '!F37</f>
        <v>0</v>
      </c>
      <c r="BE55" s="7"/>
      <c r="BT55" s="125" t="s">
        <v>79</v>
      </c>
      <c r="BV55" s="125" t="s">
        <v>73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7" customFormat="1" ht="24.75" customHeight="1">
      <c r="A56" s="113" t="s">
        <v>75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000.1 - Náhradní výsadba'!J30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1">
        <v>0</v>
      </c>
      <c r="AT56" s="122">
        <f>ROUND(SUM(AV56:AW56),2)</f>
        <v>0</v>
      </c>
      <c r="AU56" s="123">
        <f>'SO 000.1 - Náhradní výsadba'!P82</f>
        <v>0</v>
      </c>
      <c r="AV56" s="122">
        <f>'SO 000.1 - Náhradní výsadba'!J33</f>
        <v>0</v>
      </c>
      <c r="AW56" s="122">
        <f>'SO 000.1 - Náhradní výsadba'!J34</f>
        <v>0</v>
      </c>
      <c r="AX56" s="122">
        <f>'SO 000.1 - Náhradní výsadba'!J35</f>
        <v>0</v>
      </c>
      <c r="AY56" s="122">
        <f>'SO 000.1 - Náhradní výsadba'!J36</f>
        <v>0</v>
      </c>
      <c r="AZ56" s="122">
        <f>'SO 000.1 - Náhradní výsadba'!F33</f>
        <v>0</v>
      </c>
      <c r="BA56" s="122">
        <f>'SO 000.1 - Náhradní výsadba'!F34</f>
        <v>0</v>
      </c>
      <c r="BB56" s="122">
        <f>'SO 000.1 - Náhradní výsadba'!F35</f>
        <v>0</v>
      </c>
      <c r="BC56" s="122">
        <f>'SO 000.1 - Náhradní výsadba'!F36</f>
        <v>0</v>
      </c>
      <c r="BD56" s="124">
        <f>'SO 000.1 - Náhradní výsadba'!F37</f>
        <v>0</v>
      </c>
      <c r="BE56" s="7"/>
      <c r="BT56" s="125" t="s">
        <v>79</v>
      </c>
      <c r="BV56" s="125" t="s">
        <v>73</v>
      </c>
      <c r="BW56" s="125" t="s">
        <v>84</v>
      </c>
      <c r="BX56" s="125" t="s">
        <v>5</v>
      </c>
      <c r="CL56" s="125" t="s">
        <v>19</v>
      </c>
      <c r="CM56" s="125" t="s">
        <v>81</v>
      </c>
    </row>
    <row r="57" s="7" customFormat="1" ht="24.75" customHeight="1">
      <c r="A57" s="113" t="s">
        <v>75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000.2 - Následná 5ti l...'!J30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78</v>
      </c>
      <c r="AR57" s="120"/>
      <c r="AS57" s="121">
        <v>0</v>
      </c>
      <c r="AT57" s="122">
        <f>ROUND(SUM(AV57:AW57),2)</f>
        <v>0</v>
      </c>
      <c r="AU57" s="123">
        <f>'SO 000.2 - Následná 5ti l...'!P82</f>
        <v>0</v>
      </c>
      <c r="AV57" s="122">
        <f>'SO 000.2 - Následná 5ti l...'!J33</f>
        <v>0</v>
      </c>
      <c r="AW57" s="122">
        <f>'SO 000.2 - Následná 5ti l...'!J34</f>
        <v>0</v>
      </c>
      <c r="AX57" s="122">
        <f>'SO 000.2 - Následná 5ti l...'!J35</f>
        <v>0</v>
      </c>
      <c r="AY57" s="122">
        <f>'SO 000.2 - Následná 5ti l...'!J36</f>
        <v>0</v>
      </c>
      <c r="AZ57" s="122">
        <f>'SO 000.2 - Následná 5ti l...'!F33</f>
        <v>0</v>
      </c>
      <c r="BA57" s="122">
        <f>'SO 000.2 - Následná 5ti l...'!F34</f>
        <v>0</v>
      </c>
      <c r="BB57" s="122">
        <f>'SO 000.2 - Následná 5ti l...'!F35</f>
        <v>0</v>
      </c>
      <c r="BC57" s="122">
        <f>'SO 000.2 - Následná 5ti l...'!F36</f>
        <v>0</v>
      </c>
      <c r="BD57" s="124">
        <f>'SO 000.2 - Následná 5ti l...'!F37</f>
        <v>0</v>
      </c>
      <c r="BE57" s="7"/>
      <c r="BT57" s="125" t="s">
        <v>79</v>
      </c>
      <c r="BV57" s="125" t="s">
        <v>73</v>
      </c>
      <c r="BW57" s="125" t="s">
        <v>87</v>
      </c>
      <c r="BX57" s="125" t="s">
        <v>5</v>
      </c>
      <c r="CL57" s="125" t="s">
        <v>19</v>
      </c>
      <c r="CM57" s="125" t="s">
        <v>81</v>
      </c>
    </row>
    <row r="58" s="7" customFormat="1" ht="16.5" customHeight="1">
      <c r="A58" s="113" t="s">
        <v>75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202 - Most ev. č. UL 1...'!J30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78</v>
      </c>
      <c r="AR58" s="120"/>
      <c r="AS58" s="121">
        <v>0</v>
      </c>
      <c r="AT58" s="122">
        <f>ROUND(SUM(AV58:AW58),2)</f>
        <v>0</v>
      </c>
      <c r="AU58" s="123">
        <f>'SO 202 - Most ev. č. UL 1...'!P91</f>
        <v>0</v>
      </c>
      <c r="AV58" s="122">
        <f>'SO 202 - Most ev. č. UL 1...'!J33</f>
        <v>0</v>
      </c>
      <c r="AW58" s="122">
        <f>'SO 202 - Most ev. č. UL 1...'!J34</f>
        <v>0</v>
      </c>
      <c r="AX58" s="122">
        <f>'SO 202 - Most ev. č. UL 1...'!J35</f>
        <v>0</v>
      </c>
      <c r="AY58" s="122">
        <f>'SO 202 - Most ev. č. UL 1...'!J36</f>
        <v>0</v>
      </c>
      <c r="AZ58" s="122">
        <f>'SO 202 - Most ev. č. UL 1...'!F33</f>
        <v>0</v>
      </c>
      <c r="BA58" s="122">
        <f>'SO 202 - Most ev. č. UL 1...'!F34</f>
        <v>0</v>
      </c>
      <c r="BB58" s="122">
        <f>'SO 202 - Most ev. č. UL 1...'!F35</f>
        <v>0</v>
      </c>
      <c r="BC58" s="122">
        <f>'SO 202 - Most ev. č. UL 1...'!F36</f>
        <v>0</v>
      </c>
      <c r="BD58" s="124">
        <f>'SO 202 - Most ev. č. UL 1...'!F37</f>
        <v>0</v>
      </c>
      <c r="BE58" s="7"/>
      <c r="BT58" s="125" t="s">
        <v>79</v>
      </c>
      <c r="BV58" s="125" t="s">
        <v>73</v>
      </c>
      <c r="BW58" s="125" t="s">
        <v>90</v>
      </c>
      <c r="BX58" s="125" t="s">
        <v>5</v>
      </c>
      <c r="CL58" s="125" t="s">
        <v>19</v>
      </c>
      <c r="CM58" s="125" t="s">
        <v>81</v>
      </c>
    </row>
    <row r="59" s="7" customFormat="1" ht="16.5" customHeight="1">
      <c r="A59" s="113" t="s">
        <v>75</v>
      </c>
      <c r="B59" s="114"/>
      <c r="C59" s="115"/>
      <c r="D59" s="116" t="s">
        <v>91</v>
      </c>
      <c r="E59" s="116"/>
      <c r="F59" s="116"/>
      <c r="G59" s="116"/>
      <c r="H59" s="116"/>
      <c r="I59" s="117"/>
      <c r="J59" s="116" t="s">
        <v>92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'VON - Vedlejší a ostatní 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91</v>
      </c>
      <c r="AR59" s="120"/>
      <c r="AS59" s="126">
        <v>0</v>
      </c>
      <c r="AT59" s="127">
        <f>ROUND(SUM(AV59:AW59),2)</f>
        <v>0</v>
      </c>
      <c r="AU59" s="128">
        <f>'VON - Vedlejší a ostatní ...'!P82</f>
        <v>0</v>
      </c>
      <c r="AV59" s="127">
        <f>'VON - Vedlejší a ostatní ...'!J33</f>
        <v>0</v>
      </c>
      <c r="AW59" s="127">
        <f>'VON - Vedlejší a ostatní ...'!J34</f>
        <v>0</v>
      </c>
      <c r="AX59" s="127">
        <f>'VON - Vedlejší a ostatní ...'!J35</f>
        <v>0</v>
      </c>
      <c r="AY59" s="127">
        <f>'VON - Vedlejší a ostatní ...'!J36</f>
        <v>0</v>
      </c>
      <c r="AZ59" s="127">
        <f>'VON - Vedlejší a ostatní ...'!F33</f>
        <v>0</v>
      </c>
      <c r="BA59" s="127">
        <f>'VON - Vedlejší a ostatní ...'!F34</f>
        <v>0</v>
      </c>
      <c r="BB59" s="127">
        <f>'VON - Vedlejší a ostatní ...'!F35</f>
        <v>0</v>
      </c>
      <c r="BC59" s="127">
        <f>'VON - Vedlejší a ostatní ...'!F36</f>
        <v>0</v>
      </c>
      <c r="BD59" s="129">
        <f>'VON - Vedlejší a ostatní ...'!F37</f>
        <v>0</v>
      </c>
      <c r="BE59" s="7"/>
      <c r="BT59" s="125" t="s">
        <v>79</v>
      </c>
      <c r="BV59" s="125" t="s">
        <v>73</v>
      </c>
      <c r="BW59" s="125" t="s">
        <v>93</v>
      </c>
      <c r="BX59" s="125" t="s">
        <v>5</v>
      </c>
      <c r="CL59" s="125" t="s">
        <v>19</v>
      </c>
      <c r="CM59" s="125" t="s">
        <v>81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owX1sBw9g+uXgrdm5jALuqhiOU8r8R6IY/rJz6uIp7M5cDBc/xEivSb+wJmiCUM+9/2nUa+kH28ndxpzFFwpLQ==" hashValue="MMk2kzk22DoPFonruR15FzIcQU7QCekiCJxUwoXWz/8qX02GzQScOtapR+r24+iaodNgLNXHjLY4CBao5IhaXA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00 - Příprava území '!C2" display="/"/>
    <hyperlink ref="A56" location="'SO 000.1 - Náhradní výsadba'!C2" display="/"/>
    <hyperlink ref="A57" location="'SO 000.2 - Následná 5ti l...'!C2" display="/"/>
    <hyperlink ref="A58" location="'SO 202 - Most ev. č. UL 1...'!C2" display="/"/>
    <hyperlink ref="A59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Ústí nad Labem - mosty se stavebním stavem VII_Sebuzín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24. 5. 2023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ROUND((SUM(BE82:BE162)),  2)</f>
        <v>0</v>
      </c>
      <c r="G33" s="40"/>
      <c r="H33" s="40"/>
      <c r="I33" s="150">
        <v>0.20999999999999999</v>
      </c>
      <c r="J33" s="149">
        <f>ROUND(((SUM(BE82:BE162))*I33),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ROUND((SUM(BF82:BF162)),  2)</f>
        <v>0</v>
      </c>
      <c r="G34" s="40"/>
      <c r="H34" s="40"/>
      <c r="I34" s="150">
        <v>0.14999999999999999</v>
      </c>
      <c r="J34" s="149">
        <f>ROUND(((SUM(BF82:BF162))*I34),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ROUND((SUM(BG82:BG162)),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ROUND((SUM(BH82:BH162)),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ROUND((SUM(BI82:BI162)),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Ústí nad Labem - mosty se stavebním stavem VII_Sebuzín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000 - Příprava území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Sebuzín</v>
      </c>
      <c r="G52" s="42"/>
      <c r="H52" s="42"/>
      <c r="I52" s="34" t="s">
        <v>23</v>
      </c>
      <c r="J52" s="74" t="str">
        <f>IF(J12="","",J12)</f>
        <v>24. 5. 2023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Dagmar Sedláčková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101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102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103</v>
      </c>
      <c r="E62" s="176"/>
      <c r="F62" s="176"/>
      <c r="G62" s="176"/>
      <c r="H62" s="176"/>
      <c r="I62" s="176"/>
      <c r="J62" s="177">
        <f>J160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104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Ústí nad Labem - mosty se stavebním stavem VII_Sebuzín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 xml:space="preserve">SO 000 - Příprava území 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Sebuzín</v>
      </c>
      <c r="G76" s="42"/>
      <c r="H76" s="42"/>
      <c r="I76" s="34" t="s">
        <v>23</v>
      </c>
      <c r="J76" s="74" t="str">
        <f>IF(J12="","",J12)</f>
        <v>24. 5. 2023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31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33</v>
      </c>
      <c r="J79" s="38" t="str">
        <f>E24</f>
        <v>Dagmar Sedláčková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105</v>
      </c>
      <c r="D81" s="182" t="s">
        <v>56</v>
      </c>
      <c r="E81" s="182" t="s">
        <v>52</v>
      </c>
      <c r="F81" s="182" t="s">
        <v>53</v>
      </c>
      <c r="G81" s="182" t="s">
        <v>106</v>
      </c>
      <c r="H81" s="182" t="s">
        <v>107</v>
      </c>
      <c r="I81" s="182" t="s">
        <v>108</v>
      </c>
      <c r="J81" s="182" t="s">
        <v>99</v>
      </c>
      <c r="K81" s="183" t="s">
        <v>109</v>
      </c>
      <c r="L81" s="184"/>
      <c r="M81" s="94" t="s">
        <v>19</v>
      </c>
      <c r="N81" s="95" t="s">
        <v>41</v>
      </c>
      <c r="O81" s="95" t="s">
        <v>110</v>
      </c>
      <c r="P81" s="95" t="s">
        <v>111</v>
      </c>
      <c r="Q81" s="95" t="s">
        <v>112</v>
      </c>
      <c r="R81" s="95" t="s">
        <v>113</v>
      </c>
      <c r="S81" s="95" t="s">
        <v>114</v>
      </c>
      <c r="T81" s="96" t="s">
        <v>115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116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70</v>
      </c>
      <c r="AU82" s="19" t="s">
        <v>100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70</v>
      </c>
      <c r="E83" s="193" t="s">
        <v>117</v>
      </c>
      <c r="F83" s="193" t="s">
        <v>118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P84+P160</f>
        <v>0</v>
      </c>
      <c r="Q83" s="198"/>
      <c r="R83" s="199">
        <f>R84+R160</f>
        <v>0</v>
      </c>
      <c r="S83" s="198"/>
      <c r="T83" s="200">
        <f>T84+T160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79</v>
      </c>
      <c r="AT83" s="202" t="s">
        <v>70</v>
      </c>
      <c r="AU83" s="202" t="s">
        <v>71</v>
      </c>
      <c r="AY83" s="201" t="s">
        <v>119</v>
      </c>
      <c r="BK83" s="203">
        <f>BK84+BK160</f>
        <v>0</v>
      </c>
    </row>
    <row r="84" s="12" customFormat="1" ht="22.8" customHeight="1">
      <c r="A84" s="12"/>
      <c r="B84" s="190"/>
      <c r="C84" s="191"/>
      <c r="D84" s="192" t="s">
        <v>70</v>
      </c>
      <c r="E84" s="204" t="s">
        <v>79</v>
      </c>
      <c r="F84" s="204" t="s">
        <v>120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SUM(P85:P159)</f>
        <v>0</v>
      </c>
      <c r="Q84" s="198"/>
      <c r="R84" s="199">
        <f>SUM(R85:R159)</f>
        <v>0</v>
      </c>
      <c r="S84" s="198"/>
      <c r="T84" s="200">
        <f>SUM(T85:T159)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79</v>
      </c>
      <c r="AT84" s="202" t="s">
        <v>70</v>
      </c>
      <c r="AU84" s="202" t="s">
        <v>79</v>
      </c>
      <c r="AY84" s="201" t="s">
        <v>119</v>
      </c>
      <c r="BK84" s="203">
        <f>SUM(BK85:BK159)</f>
        <v>0</v>
      </c>
    </row>
    <row r="85" s="2" customFormat="1" ht="24.15" customHeight="1">
      <c r="A85" s="40"/>
      <c r="B85" s="41"/>
      <c r="C85" s="206" t="s">
        <v>79</v>
      </c>
      <c r="D85" s="206" t="s">
        <v>121</v>
      </c>
      <c r="E85" s="207" t="s">
        <v>122</v>
      </c>
      <c r="F85" s="208" t="s">
        <v>123</v>
      </c>
      <c r="G85" s="209" t="s">
        <v>124</v>
      </c>
      <c r="H85" s="210">
        <v>6</v>
      </c>
      <c r="I85" s="211"/>
      <c r="J85" s="212">
        <f>ROUND(I85*H85,2)</f>
        <v>0</v>
      </c>
      <c r="K85" s="208" t="s">
        <v>125</v>
      </c>
      <c r="L85" s="46"/>
      <c r="M85" s="213" t="s">
        <v>19</v>
      </c>
      <c r="N85" s="214" t="s">
        <v>42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126</v>
      </c>
      <c r="AT85" s="217" t="s">
        <v>121</v>
      </c>
      <c r="AU85" s="217" t="s">
        <v>81</v>
      </c>
      <c r="AY85" s="19" t="s">
        <v>119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79</v>
      </c>
      <c r="BK85" s="218">
        <f>ROUND(I85*H85,2)</f>
        <v>0</v>
      </c>
      <c r="BL85" s="19" t="s">
        <v>126</v>
      </c>
      <c r="BM85" s="217" t="s">
        <v>127</v>
      </c>
    </row>
    <row r="86" s="2" customFormat="1">
      <c r="A86" s="40"/>
      <c r="B86" s="41"/>
      <c r="C86" s="42"/>
      <c r="D86" s="219" t="s">
        <v>128</v>
      </c>
      <c r="E86" s="42"/>
      <c r="F86" s="220" t="s">
        <v>129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128</v>
      </c>
      <c r="AU86" s="19" t="s">
        <v>81</v>
      </c>
    </row>
    <row r="87" s="13" customFormat="1">
      <c r="A87" s="13"/>
      <c r="B87" s="224"/>
      <c r="C87" s="225"/>
      <c r="D87" s="226" t="s">
        <v>130</v>
      </c>
      <c r="E87" s="227" t="s">
        <v>19</v>
      </c>
      <c r="F87" s="228" t="s">
        <v>131</v>
      </c>
      <c r="G87" s="225"/>
      <c r="H87" s="229">
        <v>6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130</v>
      </c>
      <c r="AU87" s="235" t="s">
        <v>81</v>
      </c>
      <c r="AV87" s="13" t="s">
        <v>81</v>
      </c>
      <c r="AW87" s="13" t="s">
        <v>32</v>
      </c>
      <c r="AX87" s="13" t="s">
        <v>79</v>
      </c>
      <c r="AY87" s="235" t="s">
        <v>119</v>
      </c>
    </row>
    <row r="88" s="2" customFormat="1" ht="24.15" customHeight="1">
      <c r="A88" s="40"/>
      <c r="B88" s="41"/>
      <c r="C88" s="206" t="s">
        <v>81</v>
      </c>
      <c r="D88" s="206" t="s">
        <v>121</v>
      </c>
      <c r="E88" s="207" t="s">
        <v>132</v>
      </c>
      <c r="F88" s="208" t="s">
        <v>133</v>
      </c>
      <c r="G88" s="209" t="s">
        <v>134</v>
      </c>
      <c r="H88" s="210">
        <v>11</v>
      </c>
      <c r="I88" s="211"/>
      <c r="J88" s="212">
        <f>ROUND(I88*H88,2)</f>
        <v>0</v>
      </c>
      <c r="K88" s="208" t="s">
        <v>125</v>
      </c>
      <c r="L88" s="46"/>
      <c r="M88" s="213" t="s">
        <v>19</v>
      </c>
      <c r="N88" s="214" t="s">
        <v>42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126</v>
      </c>
      <c r="AT88" s="217" t="s">
        <v>121</v>
      </c>
      <c r="AU88" s="217" t="s">
        <v>81</v>
      </c>
      <c r="AY88" s="19" t="s">
        <v>119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ROUND(I88*H88,2)</f>
        <v>0</v>
      </c>
      <c r="BL88" s="19" t="s">
        <v>126</v>
      </c>
      <c r="BM88" s="217" t="s">
        <v>135</v>
      </c>
    </row>
    <row r="89" s="2" customFormat="1">
      <c r="A89" s="40"/>
      <c r="B89" s="41"/>
      <c r="C89" s="42"/>
      <c r="D89" s="219" t="s">
        <v>128</v>
      </c>
      <c r="E89" s="42"/>
      <c r="F89" s="220" t="s">
        <v>136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128</v>
      </c>
      <c r="AU89" s="19" t="s">
        <v>81</v>
      </c>
    </row>
    <row r="90" s="2" customFormat="1" ht="24.15" customHeight="1">
      <c r="A90" s="40"/>
      <c r="B90" s="41"/>
      <c r="C90" s="206" t="s">
        <v>137</v>
      </c>
      <c r="D90" s="206" t="s">
        <v>121</v>
      </c>
      <c r="E90" s="207" t="s">
        <v>138</v>
      </c>
      <c r="F90" s="208" t="s">
        <v>139</v>
      </c>
      <c r="G90" s="209" t="s">
        <v>134</v>
      </c>
      <c r="H90" s="210">
        <v>2</v>
      </c>
      <c r="I90" s="211"/>
      <c r="J90" s="212">
        <f>ROUND(I90*H90,2)</f>
        <v>0</v>
      </c>
      <c r="K90" s="208" t="s">
        <v>125</v>
      </c>
      <c r="L90" s="46"/>
      <c r="M90" s="213" t="s">
        <v>19</v>
      </c>
      <c r="N90" s="214" t="s">
        <v>42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126</v>
      </c>
      <c r="AT90" s="217" t="s">
        <v>121</v>
      </c>
      <c r="AU90" s="217" t="s">
        <v>81</v>
      </c>
      <c r="AY90" s="19" t="s">
        <v>119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ROUND(I90*H90,2)</f>
        <v>0</v>
      </c>
      <c r="BL90" s="19" t="s">
        <v>126</v>
      </c>
      <c r="BM90" s="217" t="s">
        <v>140</v>
      </c>
    </row>
    <row r="91" s="2" customFormat="1">
      <c r="A91" s="40"/>
      <c r="B91" s="41"/>
      <c r="C91" s="42"/>
      <c r="D91" s="219" t="s">
        <v>128</v>
      </c>
      <c r="E91" s="42"/>
      <c r="F91" s="220" t="s">
        <v>141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128</v>
      </c>
      <c r="AU91" s="19" t="s">
        <v>81</v>
      </c>
    </row>
    <row r="92" s="2" customFormat="1" ht="24.15" customHeight="1">
      <c r="A92" s="40"/>
      <c r="B92" s="41"/>
      <c r="C92" s="206" t="s">
        <v>126</v>
      </c>
      <c r="D92" s="206" t="s">
        <v>121</v>
      </c>
      <c r="E92" s="207" t="s">
        <v>142</v>
      </c>
      <c r="F92" s="208" t="s">
        <v>143</v>
      </c>
      <c r="G92" s="209" t="s">
        <v>134</v>
      </c>
      <c r="H92" s="210">
        <v>3</v>
      </c>
      <c r="I92" s="211"/>
      <c r="J92" s="212">
        <f>ROUND(I92*H92,2)</f>
        <v>0</v>
      </c>
      <c r="K92" s="208" t="s">
        <v>125</v>
      </c>
      <c r="L92" s="46"/>
      <c r="M92" s="213" t="s">
        <v>19</v>
      </c>
      <c r="N92" s="214" t="s">
        <v>42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126</v>
      </c>
      <c r="AT92" s="217" t="s">
        <v>121</v>
      </c>
      <c r="AU92" s="217" t="s">
        <v>81</v>
      </c>
      <c r="AY92" s="19" t="s">
        <v>119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79</v>
      </c>
      <c r="BK92" s="218">
        <f>ROUND(I92*H92,2)</f>
        <v>0</v>
      </c>
      <c r="BL92" s="19" t="s">
        <v>126</v>
      </c>
      <c r="BM92" s="217" t="s">
        <v>144</v>
      </c>
    </row>
    <row r="93" s="2" customFormat="1">
      <c r="A93" s="40"/>
      <c r="B93" s="41"/>
      <c r="C93" s="42"/>
      <c r="D93" s="219" t="s">
        <v>128</v>
      </c>
      <c r="E93" s="42"/>
      <c r="F93" s="220" t="s">
        <v>145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128</v>
      </c>
      <c r="AU93" s="19" t="s">
        <v>81</v>
      </c>
    </row>
    <row r="94" s="2" customFormat="1" ht="24.15" customHeight="1">
      <c r="A94" s="40"/>
      <c r="B94" s="41"/>
      <c r="C94" s="206" t="s">
        <v>146</v>
      </c>
      <c r="D94" s="206" t="s">
        <v>121</v>
      </c>
      <c r="E94" s="207" t="s">
        <v>147</v>
      </c>
      <c r="F94" s="208" t="s">
        <v>148</v>
      </c>
      <c r="G94" s="209" t="s">
        <v>134</v>
      </c>
      <c r="H94" s="210">
        <v>1</v>
      </c>
      <c r="I94" s="211"/>
      <c r="J94" s="212">
        <f>ROUND(I94*H94,2)</f>
        <v>0</v>
      </c>
      <c r="K94" s="208" t="s">
        <v>125</v>
      </c>
      <c r="L94" s="46"/>
      <c r="M94" s="213" t="s">
        <v>19</v>
      </c>
      <c r="N94" s="214" t="s">
        <v>42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126</v>
      </c>
      <c r="AT94" s="217" t="s">
        <v>121</v>
      </c>
      <c r="AU94" s="217" t="s">
        <v>81</v>
      </c>
      <c r="AY94" s="19" t="s">
        <v>119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79</v>
      </c>
      <c r="BK94" s="218">
        <f>ROUND(I94*H94,2)</f>
        <v>0</v>
      </c>
      <c r="BL94" s="19" t="s">
        <v>126</v>
      </c>
      <c r="BM94" s="217" t="s">
        <v>149</v>
      </c>
    </row>
    <row r="95" s="2" customFormat="1">
      <c r="A95" s="40"/>
      <c r="B95" s="41"/>
      <c r="C95" s="42"/>
      <c r="D95" s="219" t="s">
        <v>128</v>
      </c>
      <c r="E95" s="42"/>
      <c r="F95" s="220" t="s">
        <v>150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128</v>
      </c>
      <c r="AU95" s="19" t="s">
        <v>81</v>
      </c>
    </row>
    <row r="96" s="2" customFormat="1" ht="24.15" customHeight="1">
      <c r="A96" s="40"/>
      <c r="B96" s="41"/>
      <c r="C96" s="206" t="s">
        <v>151</v>
      </c>
      <c r="D96" s="206" t="s">
        <v>121</v>
      </c>
      <c r="E96" s="207" t="s">
        <v>152</v>
      </c>
      <c r="F96" s="208" t="s">
        <v>153</v>
      </c>
      <c r="G96" s="209" t="s">
        <v>134</v>
      </c>
      <c r="H96" s="210">
        <v>2</v>
      </c>
      <c r="I96" s="211"/>
      <c r="J96" s="212">
        <f>ROUND(I96*H96,2)</f>
        <v>0</v>
      </c>
      <c r="K96" s="208" t="s">
        <v>125</v>
      </c>
      <c r="L96" s="46"/>
      <c r="M96" s="213" t="s">
        <v>19</v>
      </c>
      <c r="N96" s="214" t="s">
        <v>42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126</v>
      </c>
      <c r="AT96" s="217" t="s">
        <v>121</v>
      </c>
      <c r="AU96" s="217" t="s">
        <v>81</v>
      </c>
      <c r="AY96" s="19" t="s">
        <v>119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126</v>
      </c>
      <c r="BM96" s="217" t="s">
        <v>154</v>
      </c>
    </row>
    <row r="97" s="2" customFormat="1">
      <c r="A97" s="40"/>
      <c r="B97" s="41"/>
      <c r="C97" s="42"/>
      <c r="D97" s="219" t="s">
        <v>128</v>
      </c>
      <c r="E97" s="42"/>
      <c r="F97" s="220" t="s">
        <v>155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128</v>
      </c>
      <c r="AU97" s="19" t="s">
        <v>81</v>
      </c>
    </row>
    <row r="98" s="2" customFormat="1" ht="24.15" customHeight="1">
      <c r="A98" s="40"/>
      <c r="B98" s="41"/>
      <c r="C98" s="206" t="s">
        <v>156</v>
      </c>
      <c r="D98" s="206" t="s">
        <v>121</v>
      </c>
      <c r="E98" s="207" t="s">
        <v>157</v>
      </c>
      <c r="F98" s="208" t="s">
        <v>158</v>
      </c>
      <c r="G98" s="209" t="s">
        <v>134</v>
      </c>
      <c r="H98" s="210">
        <v>13</v>
      </c>
      <c r="I98" s="211"/>
      <c r="J98" s="212">
        <f>ROUND(I98*H98,2)</f>
        <v>0</v>
      </c>
      <c r="K98" s="208" t="s">
        <v>125</v>
      </c>
      <c r="L98" s="46"/>
      <c r="M98" s="213" t="s">
        <v>19</v>
      </c>
      <c r="N98" s="214" t="s">
        <v>42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126</v>
      </c>
      <c r="AT98" s="217" t="s">
        <v>121</v>
      </c>
      <c r="AU98" s="217" t="s">
        <v>81</v>
      </c>
      <c r="AY98" s="19" t="s">
        <v>119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79</v>
      </c>
      <c r="BK98" s="218">
        <f>ROUND(I98*H98,2)</f>
        <v>0</v>
      </c>
      <c r="BL98" s="19" t="s">
        <v>126</v>
      </c>
      <c r="BM98" s="217" t="s">
        <v>159</v>
      </c>
    </row>
    <row r="99" s="2" customFormat="1">
      <c r="A99" s="40"/>
      <c r="B99" s="41"/>
      <c r="C99" s="42"/>
      <c r="D99" s="219" t="s">
        <v>128</v>
      </c>
      <c r="E99" s="42"/>
      <c r="F99" s="220" t="s">
        <v>160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128</v>
      </c>
      <c r="AU99" s="19" t="s">
        <v>81</v>
      </c>
    </row>
    <row r="100" s="13" customFormat="1">
      <c r="A100" s="13"/>
      <c r="B100" s="224"/>
      <c r="C100" s="225"/>
      <c r="D100" s="226" t="s">
        <v>130</v>
      </c>
      <c r="E100" s="227" t="s">
        <v>19</v>
      </c>
      <c r="F100" s="228" t="s">
        <v>161</v>
      </c>
      <c r="G100" s="225"/>
      <c r="H100" s="229">
        <v>13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130</v>
      </c>
      <c r="AU100" s="235" t="s">
        <v>81</v>
      </c>
      <c r="AV100" s="13" t="s">
        <v>81</v>
      </c>
      <c r="AW100" s="13" t="s">
        <v>32</v>
      </c>
      <c r="AX100" s="13" t="s">
        <v>79</v>
      </c>
      <c r="AY100" s="235" t="s">
        <v>119</v>
      </c>
    </row>
    <row r="101" s="2" customFormat="1" ht="24.15" customHeight="1">
      <c r="A101" s="40"/>
      <c r="B101" s="41"/>
      <c r="C101" s="206" t="s">
        <v>162</v>
      </c>
      <c r="D101" s="206" t="s">
        <v>121</v>
      </c>
      <c r="E101" s="207" t="s">
        <v>163</v>
      </c>
      <c r="F101" s="208" t="s">
        <v>164</v>
      </c>
      <c r="G101" s="209" t="s">
        <v>134</v>
      </c>
      <c r="H101" s="210">
        <v>4</v>
      </c>
      <c r="I101" s="211"/>
      <c r="J101" s="212">
        <f>ROUND(I101*H101,2)</f>
        <v>0</v>
      </c>
      <c r="K101" s="208" t="s">
        <v>125</v>
      </c>
      <c r="L101" s="46"/>
      <c r="M101" s="213" t="s">
        <v>19</v>
      </c>
      <c r="N101" s="214" t="s">
        <v>42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126</v>
      </c>
      <c r="AT101" s="217" t="s">
        <v>121</v>
      </c>
      <c r="AU101" s="217" t="s">
        <v>81</v>
      </c>
      <c r="AY101" s="19" t="s">
        <v>119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ROUND(I101*H101,2)</f>
        <v>0</v>
      </c>
      <c r="BL101" s="19" t="s">
        <v>126</v>
      </c>
      <c r="BM101" s="217" t="s">
        <v>165</v>
      </c>
    </row>
    <row r="102" s="2" customFormat="1">
      <c r="A102" s="40"/>
      <c r="B102" s="41"/>
      <c r="C102" s="42"/>
      <c r="D102" s="219" t="s">
        <v>128</v>
      </c>
      <c r="E102" s="42"/>
      <c r="F102" s="220" t="s">
        <v>166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128</v>
      </c>
      <c r="AU102" s="19" t="s">
        <v>81</v>
      </c>
    </row>
    <row r="103" s="13" customFormat="1">
      <c r="A103" s="13"/>
      <c r="B103" s="224"/>
      <c r="C103" s="225"/>
      <c r="D103" s="226" t="s">
        <v>130</v>
      </c>
      <c r="E103" s="227" t="s">
        <v>19</v>
      </c>
      <c r="F103" s="228" t="s">
        <v>167</v>
      </c>
      <c r="G103" s="225"/>
      <c r="H103" s="229">
        <v>4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130</v>
      </c>
      <c r="AU103" s="235" t="s">
        <v>81</v>
      </c>
      <c r="AV103" s="13" t="s">
        <v>81</v>
      </c>
      <c r="AW103" s="13" t="s">
        <v>32</v>
      </c>
      <c r="AX103" s="13" t="s">
        <v>79</v>
      </c>
      <c r="AY103" s="235" t="s">
        <v>119</v>
      </c>
    </row>
    <row r="104" s="2" customFormat="1" ht="24.15" customHeight="1">
      <c r="A104" s="40"/>
      <c r="B104" s="41"/>
      <c r="C104" s="206" t="s">
        <v>168</v>
      </c>
      <c r="D104" s="206" t="s">
        <v>121</v>
      </c>
      <c r="E104" s="207" t="s">
        <v>169</v>
      </c>
      <c r="F104" s="208" t="s">
        <v>170</v>
      </c>
      <c r="G104" s="209" t="s">
        <v>134</v>
      </c>
      <c r="H104" s="210">
        <v>2</v>
      </c>
      <c r="I104" s="211"/>
      <c r="J104" s="212">
        <f>ROUND(I104*H104,2)</f>
        <v>0</v>
      </c>
      <c r="K104" s="208" t="s">
        <v>125</v>
      </c>
      <c r="L104" s="46"/>
      <c r="M104" s="213" t="s">
        <v>19</v>
      </c>
      <c r="N104" s="214" t="s">
        <v>42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126</v>
      </c>
      <c r="AT104" s="217" t="s">
        <v>121</v>
      </c>
      <c r="AU104" s="217" t="s">
        <v>81</v>
      </c>
      <c r="AY104" s="19" t="s">
        <v>119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126</v>
      </c>
      <c r="BM104" s="217" t="s">
        <v>171</v>
      </c>
    </row>
    <row r="105" s="2" customFormat="1">
      <c r="A105" s="40"/>
      <c r="B105" s="41"/>
      <c r="C105" s="42"/>
      <c r="D105" s="219" t="s">
        <v>128</v>
      </c>
      <c r="E105" s="42"/>
      <c r="F105" s="220" t="s">
        <v>172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128</v>
      </c>
      <c r="AU105" s="19" t="s">
        <v>81</v>
      </c>
    </row>
    <row r="106" s="2" customFormat="1" ht="24.15" customHeight="1">
      <c r="A106" s="40"/>
      <c r="B106" s="41"/>
      <c r="C106" s="206" t="s">
        <v>173</v>
      </c>
      <c r="D106" s="206" t="s">
        <v>121</v>
      </c>
      <c r="E106" s="207" t="s">
        <v>174</v>
      </c>
      <c r="F106" s="208" t="s">
        <v>175</v>
      </c>
      <c r="G106" s="209" t="s">
        <v>134</v>
      </c>
      <c r="H106" s="210">
        <v>13</v>
      </c>
      <c r="I106" s="211"/>
      <c r="J106" s="212">
        <f>ROUND(I106*H106,2)</f>
        <v>0</v>
      </c>
      <c r="K106" s="208" t="s">
        <v>125</v>
      </c>
      <c r="L106" s="46"/>
      <c r="M106" s="213" t="s">
        <v>19</v>
      </c>
      <c r="N106" s="214" t="s">
        <v>42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126</v>
      </c>
      <c r="AT106" s="217" t="s">
        <v>121</v>
      </c>
      <c r="AU106" s="217" t="s">
        <v>81</v>
      </c>
      <c r="AY106" s="19" t="s">
        <v>119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126</v>
      </c>
      <c r="BM106" s="217" t="s">
        <v>176</v>
      </c>
    </row>
    <row r="107" s="2" customFormat="1">
      <c r="A107" s="40"/>
      <c r="B107" s="41"/>
      <c r="C107" s="42"/>
      <c r="D107" s="219" t="s">
        <v>128</v>
      </c>
      <c r="E107" s="42"/>
      <c r="F107" s="220" t="s">
        <v>177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128</v>
      </c>
      <c r="AU107" s="19" t="s">
        <v>81</v>
      </c>
    </row>
    <row r="108" s="13" customFormat="1">
      <c r="A108" s="13"/>
      <c r="B108" s="224"/>
      <c r="C108" s="225"/>
      <c r="D108" s="226" t="s">
        <v>130</v>
      </c>
      <c r="E108" s="227" t="s">
        <v>19</v>
      </c>
      <c r="F108" s="228" t="s">
        <v>161</v>
      </c>
      <c r="G108" s="225"/>
      <c r="H108" s="229">
        <v>13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130</v>
      </c>
      <c r="AU108" s="235" t="s">
        <v>81</v>
      </c>
      <c r="AV108" s="13" t="s">
        <v>81</v>
      </c>
      <c r="AW108" s="13" t="s">
        <v>32</v>
      </c>
      <c r="AX108" s="13" t="s">
        <v>79</v>
      </c>
      <c r="AY108" s="235" t="s">
        <v>119</v>
      </c>
    </row>
    <row r="109" s="2" customFormat="1" ht="24.15" customHeight="1">
      <c r="A109" s="40"/>
      <c r="B109" s="41"/>
      <c r="C109" s="206" t="s">
        <v>178</v>
      </c>
      <c r="D109" s="206" t="s">
        <v>121</v>
      </c>
      <c r="E109" s="207" t="s">
        <v>179</v>
      </c>
      <c r="F109" s="208" t="s">
        <v>180</v>
      </c>
      <c r="G109" s="209" t="s">
        <v>134</v>
      </c>
      <c r="H109" s="210">
        <v>4</v>
      </c>
      <c r="I109" s="211"/>
      <c r="J109" s="212">
        <f>ROUND(I109*H109,2)</f>
        <v>0</v>
      </c>
      <c r="K109" s="208" t="s">
        <v>125</v>
      </c>
      <c r="L109" s="46"/>
      <c r="M109" s="213" t="s">
        <v>19</v>
      </c>
      <c r="N109" s="214" t="s">
        <v>42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126</v>
      </c>
      <c r="AT109" s="217" t="s">
        <v>121</v>
      </c>
      <c r="AU109" s="217" t="s">
        <v>81</v>
      </c>
      <c r="AY109" s="19" t="s">
        <v>119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126</v>
      </c>
      <c r="BM109" s="217" t="s">
        <v>181</v>
      </c>
    </row>
    <row r="110" s="2" customFormat="1">
      <c r="A110" s="40"/>
      <c r="B110" s="41"/>
      <c r="C110" s="42"/>
      <c r="D110" s="219" t="s">
        <v>128</v>
      </c>
      <c r="E110" s="42"/>
      <c r="F110" s="220" t="s">
        <v>182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128</v>
      </c>
      <c r="AU110" s="19" t="s">
        <v>81</v>
      </c>
    </row>
    <row r="111" s="13" customFormat="1">
      <c r="A111" s="13"/>
      <c r="B111" s="224"/>
      <c r="C111" s="225"/>
      <c r="D111" s="226" t="s">
        <v>130</v>
      </c>
      <c r="E111" s="227" t="s">
        <v>19</v>
      </c>
      <c r="F111" s="228" t="s">
        <v>167</v>
      </c>
      <c r="G111" s="225"/>
      <c r="H111" s="229">
        <v>4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130</v>
      </c>
      <c r="AU111" s="235" t="s">
        <v>81</v>
      </c>
      <c r="AV111" s="13" t="s">
        <v>81</v>
      </c>
      <c r="AW111" s="13" t="s">
        <v>32</v>
      </c>
      <c r="AX111" s="13" t="s">
        <v>79</v>
      </c>
      <c r="AY111" s="235" t="s">
        <v>119</v>
      </c>
    </row>
    <row r="112" s="2" customFormat="1" ht="24.15" customHeight="1">
      <c r="A112" s="40"/>
      <c r="B112" s="41"/>
      <c r="C112" s="206" t="s">
        <v>183</v>
      </c>
      <c r="D112" s="206" t="s">
        <v>121</v>
      </c>
      <c r="E112" s="207" t="s">
        <v>184</v>
      </c>
      <c r="F112" s="208" t="s">
        <v>185</v>
      </c>
      <c r="G112" s="209" t="s">
        <v>134</v>
      </c>
      <c r="H112" s="210">
        <v>2</v>
      </c>
      <c r="I112" s="211"/>
      <c r="J112" s="212">
        <f>ROUND(I112*H112,2)</f>
        <v>0</v>
      </c>
      <c r="K112" s="208" t="s">
        <v>125</v>
      </c>
      <c r="L112" s="46"/>
      <c r="M112" s="213" t="s">
        <v>19</v>
      </c>
      <c r="N112" s="214" t="s">
        <v>42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126</v>
      </c>
      <c r="AT112" s="217" t="s">
        <v>121</v>
      </c>
      <c r="AU112" s="217" t="s">
        <v>81</v>
      </c>
      <c r="AY112" s="19" t="s">
        <v>119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79</v>
      </c>
      <c r="BK112" s="218">
        <f>ROUND(I112*H112,2)</f>
        <v>0</v>
      </c>
      <c r="BL112" s="19" t="s">
        <v>126</v>
      </c>
      <c r="BM112" s="217" t="s">
        <v>186</v>
      </c>
    </row>
    <row r="113" s="2" customFormat="1">
      <c r="A113" s="40"/>
      <c r="B113" s="41"/>
      <c r="C113" s="42"/>
      <c r="D113" s="219" t="s">
        <v>128</v>
      </c>
      <c r="E113" s="42"/>
      <c r="F113" s="220" t="s">
        <v>187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128</v>
      </c>
      <c r="AU113" s="19" t="s">
        <v>81</v>
      </c>
    </row>
    <row r="114" s="2" customFormat="1" ht="24.15" customHeight="1">
      <c r="A114" s="40"/>
      <c r="B114" s="41"/>
      <c r="C114" s="206" t="s">
        <v>188</v>
      </c>
      <c r="D114" s="206" t="s">
        <v>121</v>
      </c>
      <c r="E114" s="207" t="s">
        <v>189</v>
      </c>
      <c r="F114" s="208" t="s">
        <v>190</v>
      </c>
      <c r="G114" s="209" t="s">
        <v>134</v>
      </c>
      <c r="H114" s="210">
        <v>13</v>
      </c>
      <c r="I114" s="211"/>
      <c r="J114" s="212">
        <f>ROUND(I114*H114,2)</f>
        <v>0</v>
      </c>
      <c r="K114" s="208" t="s">
        <v>125</v>
      </c>
      <c r="L114" s="46"/>
      <c r="M114" s="213" t="s">
        <v>19</v>
      </c>
      <c r="N114" s="214" t="s">
        <v>42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126</v>
      </c>
      <c r="AT114" s="217" t="s">
        <v>121</v>
      </c>
      <c r="AU114" s="217" t="s">
        <v>81</v>
      </c>
      <c r="AY114" s="19" t="s">
        <v>119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79</v>
      </c>
      <c r="BK114" s="218">
        <f>ROUND(I114*H114,2)</f>
        <v>0</v>
      </c>
      <c r="BL114" s="19" t="s">
        <v>126</v>
      </c>
      <c r="BM114" s="217" t="s">
        <v>191</v>
      </c>
    </row>
    <row r="115" s="2" customFormat="1">
      <c r="A115" s="40"/>
      <c r="B115" s="41"/>
      <c r="C115" s="42"/>
      <c r="D115" s="219" t="s">
        <v>128</v>
      </c>
      <c r="E115" s="42"/>
      <c r="F115" s="220" t="s">
        <v>192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128</v>
      </c>
      <c r="AU115" s="19" t="s">
        <v>81</v>
      </c>
    </row>
    <row r="116" s="13" customFormat="1">
      <c r="A116" s="13"/>
      <c r="B116" s="224"/>
      <c r="C116" s="225"/>
      <c r="D116" s="226" t="s">
        <v>130</v>
      </c>
      <c r="E116" s="227" t="s">
        <v>19</v>
      </c>
      <c r="F116" s="228" t="s">
        <v>161</v>
      </c>
      <c r="G116" s="225"/>
      <c r="H116" s="229">
        <v>13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130</v>
      </c>
      <c r="AU116" s="235" t="s">
        <v>81</v>
      </c>
      <c r="AV116" s="13" t="s">
        <v>81</v>
      </c>
      <c r="AW116" s="13" t="s">
        <v>32</v>
      </c>
      <c r="AX116" s="13" t="s">
        <v>79</v>
      </c>
      <c r="AY116" s="235" t="s">
        <v>119</v>
      </c>
    </row>
    <row r="117" s="2" customFormat="1" ht="24.15" customHeight="1">
      <c r="A117" s="40"/>
      <c r="B117" s="41"/>
      <c r="C117" s="206" t="s">
        <v>193</v>
      </c>
      <c r="D117" s="206" t="s">
        <v>121</v>
      </c>
      <c r="E117" s="207" t="s">
        <v>194</v>
      </c>
      <c r="F117" s="208" t="s">
        <v>195</v>
      </c>
      <c r="G117" s="209" t="s">
        <v>134</v>
      </c>
      <c r="H117" s="210">
        <v>4</v>
      </c>
      <c r="I117" s="211"/>
      <c r="J117" s="212">
        <f>ROUND(I117*H117,2)</f>
        <v>0</v>
      </c>
      <c r="K117" s="208" t="s">
        <v>125</v>
      </c>
      <c r="L117" s="46"/>
      <c r="M117" s="213" t="s">
        <v>19</v>
      </c>
      <c r="N117" s="214" t="s">
        <v>42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126</v>
      </c>
      <c r="AT117" s="217" t="s">
        <v>121</v>
      </c>
      <c r="AU117" s="217" t="s">
        <v>81</v>
      </c>
      <c r="AY117" s="19" t="s">
        <v>119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79</v>
      </c>
      <c r="BK117" s="218">
        <f>ROUND(I117*H117,2)</f>
        <v>0</v>
      </c>
      <c r="BL117" s="19" t="s">
        <v>126</v>
      </c>
      <c r="BM117" s="217" t="s">
        <v>196</v>
      </c>
    </row>
    <row r="118" s="2" customFormat="1">
      <c r="A118" s="40"/>
      <c r="B118" s="41"/>
      <c r="C118" s="42"/>
      <c r="D118" s="219" t="s">
        <v>128</v>
      </c>
      <c r="E118" s="42"/>
      <c r="F118" s="220" t="s">
        <v>197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128</v>
      </c>
      <c r="AU118" s="19" t="s">
        <v>81</v>
      </c>
    </row>
    <row r="119" s="13" customFormat="1">
      <c r="A119" s="13"/>
      <c r="B119" s="224"/>
      <c r="C119" s="225"/>
      <c r="D119" s="226" t="s">
        <v>130</v>
      </c>
      <c r="E119" s="227" t="s">
        <v>19</v>
      </c>
      <c r="F119" s="228" t="s">
        <v>167</v>
      </c>
      <c r="G119" s="225"/>
      <c r="H119" s="229">
        <v>4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130</v>
      </c>
      <c r="AU119" s="235" t="s">
        <v>81</v>
      </c>
      <c r="AV119" s="13" t="s">
        <v>81</v>
      </c>
      <c r="AW119" s="13" t="s">
        <v>32</v>
      </c>
      <c r="AX119" s="13" t="s">
        <v>79</v>
      </c>
      <c r="AY119" s="235" t="s">
        <v>119</v>
      </c>
    </row>
    <row r="120" s="2" customFormat="1" ht="24.15" customHeight="1">
      <c r="A120" s="40"/>
      <c r="B120" s="41"/>
      <c r="C120" s="206" t="s">
        <v>8</v>
      </c>
      <c r="D120" s="206" t="s">
        <v>121</v>
      </c>
      <c r="E120" s="207" t="s">
        <v>198</v>
      </c>
      <c r="F120" s="208" t="s">
        <v>199</v>
      </c>
      <c r="G120" s="209" t="s">
        <v>134</v>
      </c>
      <c r="H120" s="210">
        <v>2</v>
      </c>
      <c r="I120" s="211"/>
      <c r="J120" s="212">
        <f>ROUND(I120*H120,2)</f>
        <v>0</v>
      </c>
      <c r="K120" s="208" t="s">
        <v>125</v>
      </c>
      <c r="L120" s="46"/>
      <c r="M120" s="213" t="s">
        <v>19</v>
      </c>
      <c r="N120" s="214" t="s">
        <v>42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126</v>
      </c>
      <c r="AT120" s="217" t="s">
        <v>121</v>
      </c>
      <c r="AU120" s="217" t="s">
        <v>81</v>
      </c>
      <c r="AY120" s="19" t="s">
        <v>119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79</v>
      </c>
      <c r="BK120" s="218">
        <f>ROUND(I120*H120,2)</f>
        <v>0</v>
      </c>
      <c r="BL120" s="19" t="s">
        <v>126</v>
      </c>
      <c r="BM120" s="217" t="s">
        <v>200</v>
      </c>
    </row>
    <row r="121" s="2" customFormat="1">
      <c r="A121" s="40"/>
      <c r="B121" s="41"/>
      <c r="C121" s="42"/>
      <c r="D121" s="219" t="s">
        <v>128</v>
      </c>
      <c r="E121" s="42"/>
      <c r="F121" s="220" t="s">
        <v>201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128</v>
      </c>
      <c r="AU121" s="19" t="s">
        <v>81</v>
      </c>
    </row>
    <row r="122" s="2" customFormat="1" ht="21.75" customHeight="1">
      <c r="A122" s="40"/>
      <c r="B122" s="41"/>
      <c r="C122" s="206" t="s">
        <v>202</v>
      </c>
      <c r="D122" s="206" t="s">
        <v>121</v>
      </c>
      <c r="E122" s="207" t="s">
        <v>203</v>
      </c>
      <c r="F122" s="208" t="s">
        <v>204</v>
      </c>
      <c r="G122" s="209" t="s">
        <v>124</v>
      </c>
      <c r="H122" s="210">
        <v>3.1499999999999999</v>
      </c>
      <c r="I122" s="211"/>
      <c r="J122" s="212">
        <f>ROUND(I122*H122,2)</f>
        <v>0</v>
      </c>
      <c r="K122" s="208" t="s">
        <v>125</v>
      </c>
      <c r="L122" s="46"/>
      <c r="M122" s="213" t="s">
        <v>19</v>
      </c>
      <c r="N122" s="214" t="s">
        <v>42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126</v>
      </c>
      <c r="AT122" s="217" t="s">
        <v>121</v>
      </c>
      <c r="AU122" s="217" t="s">
        <v>81</v>
      </c>
      <c r="AY122" s="19" t="s">
        <v>119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79</v>
      </c>
      <c r="BK122" s="218">
        <f>ROUND(I122*H122,2)</f>
        <v>0</v>
      </c>
      <c r="BL122" s="19" t="s">
        <v>126</v>
      </c>
      <c r="BM122" s="217" t="s">
        <v>205</v>
      </c>
    </row>
    <row r="123" s="2" customFormat="1">
      <c r="A123" s="40"/>
      <c r="B123" s="41"/>
      <c r="C123" s="42"/>
      <c r="D123" s="219" t="s">
        <v>128</v>
      </c>
      <c r="E123" s="42"/>
      <c r="F123" s="220" t="s">
        <v>206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128</v>
      </c>
      <c r="AU123" s="19" t="s">
        <v>81</v>
      </c>
    </row>
    <row r="124" s="2" customFormat="1" ht="37.8" customHeight="1">
      <c r="A124" s="40"/>
      <c r="B124" s="41"/>
      <c r="C124" s="206" t="s">
        <v>207</v>
      </c>
      <c r="D124" s="206" t="s">
        <v>121</v>
      </c>
      <c r="E124" s="207" t="s">
        <v>208</v>
      </c>
      <c r="F124" s="208" t="s">
        <v>209</v>
      </c>
      <c r="G124" s="209" t="s">
        <v>134</v>
      </c>
      <c r="H124" s="210">
        <v>221</v>
      </c>
      <c r="I124" s="211"/>
      <c r="J124" s="212">
        <f>ROUND(I124*H124,2)</f>
        <v>0</v>
      </c>
      <c r="K124" s="208" t="s">
        <v>125</v>
      </c>
      <c r="L124" s="46"/>
      <c r="M124" s="213" t="s">
        <v>19</v>
      </c>
      <c r="N124" s="214" t="s">
        <v>42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126</v>
      </c>
      <c r="AT124" s="217" t="s">
        <v>121</v>
      </c>
      <c r="AU124" s="217" t="s">
        <v>81</v>
      </c>
      <c r="AY124" s="19" t="s">
        <v>119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79</v>
      </c>
      <c r="BK124" s="218">
        <f>ROUND(I124*H124,2)</f>
        <v>0</v>
      </c>
      <c r="BL124" s="19" t="s">
        <v>126</v>
      </c>
      <c r="BM124" s="217" t="s">
        <v>210</v>
      </c>
    </row>
    <row r="125" s="2" customFormat="1">
      <c r="A125" s="40"/>
      <c r="B125" s="41"/>
      <c r="C125" s="42"/>
      <c r="D125" s="219" t="s">
        <v>128</v>
      </c>
      <c r="E125" s="42"/>
      <c r="F125" s="220" t="s">
        <v>211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128</v>
      </c>
      <c r="AU125" s="19" t="s">
        <v>81</v>
      </c>
    </row>
    <row r="126" s="13" customFormat="1">
      <c r="A126" s="13"/>
      <c r="B126" s="224"/>
      <c r="C126" s="225"/>
      <c r="D126" s="226" t="s">
        <v>130</v>
      </c>
      <c r="E126" s="227" t="s">
        <v>19</v>
      </c>
      <c r="F126" s="228" t="s">
        <v>161</v>
      </c>
      <c r="G126" s="225"/>
      <c r="H126" s="229">
        <v>13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130</v>
      </c>
      <c r="AU126" s="235" t="s">
        <v>81</v>
      </c>
      <c r="AV126" s="13" t="s">
        <v>81</v>
      </c>
      <c r="AW126" s="13" t="s">
        <v>32</v>
      </c>
      <c r="AX126" s="13" t="s">
        <v>79</v>
      </c>
      <c r="AY126" s="235" t="s">
        <v>119</v>
      </c>
    </row>
    <row r="127" s="13" customFormat="1">
      <c r="A127" s="13"/>
      <c r="B127" s="224"/>
      <c r="C127" s="225"/>
      <c r="D127" s="226" t="s">
        <v>130</v>
      </c>
      <c r="E127" s="225"/>
      <c r="F127" s="228" t="s">
        <v>212</v>
      </c>
      <c r="G127" s="225"/>
      <c r="H127" s="229">
        <v>221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130</v>
      </c>
      <c r="AU127" s="235" t="s">
        <v>81</v>
      </c>
      <c r="AV127" s="13" t="s">
        <v>81</v>
      </c>
      <c r="AW127" s="13" t="s">
        <v>4</v>
      </c>
      <c r="AX127" s="13" t="s">
        <v>79</v>
      </c>
      <c r="AY127" s="235" t="s">
        <v>119</v>
      </c>
    </row>
    <row r="128" s="2" customFormat="1" ht="37.8" customHeight="1">
      <c r="A128" s="40"/>
      <c r="B128" s="41"/>
      <c r="C128" s="206" t="s">
        <v>213</v>
      </c>
      <c r="D128" s="206" t="s">
        <v>121</v>
      </c>
      <c r="E128" s="207" t="s">
        <v>214</v>
      </c>
      <c r="F128" s="208" t="s">
        <v>215</v>
      </c>
      <c r="G128" s="209" t="s">
        <v>134</v>
      </c>
      <c r="H128" s="210">
        <v>68</v>
      </c>
      <c r="I128" s="211"/>
      <c r="J128" s="212">
        <f>ROUND(I128*H128,2)</f>
        <v>0</v>
      </c>
      <c r="K128" s="208" t="s">
        <v>125</v>
      </c>
      <c r="L128" s="46"/>
      <c r="M128" s="213" t="s">
        <v>19</v>
      </c>
      <c r="N128" s="214" t="s">
        <v>42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126</v>
      </c>
      <c r="AT128" s="217" t="s">
        <v>121</v>
      </c>
      <c r="AU128" s="217" t="s">
        <v>81</v>
      </c>
      <c r="AY128" s="19" t="s">
        <v>119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79</v>
      </c>
      <c r="BK128" s="218">
        <f>ROUND(I128*H128,2)</f>
        <v>0</v>
      </c>
      <c r="BL128" s="19" t="s">
        <v>126</v>
      </c>
      <c r="BM128" s="217" t="s">
        <v>216</v>
      </c>
    </row>
    <row r="129" s="2" customFormat="1">
      <c r="A129" s="40"/>
      <c r="B129" s="41"/>
      <c r="C129" s="42"/>
      <c r="D129" s="219" t="s">
        <v>128</v>
      </c>
      <c r="E129" s="42"/>
      <c r="F129" s="220" t="s">
        <v>217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128</v>
      </c>
      <c r="AU129" s="19" t="s">
        <v>81</v>
      </c>
    </row>
    <row r="130" s="13" customFormat="1">
      <c r="A130" s="13"/>
      <c r="B130" s="224"/>
      <c r="C130" s="225"/>
      <c r="D130" s="226" t="s">
        <v>130</v>
      </c>
      <c r="E130" s="227" t="s">
        <v>19</v>
      </c>
      <c r="F130" s="228" t="s">
        <v>167</v>
      </c>
      <c r="G130" s="225"/>
      <c r="H130" s="229">
        <v>4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130</v>
      </c>
      <c r="AU130" s="235" t="s">
        <v>81</v>
      </c>
      <c r="AV130" s="13" t="s">
        <v>81</v>
      </c>
      <c r="AW130" s="13" t="s">
        <v>32</v>
      </c>
      <c r="AX130" s="13" t="s">
        <v>79</v>
      </c>
      <c r="AY130" s="235" t="s">
        <v>119</v>
      </c>
    </row>
    <row r="131" s="13" customFormat="1">
      <c r="A131" s="13"/>
      <c r="B131" s="224"/>
      <c r="C131" s="225"/>
      <c r="D131" s="226" t="s">
        <v>130</v>
      </c>
      <c r="E131" s="225"/>
      <c r="F131" s="228" t="s">
        <v>218</v>
      </c>
      <c r="G131" s="225"/>
      <c r="H131" s="229">
        <v>68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130</v>
      </c>
      <c r="AU131" s="235" t="s">
        <v>81</v>
      </c>
      <c r="AV131" s="13" t="s">
        <v>81</v>
      </c>
      <c r="AW131" s="13" t="s">
        <v>4</v>
      </c>
      <c r="AX131" s="13" t="s">
        <v>79</v>
      </c>
      <c r="AY131" s="235" t="s">
        <v>119</v>
      </c>
    </row>
    <row r="132" s="2" customFormat="1" ht="37.8" customHeight="1">
      <c r="A132" s="40"/>
      <c r="B132" s="41"/>
      <c r="C132" s="206" t="s">
        <v>219</v>
      </c>
      <c r="D132" s="206" t="s">
        <v>121</v>
      </c>
      <c r="E132" s="207" t="s">
        <v>220</v>
      </c>
      <c r="F132" s="208" t="s">
        <v>221</v>
      </c>
      <c r="G132" s="209" t="s">
        <v>134</v>
      </c>
      <c r="H132" s="210">
        <v>34</v>
      </c>
      <c r="I132" s="211"/>
      <c r="J132" s="212">
        <f>ROUND(I132*H132,2)</f>
        <v>0</v>
      </c>
      <c r="K132" s="208" t="s">
        <v>125</v>
      </c>
      <c r="L132" s="46"/>
      <c r="M132" s="213" t="s">
        <v>19</v>
      </c>
      <c r="N132" s="214" t="s">
        <v>42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126</v>
      </c>
      <c r="AT132" s="217" t="s">
        <v>121</v>
      </c>
      <c r="AU132" s="217" t="s">
        <v>81</v>
      </c>
      <c r="AY132" s="19" t="s">
        <v>119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79</v>
      </c>
      <c r="BK132" s="218">
        <f>ROUND(I132*H132,2)</f>
        <v>0</v>
      </c>
      <c r="BL132" s="19" t="s">
        <v>126</v>
      </c>
      <c r="BM132" s="217" t="s">
        <v>222</v>
      </c>
    </row>
    <row r="133" s="2" customFormat="1">
      <c r="A133" s="40"/>
      <c r="B133" s="41"/>
      <c r="C133" s="42"/>
      <c r="D133" s="219" t="s">
        <v>128</v>
      </c>
      <c r="E133" s="42"/>
      <c r="F133" s="220" t="s">
        <v>223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128</v>
      </c>
      <c r="AU133" s="19" t="s">
        <v>81</v>
      </c>
    </row>
    <row r="134" s="13" customFormat="1">
      <c r="A134" s="13"/>
      <c r="B134" s="224"/>
      <c r="C134" s="225"/>
      <c r="D134" s="226" t="s">
        <v>130</v>
      </c>
      <c r="E134" s="225"/>
      <c r="F134" s="228" t="s">
        <v>224</v>
      </c>
      <c r="G134" s="225"/>
      <c r="H134" s="229">
        <v>34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130</v>
      </c>
      <c r="AU134" s="235" t="s">
        <v>81</v>
      </c>
      <c r="AV134" s="13" t="s">
        <v>81</v>
      </c>
      <c r="AW134" s="13" t="s">
        <v>4</v>
      </c>
      <c r="AX134" s="13" t="s">
        <v>79</v>
      </c>
      <c r="AY134" s="235" t="s">
        <v>119</v>
      </c>
    </row>
    <row r="135" s="2" customFormat="1" ht="33" customHeight="1">
      <c r="A135" s="40"/>
      <c r="B135" s="41"/>
      <c r="C135" s="206" t="s">
        <v>225</v>
      </c>
      <c r="D135" s="206" t="s">
        <v>121</v>
      </c>
      <c r="E135" s="207" t="s">
        <v>226</v>
      </c>
      <c r="F135" s="208" t="s">
        <v>227</v>
      </c>
      <c r="G135" s="209" t="s">
        <v>134</v>
      </c>
      <c r="H135" s="210">
        <v>221</v>
      </c>
      <c r="I135" s="211"/>
      <c r="J135" s="212">
        <f>ROUND(I135*H135,2)</f>
        <v>0</v>
      </c>
      <c r="K135" s="208" t="s">
        <v>125</v>
      </c>
      <c r="L135" s="46"/>
      <c r="M135" s="213" t="s">
        <v>19</v>
      </c>
      <c r="N135" s="214" t="s">
        <v>42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126</v>
      </c>
      <c r="AT135" s="217" t="s">
        <v>121</v>
      </c>
      <c r="AU135" s="217" t="s">
        <v>81</v>
      </c>
      <c r="AY135" s="19" t="s">
        <v>119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79</v>
      </c>
      <c r="BK135" s="218">
        <f>ROUND(I135*H135,2)</f>
        <v>0</v>
      </c>
      <c r="BL135" s="19" t="s">
        <v>126</v>
      </c>
      <c r="BM135" s="217" t="s">
        <v>228</v>
      </c>
    </row>
    <row r="136" s="2" customFormat="1">
      <c r="A136" s="40"/>
      <c r="B136" s="41"/>
      <c r="C136" s="42"/>
      <c r="D136" s="219" t="s">
        <v>128</v>
      </c>
      <c r="E136" s="42"/>
      <c r="F136" s="220" t="s">
        <v>229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128</v>
      </c>
      <c r="AU136" s="19" t="s">
        <v>81</v>
      </c>
    </row>
    <row r="137" s="13" customFormat="1">
      <c r="A137" s="13"/>
      <c r="B137" s="224"/>
      <c r="C137" s="225"/>
      <c r="D137" s="226" t="s">
        <v>130</v>
      </c>
      <c r="E137" s="227" t="s">
        <v>19</v>
      </c>
      <c r="F137" s="228" t="s">
        <v>161</v>
      </c>
      <c r="G137" s="225"/>
      <c r="H137" s="229">
        <v>13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130</v>
      </c>
      <c r="AU137" s="235" t="s">
        <v>81</v>
      </c>
      <c r="AV137" s="13" t="s">
        <v>81</v>
      </c>
      <c r="AW137" s="13" t="s">
        <v>32</v>
      </c>
      <c r="AX137" s="13" t="s">
        <v>79</v>
      </c>
      <c r="AY137" s="235" t="s">
        <v>119</v>
      </c>
    </row>
    <row r="138" s="13" customFormat="1">
      <c r="A138" s="13"/>
      <c r="B138" s="224"/>
      <c r="C138" s="225"/>
      <c r="D138" s="226" t="s">
        <v>130</v>
      </c>
      <c r="E138" s="225"/>
      <c r="F138" s="228" t="s">
        <v>212</v>
      </c>
      <c r="G138" s="225"/>
      <c r="H138" s="229">
        <v>221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130</v>
      </c>
      <c r="AU138" s="235" t="s">
        <v>81</v>
      </c>
      <c r="AV138" s="13" t="s">
        <v>81</v>
      </c>
      <c r="AW138" s="13" t="s">
        <v>4</v>
      </c>
      <c r="AX138" s="13" t="s">
        <v>79</v>
      </c>
      <c r="AY138" s="235" t="s">
        <v>119</v>
      </c>
    </row>
    <row r="139" s="2" customFormat="1" ht="33" customHeight="1">
      <c r="A139" s="40"/>
      <c r="B139" s="41"/>
      <c r="C139" s="206" t="s">
        <v>7</v>
      </c>
      <c r="D139" s="206" t="s">
        <v>121</v>
      </c>
      <c r="E139" s="207" t="s">
        <v>230</v>
      </c>
      <c r="F139" s="208" t="s">
        <v>231</v>
      </c>
      <c r="G139" s="209" t="s">
        <v>134</v>
      </c>
      <c r="H139" s="210">
        <v>68</v>
      </c>
      <c r="I139" s="211"/>
      <c r="J139" s="212">
        <f>ROUND(I139*H139,2)</f>
        <v>0</v>
      </c>
      <c r="K139" s="208" t="s">
        <v>125</v>
      </c>
      <c r="L139" s="46"/>
      <c r="M139" s="213" t="s">
        <v>19</v>
      </c>
      <c r="N139" s="214" t="s">
        <v>42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126</v>
      </c>
      <c r="AT139" s="217" t="s">
        <v>121</v>
      </c>
      <c r="AU139" s="217" t="s">
        <v>81</v>
      </c>
      <c r="AY139" s="19" t="s">
        <v>119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79</v>
      </c>
      <c r="BK139" s="218">
        <f>ROUND(I139*H139,2)</f>
        <v>0</v>
      </c>
      <c r="BL139" s="19" t="s">
        <v>126</v>
      </c>
      <c r="BM139" s="217" t="s">
        <v>232</v>
      </c>
    </row>
    <row r="140" s="2" customFormat="1">
      <c r="A140" s="40"/>
      <c r="B140" s="41"/>
      <c r="C140" s="42"/>
      <c r="D140" s="219" t="s">
        <v>128</v>
      </c>
      <c r="E140" s="42"/>
      <c r="F140" s="220" t="s">
        <v>233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128</v>
      </c>
      <c r="AU140" s="19" t="s">
        <v>81</v>
      </c>
    </row>
    <row r="141" s="13" customFormat="1">
      <c r="A141" s="13"/>
      <c r="B141" s="224"/>
      <c r="C141" s="225"/>
      <c r="D141" s="226" t="s">
        <v>130</v>
      </c>
      <c r="E141" s="227" t="s">
        <v>19</v>
      </c>
      <c r="F141" s="228" t="s">
        <v>167</v>
      </c>
      <c r="G141" s="225"/>
      <c r="H141" s="229">
        <v>4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130</v>
      </c>
      <c r="AU141" s="235" t="s">
        <v>81</v>
      </c>
      <c r="AV141" s="13" t="s">
        <v>81</v>
      </c>
      <c r="AW141" s="13" t="s">
        <v>32</v>
      </c>
      <c r="AX141" s="13" t="s">
        <v>79</v>
      </c>
      <c r="AY141" s="235" t="s">
        <v>119</v>
      </c>
    </row>
    <row r="142" s="13" customFormat="1">
      <c r="A142" s="13"/>
      <c r="B142" s="224"/>
      <c r="C142" s="225"/>
      <c r="D142" s="226" t="s">
        <v>130</v>
      </c>
      <c r="E142" s="225"/>
      <c r="F142" s="228" t="s">
        <v>218</v>
      </c>
      <c r="G142" s="225"/>
      <c r="H142" s="229">
        <v>68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130</v>
      </c>
      <c r="AU142" s="235" t="s">
        <v>81</v>
      </c>
      <c r="AV142" s="13" t="s">
        <v>81</v>
      </c>
      <c r="AW142" s="13" t="s">
        <v>4</v>
      </c>
      <c r="AX142" s="13" t="s">
        <v>79</v>
      </c>
      <c r="AY142" s="235" t="s">
        <v>119</v>
      </c>
    </row>
    <row r="143" s="2" customFormat="1" ht="33" customHeight="1">
      <c r="A143" s="40"/>
      <c r="B143" s="41"/>
      <c r="C143" s="206" t="s">
        <v>234</v>
      </c>
      <c r="D143" s="206" t="s">
        <v>121</v>
      </c>
      <c r="E143" s="207" t="s">
        <v>235</v>
      </c>
      <c r="F143" s="208" t="s">
        <v>236</v>
      </c>
      <c r="G143" s="209" t="s">
        <v>134</v>
      </c>
      <c r="H143" s="210">
        <v>34</v>
      </c>
      <c r="I143" s="211"/>
      <c r="J143" s="212">
        <f>ROUND(I143*H143,2)</f>
        <v>0</v>
      </c>
      <c r="K143" s="208" t="s">
        <v>125</v>
      </c>
      <c r="L143" s="46"/>
      <c r="M143" s="213" t="s">
        <v>19</v>
      </c>
      <c r="N143" s="214" t="s">
        <v>42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126</v>
      </c>
      <c r="AT143" s="217" t="s">
        <v>121</v>
      </c>
      <c r="AU143" s="217" t="s">
        <v>81</v>
      </c>
      <c r="AY143" s="19" t="s">
        <v>119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79</v>
      </c>
      <c r="BK143" s="218">
        <f>ROUND(I143*H143,2)</f>
        <v>0</v>
      </c>
      <c r="BL143" s="19" t="s">
        <v>126</v>
      </c>
      <c r="BM143" s="217" t="s">
        <v>237</v>
      </c>
    </row>
    <row r="144" s="2" customFormat="1">
      <c r="A144" s="40"/>
      <c r="B144" s="41"/>
      <c r="C144" s="42"/>
      <c r="D144" s="219" t="s">
        <v>128</v>
      </c>
      <c r="E144" s="42"/>
      <c r="F144" s="220" t="s">
        <v>238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128</v>
      </c>
      <c r="AU144" s="19" t="s">
        <v>81</v>
      </c>
    </row>
    <row r="145" s="13" customFormat="1">
      <c r="A145" s="13"/>
      <c r="B145" s="224"/>
      <c r="C145" s="225"/>
      <c r="D145" s="226" t="s">
        <v>130</v>
      </c>
      <c r="E145" s="225"/>
      <c r="F145" s="228" t="s">
        <v>224</v>
      </c>
      <c r="G145" s="225"/>
      <c r="H145" s="229">
        <v>34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130</v>
      </c>
      <c r="AU145" s="235" t="s">
        <v>81</v>
      </c>
      <c r="AV145" s="13" t="s">
        <v>81</v>
      </c>
      <c r="AW145" s="13" t="s">
        <v>4</v>
      </c>
      <c r="AX145" s="13" t="s">
        <v>79</v>
      </c>
      <c r="AY145" s="235" t="s">
        <v>119</v>
      </c>
    </row>
    <row r="146" s="2" customFormat="1" ht="33" customHeight="1">
      <c r="A146" s="40"/>
      <c r="B146" s="41"/>
      <c r="C146" s="206" t="s">
        <v>239</v>
      </c>
      <c r="D146" s="206" t="s">
        <v>121</v>
      </c>
      <c r="E146" s="207" t="s">
        <v>240</v>
      </c>
      <c r="F146" s="208" t="s">
        <v>241</v>
      </c>
      <c r="G146" s="209" t="s">
        <v>134</v>
      </c>
      <c r="H146" s="210">
        <v>221</v>
      </c>
      <c r="I146" s="211"/>
      <c r="J146" s="212">
        <f>ROUND(I146*H146,2)</f>
        <v>0</v>
      </c>
      <c r="K146" s="208" t="s">
        <v>125</v>
      </c>
      <c r="L146" s="46"/>
      <c r="M146" s="213" t="s">
        <v>19</v>
      </c>
      <c r="N146" s="214" t="s">
        <v>42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126</v>
      </c>
      <c r="AT146" s="217" t="s">
        <v>121</v>
      </c>
      <c r="AU146" s="217" t="s">
        <v>81</v>
      </c>
      <c r="AY146" s="19" t="s">
        <v>119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79</v>
      </c>
      <c r="BK146" s="218">
        <f>ROUND(I146*H146,2)</f>
        <v>0</v>
      </c>
      <c r="BL146" s="19" t="s">
        <v>126</v>
      </c>
      <c r="BM146" s="217" t="s">
        <v>242</v>
      </c>
    </row>
    <row r="147" s="2" customFormat="1">
      <c r="A147" s="40"/>
      <c r="B147" s="41"/>
      <c r="C147" s="42"/>
      <c r="D147" s="219" t="s">
        <v>128</v>
      </c>
      <c r="E147" s="42"/>
      <c r="F147" s="220" t="s">
        <v>243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128</v>
      </c>
      <c r="AU147" s="19" t="s">
        <v>81</v>
      </c>
    </row>
    <row r="148" s="13" customFormat="1">
      <c r="A148" s="13"/>
      <c r="B148" s="224"/>
      <c r="C148" s="225"/>
      <c r="D148" s="226" t="s">
        <v>130</v>
      </c>
      <c r="E148" s="227" t="s">
        <v>19</v>
      </c>
      <c r="F148" s="228" t="s">
        <v>161</v>
      </c>
      <c r="G148" s="225"/>
      <c r="H148" s="229">
        <v>13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130</v>
      </c>
      <c r="AU148" s="235" t="s">
        <v>81</v>
      </c>
      <c r="AV148" s="13" t="s">
        <v>81</v>
      </c>
      <c r="AW148" s="13" t="s">
        <v>32</v>
      </c>
      <c r="AX148" s="13" t="s">
        <v>79</v>
      </c>
      <c r="AY148" s="235" t="s">
        <v>119</v>
      </c>
    </row>
    <row r="149" s="13" customFormat="1">
      <c r="A149" s="13"/>
      <c r="B149" s="224"/>
      <c r="C149" s="225"/>
      <c r="D149" s="226" t="s">
        <v>130</v>
      </c>
      <c r="E149" s="225"/>
      <c r="F149" s="228" t="s">
        <v>212</v>
      </c>
      <c r="G149" s="225"/>
      <c r="H149" s="229">
        <v>221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130</v>
      </c>
      <c r="AU149" s="235" t="s">
        <v>81</v>
      </c>
      <c r="AV149" s="13" t="s">
        <v>81</v>
      </c>
      <c r="AW149" s="13" t="s">
        <v>4</v>
      </c>
      <c r="AX149" s="13" t="s">
        <v>79</v>
      </c>
      <c r="AY149" s="235" t="s">
        <v>119</v>
      </c>
    </row>
    <row r="150" s="2" customFormat="1" ht="33" customHeight="1">
      <c r="A150" s="40"/>
      <c r="B150" s="41"/>
      <c r="C150" s="206" t="s">
        <v>244</v>
      </c>
      <c r="D150" s="206" t="s">
        <v>121</v>
      </c>
      <c r="E150" s="207" t="s">
        <v>245</v>
      </c>
      <c r="F150" s="208" t="s">
        <v>246</v>
      </c>
      <c r="G150" s="209" t="s">
        <v>134</v>
      </c>
      <c r="H150" s="210">
        <v>68</v>
      </c>
      <c r="I150" s="211"/>
      <c r="J150" s="212">
        <f>ROUND(I150*H150,2)</f>
        <v>0</v>
      </c>
      <c r="K150" s="208" t="s">
        <v>125</v>
      </c>
      <c r="L150" s="46"/>
      <c r="M150" s="213" t="s">
        <v>19</v>
      </c>
      <c r="N150" s="214" t="s">
        <v>42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126</v>
      </c>
      <c r="AT150" s="217" t="s">
        <v>121</v>
      </c>
      <c r="AU150" s="217" t="s">
        <v>81</v>
      </c>
      <c r="AY150" s="19" t="s">
        <v>119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79</v>
      </c>
      <c r="BK150" s="218">
        <f>ROUND(I150*H150,2)</f>
        <v>0</v>
      </c>
      <c r="BL150" s="19" t="s">
        <v>126</v>
      </c>
      <c r="BM150" s="217" t="s">
        <v>247</v>
      </c>
    </row>
    <row r="151" s="2" customFormat="1">
      <c r="A151" s="40"/>
      <c r="B151" s="41"/>
      <c r="C151" s="42"/>
      <c r="D151" s="219" t="s">
        <v>128</v>
      </c>
      <c r="E151" s="42"/>
      <c r="F151" s="220" t="s">
        <v>248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128</v>
      </c>
      <c r="AU151" s="19" t="s">
        <v>81</v>
      </c>
    </row>
    <row r="152" s="13" customFormat="1">
      <c r="A152" s="13"/>
      <c r="B152" s="224"/>
      <c r="C152" s="225"/>
      <c r="D152" s="226" t="s">
        <v>130</v>
      </c>
      <c r="E152" s="227" t="s">
        <v>19</v>
      </c>
      <c r="F152" s="228" t="s">
        <v>167</v>
      </c>
      <c r="G152" s="225"/>
      <c r="H152" s="229">
        <v>4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130</v>
      </c>
      <c r="AU152" s="235" t="s">
        <v>81</v>
      </c>
      <c r="AV152" s="13" t="s">
        <v>81</v>
      </c>
      <c r="AW152" s="13" t="s">
        <v>32</v>
      </c>
      <c r="AX152" s="13" t="s">
        <v>79</v>
      </c>
      <c r="AY152" s="235" t="s">
        <v>119</v>
      </c>
    </row>
    <row r="153" s="13" customFormat="1">
      <c r="A153" s="13"/>
      <c r="B153" s="224"/>
      <c r="C153" s="225"/>
      <c r="D153" s="226" t="s">
        <v>130</v>
      </c>
      <c r="E153" s="225"/>
      <c r="F153" s="228" t="s">
        <v>218</v>
      </c>
      <c r="G153" s="225"/>
      <c r="H153" s="229">
        <v>68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130</v>
      </c>
      <c r="AU153" s="235" t="s">
        <v>81</v>
      </c>
      <c r="AV153" s="13" t="s">
        <v>81</v>
      </c>
      <c r="AW153" s="13" t="s">
        <v>4</v>
      </c>
      <c r="AX153" s="13" t="s">
        <v>79</v>
      </c>
      <c r="AY153" s="235" t="s">
        <v>119</v>
      </c>
    </row>
    <row r="154" s="2" customFormat="1" ht="33" customHeight="1">
      <c r="A154" s="40"/>
      <c r="B154" s="41"/>
      <c r="C154" s="206" t="s">
        <v>249</v>
      </c>
      <c r="D154" s="206" t="s">
        <v>121</v>
      </c>
      <c r="E154" s="207" t="s">
        <v>250</v>
      </c>
      <c r="F154" s="208" t="s">
        <v>251</v>
      </c>
      <c r="G154" s="209" t="s">
        <v>134</v>
      </c>
      <c r="H154" s="210">
        <v>34</v>
      </c>
      <c r="I154" s="211"/>
      <c r="J154" s="212">
        <f>ROUND(I154*H154,2)</f>
        <v>0</v>
      </c>
      <c r="K154" s="208" t="s">
        <v>125</v>
      </c>
      <c r="L154" s="46"/>
      <c r="M154" s="213" t="s">
        <v>19</v>
      </c>
      <c r="N154" s="214" t="s">
        <v>42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126</v>
      </c>
      <c r="AT154" s="217" t="s">
        <v>121</v>
      </c>
      <c r="AU154" s="217" t="s">
        <v>81</v>
      </c>
      <c r="AY154" s="19" t="s">
        <v>119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79</v>
      </c>
      <c r="BK154" s="218">
        <f>ROUND(I154*H154,2)</f>
        <v>0</v>
      </c>
      <c r="BL154" s="19" t="s">
        <v>126</v>
      </c>
      <c r="BM154" s="217" t="s">
        <v>252</v>
      </c>
    </row>
    <row r="155" s="2" customFormat="1">
      <c r="A155" s="40"/>
      <c r="B155" s="41"/>
      <c r="C155" s="42"/>
      <c r="D155" s="219" t="s">
        <v>128</v>
      </c>
      <c r="E155" s="42"/>
      <c r="F155" s="220" t="s">
        <v>253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128</v>
      </c>
      <c r="AU155" s="19" t="s">
        <v>81</v>
      </c>
    </row>
    <row r="156" s="13" customFormat="1">
      <c r="A156" s="13"/>
      <c r="B156" s="224"/>
      <c r="C156" s="225"/>
      <c r="D156" s="226" t="s">
        <v>130</v>
      </c>
      <c r="E156" s="225"/>
      <c r="F156" s="228" t="s">
        <v>224</v>
      </c>
      <c r="G156" s="225"/>
      <c r="H156" s="229">
        <v>34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130</v>
      </c>
      <c r="AU156" s="235" t="s">
        <v>81</v>
      </c>
      <c r="AV156" s="13" t="s">
        <v>81</v>
      </c>
      <c r="AW156" s="13" t="s">
        <v>4</v>
      </c>
      <c r="AX156" s="13" t="s">
        <v>79</v>
      </c>
      <c r="AY156" s="235" t="s">
        <v>119</v>
      </c>
    </row>
    <row r="157" s="2" customFormat="1" ht="21.75" customHeight="1">
      <c r="A157" s="40"/>
      <c r="B157" s="41"/>
      <c r="C157" s="206" t="s">
        <v>254</v>
      </c>
      <c r="D157" s="206" t="s">
        <v>121</v>
      </c>
      <c r="E157" s="207" t="s">
        <v>255</v>
      </c>
      <c r="F157" s="208" t="s">
        <v>256</v>
      </c>
      <c r="G157" s="209" t="s">
        <v>124</v>
      </c>
      <c r="H157" s="210">
        <v>72</v>
      </c>
      <c r="I157" s="211"/>
      <c r="J157" s="212">
        <f>ROUND(I157*H157,2)</f>
        <v>0</v>
      </c>
      <c r="K157" s="208" t="s">
        <v>125</v>
      </c>
      <c r="L157" s="46"/>
      <c r="M157" s="213" t="s">
        <v>19</v>
      </c>
      <c r="N157" s="214" t="s">
        <v>42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126</v>
      </c>
      <c r="AT157" s="217" t="s">
        <v>121</v>
      </c>
      <c r="AU157" s="217" t="s">
        <v>81</v>
      </c>
      <c r="AY157" s="19" t="s">
        <v>119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79</v>
      </c>
      <c r="BK157" s="218">
        <f>ROUND(I157*H157,2)</f>
        <v>0</v>
      </c>
      <c r="BL157" s="19" t="s">
        <v>126</v>
      </c>
      <c r="BM157" s="217" t="s">
        <v>257</v>
      </c>
    </row>
    <row r="158" s="2" customFormat="1">
      <c r="A158" s="40"/>
      <c r="B158" s="41"/>
      <c r="C158" s="42"/>
      <c r="D158" s="219" t="s">
        <v>128</v>
      </c>
      <c r="E158" s="42"/>
      <c r="F158" s="220" t="s">
        <v>258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128</v>
      </c>
      <c r="AU158" s="19" t="s">
        <v>81</v>
      </c>
    </row>
    <row r="159" s="13" customFormat="1">
      <c r="A159" s="13"/>
      <c r="B159" s="224"/>
      <c r="C159" s="225"/>
      <c r="D159" s="226" t="s">
        <v>130</v>
      </c>
      <c r="E159" s="225"/>
      <c r="F159" s="228" t="s">
        <v>259</v>
      </c>
      <c r="G159" s="225"/>
      <c r="H159" s="229">
        <v>72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130</v>
      </c>
      <c r="AU159" s="235" t="s">
        <v>81</v>
      </c>
      <c r="AV159" s="13" t="s">
        <v>81</v>
      </c>
      <c r="AW159" s="13" t="s">
        <v>4</v>
      </c>
      <c r="AX159" s="13" t="s">
        <v>79</v>
      </c>
      <c r="AY159" s="235" t="s">
        <v>119</v>
      </c>
    </row>
    <row r="160" s="12" customFormat="1" ht="22.8" customHeight="1">
      <c r="A160" s="12"/>
      <c r="B160" s="190"/>
      <c r="C160" s="191"/>
      <c r="D160" s="192" t="s">
        <v>70</v>
      </c>
      <c r="E160" s="204" t="s">
        <v>260</v>
      </c>
      <c r="F160" s="204" t="s">
        <v>261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SUM(P161:P162)</f>
        <v>0</v>
      </c>
      <c r="Q160" s="198"/>
      <c r="R160" s="199">
        <f>SUM(R161:R162)</f>
        <v>0</v>
      </c>
      <c r="S160" s="198"/>
      <c r="T160" s="200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79</v>
      </c>
      <c r="AT160" s="202" t="s">
        <v>70</v>
      </c>
      <c r="AU160" s="202" t="s">
        <v>79</v>
      </c>
      <c r="AY160" s="201" t="s">
        <v>119</v>
      </c>
      <c r="BK160" s="203">
        <f>SUM(BK161:BK162)</f>
        <v>0</v>
      </c>
    </row>
    <row r="161" s="2" customFormat="1" ht="16.5" customHeight="1">
      <c r="A161" s="40"/>
      <c r="B161" s="41"/>
      <c r="C161" s="206" t="s">
        <v>262</v>
      </c>
      <c r="D161" s="206" t="s">
        <v>121</v>
      </c>
      <c r="E161" s="207" t="s">
        <v>263</v>
      </c>
      <c r="F161" s="208" t="s">
        <v>264</v>
      </c>
      <c r="G161" s="209" t="s">
        <v>265</v>
      </c>
      <c r="H161" s="210">
        <v>13.800000000000001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42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126</v>
      </c>
      <c r="AT161" s="217" t="s">
        <v>121</v>
      </c>
      <c r="AU161" s="217" t="s">
        <v>81</v>
      </c>
      <c r="AY161" s="19" t="s">
        <v>119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79</v>
      </c>
      <c r="BK161" s="218">
        <f>ROUND(I161*H161,2)</f>
        <v>0</v>
      </c>
      <c r="BL161" s="19" t="s">
        <v>126</v>
      </c>
      <c r="BM161" s="217" t="s">
        <v>266</v>
      </c>
    </row>
    <row r="162" s="13" customFormat="1">
      <c r="A162" s="13"/>
      <c r="B162" s="224"/>
      <c r="C162" s="225"/>
      <c r="D162" s="226" t="s">
        <v>130</v>
      </c>
      <c r="E162" s="227" t="s">
        <v>19</v>
      </c>
      <c r="F162" s="228" t="s">
        <v>267</v>
      </c>
      <c r="G162" s="225"/>
      <c r="H162" s="229">
        <v>13.800000000000001</v>
      </c>
      <c r="I162" s="230"/>
      <c r="J162" s="225"/>
      <c r="K162" s="225"/>
      <c r="L162" s="231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130</v>
      </c>
      <c r="AU162" s="235" t="s">
        <v>81</v>
      </c>
      <c r="AV162" s="13" t="s">
        <v>81</v>
      </c>
      <c r="AW162" s="13" t="s">
        <v>32</v>
      </c>
      <c r="AX162" s="13" t="s">
        <v>79</v>
      </c>
      <c r="AY162" s="235" t="s">
        <v>119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mjZtlKfydYRpKCpUxl6SW2Kb7xFKwFa4Rm93SB9oimzX+2WIVAxJDj2re9xHmKkdahS9TQ0UNMvyWsbaozIzKw==" hashValue="G8mURd5G3kjHLQUWZnpNoJzPI+DBXPEq20q/QhbCGZxDgvsO1L/PvP+8uy7YrW/LdG8TcFFwFHPikpaINA16Pw==" algorithmName="SHA-512" password="CC35"/>
  <autoFilter ref="C81:K16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1_02/111211101"/>
    <hyperlink ref="F89" r:id="rId2" display="https://podminky.urs.cz/item/CS_URS_2021_02/112151311"/>
    <hyperlink ref="F91" r:id="rId3" display="https://podminky.urs.cz/item/CS_URS_2021_02/112151312"/>
    <hyperlink ref="F93" r:id="rId4" display="https://podminky.urs.cz/item/CS_URS_2021_02/112151313"/>
    <hyperlink ref="F95" r:id="rId5" display="https://podminky.urs.cz/item/CS_URS_2021_02/112151314"/>
    <hyperlink ref="F97" r:id="rId6" display="https://podminky.urs.cz/item/CS_URS_2021_02/112151316"/>
    <hyperlink ref="F99" r:id="rId7" display="https://podminky.urs.cz/item/CS_URS_2021_02/162201401"/>
    <hyperlink ref="F102" r:id="rId8" display="https://podminky.urs.cz/item/CS_URS_2021_02/162201402"/>
    <hyperlink ref="F105" r:id="rId9" display="https://podminky.urs.cz/item/CS_URS_2021_02/162201403"/>
    <hyperlink ref="F107" r:id="rId10" display="https://podminky.urs.cz/item/CS_URS_2021_02/162201411"/>
    <hyperlink ref="F110" r:id="rId11" display="https://podminky.urs.cz/item/CS_URS_2021_02/162201412"/>
    <hyperlink ref="F113" r:id="rId12" display="https://podminky.urs.cz/item/CS_URS_2021_02/162201413"/>
    <hyperlink ref="F115" r:id="rId13" display="https://podminky.urs.cz/item/CS_URS_2021_02/162201421"/>
    <hyperlink ref="F118" r:id="rId14" display="https://podminky.urs.cz/item/CS_URS_2021_02/162201422"/>
    <hyperlink ref="F121" r:id="rId15" display="https://podminky.urs.cz/item/CS_URS_2021_02/162201423"/>
    <hyperlink ref="F123" r:id="rId16" display="https://podminky.urs.cz/item/CS_URS_2021_02/162301501"/>
    <hyperlink ref="F125" r:id="rId17" display="https://podminky.urs.cz/item/CS_URS_2021_02/162301931"/>
    <hyperlink ref="F129" r:id="rId18" display="https://podminky.urs.cz/item/CS_URS_2021_02/162301932"/>
    <hyperlink ref="F133" r:id="rId19" display="https://podminky.urs.cz/item/CS_URS_2021_02/162301933"/>
    <hyperlink ref="F136" r:id="rId20" display="https://podminky.urs.cz/item/CS_URS_2021_02/162301951"/>
    <hyperlink ref="F140" r:id="rId21" display="https://podminky.urs.cz/item/CS_URS_2021_02/162301952"/>
    <hyperlink ref="F144" r:id="rId22" display="https://podminky.urs.cz/item/CS_URS_2021_02/162301953"/>
    <hyperlink ref="F147" r:id="rId23" display="https://podminky.urs.cz/item/CS_URS_2021_02/162301971"/>
    <hyperlink ref="F151" r:id="rId24" display="https://podminky.urs.cz/item/CS_URS_2021_02/162301972"/>
    <hyperlink ref="F155" r:id="rId25" display="https://podminky.urs.cz/item/CS_URS_2021_02/162301973"/>
    <hyperlink ref="F158" r:id="rId26" display="https://podminky.urs.cz/item/CS_URS_2021_02/1623019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Ústí nad Labem - mosty se stavebním stavem VII_Sebuzín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268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24. 5. 2023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ROUND((SUM(BE82:BE139)),  2)</f>
        <v>0</v>
      </c>
      <c r="G33" s="40"/>
      <c r="H33" s="40"/>
      <c r="I33" s="150">
        <v>0.20999999999999999</v>
      </c>
      <c r="J33" s="149">
        <f>ROUND(((SUM(BE82:BE139))*I33),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ROUND((SUM(BF82:BF139)),  2)</f>
        <v>0</v>
      </c>
      <c r="G34" s="40"/>
      <c r="H34" s="40"/>
      <c r="I34" s="150">
        <v>0.14999999999999999</v>
      </c>
      <c r="J34" s="149">
        <f>ROUND(((SUM(BF82:BF139))*I34),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ROUND((SUM(BG82:BG139)),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ROUND((SUM(BH82:BH139)),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ROUND((SUM(BI82:BI139)),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Ústí nad Labem - mosty se stavebním stavem VII_Sebuzín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000.1 - Náhradní výsadba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Sebuzín</v>
      </c>
      <c r="G52" s="42"/>
      <c r="H52" s="42"/>
      <c r="I52" s="34" t="s">
        <v>23</v>
      </c>
      <c r="J52" s="74" t="str">
        <f>IF(J12="","",J12)</f>
        <v>24. 5. 2023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Dagmar Sedláčková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101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102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269</v>
      </c>
      <c r="E62" s="176"/>
      <c r="F62" s="176"/>
      <c r="G62" s="176"/>
      <c r="H62" s="176"/>
      <c r="I62" s="176"/>
      <c r="J62" s="177">
        <f>J137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104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Ústí nad Labem - mosty se stavebním stavem VII_Sebuzín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000.1 - Náhradní výsadba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Sebuzín</v>
      </c>
      <c r="G76" s="42"/>
      <c r="H76" s="42"/>
      <c r="I76" s="34" t="s">
        <v>23</v>
      </c>
      <c r="J76" s="74" t="str">
        <f>IF(J12="","",J12)</f>
        <v>24. 5. 2023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31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33</v>
      </c>
      <c r="J79" s="38" t="str">
        <f>E24</f>
        <v>Dagmar Sedláčková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105</v>
      </c>
      <c r="D81" s="182" t="s">
        <v>56</v>
      </c>
      <c r="E81" s="182" t="s">
        <v>52</v>
      </c>
      <c r="F81" s="182" t="s">
        <v>53</v>
      </c>
      <c r="G81" s="182" t="s">
        <v>106</v>
      </c>
      <c r="H81" s="182" t="s">
        <v>107</v>
      </c>
      <c r="I81" s="182" t="s">
        <v>108</v>
      </c>
      <c r="J81" s="182" t="s">
        <v>99</v>
      </c>
      <c r="K81" s="183" t="s">
        <v>109</v>
      </c>
      <c r="L81" s="184"/>
      <c r="M81" s="94" t="s">
        <v>19</v>
      </c>
      <c r="N81" s="95" t="s">
        <v>41</v>
      </c>
      <c r="O81" s="95" t="s">
        <v>110</v>
      </c>
      <c r="P81" s="95" t="s">
        <v>111</v>
      </c>
      <c r="Q81" s="95" t="s">
        <v>112</v>
      </c>
      <c r="R81" s="95" t="s">
        <v>113</v>
      </c>
      <c r="S81" s="95" t="s">
        <v>114</v>
      </c>
      <c r="T81" s="96" t="s">
        <v>115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116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1.1373055000000001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70</v>
      </c>
      <c r="AU82" s="19" t="s">
        <v>100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70</v>
      </c>
      <c r="E83" s="193" t="s">
        <v>117</v>
      </c>
      <c r="F83" s="193" t="s">
        <v>118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P84+P137</f>
        <v>0</v>
      </c>
      <c r="Q83" s="198"/>
      <c r="R83" s="199">
        <f>R84+R137</f>
        <v>1.1373055000000001</v>
      </c>
      <c r="S83" s="198"/>
      <c r="T83" s="200">
        <f>T84+T137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79</v>
      </c>
      <c r="AT83" s="202" t="s">
        <v>70</v>
      </c>
      <c r="AU83" s="202" t="s">
        <v>71</v>
      </c>
      <c r="AY83" s="201" t="s">
        <v>119</v>
      </c>
      <c r="BK83" s="203">
        <f>BK84+BK137</f>
        <v>0</v>
      </c>
    </row>
    <row r="84" s="12" customFormat="1" ht="22.8" customHeight="1">
      <c r="A84" s="12"/>
      <c r="B84" s="190"/>
      <c r="C84" s="191"/>
      <c r="D84" s="192" t="s">
        <v>70</v>
      </c>
      <c r="E84" s="204" t="s">
        <v>79</v>
      </c>
      <c r="F84" s="204" t="s">
        <v>120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SUM(P85:P136)</f>
        <v>0</v>
      </c>
      <c r="Q84" s="198"/>
      <c r="R84" s="199">
        <f>SUM(R85:R136)</f>
        <v>1.1373055000000001</v>
      </c>
      <c r="S84" s="198"/>
      <c r="T84" s="200">
        <f>SUM(T85:T136)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79</v>
      </c>
      <c r="AT84" s="202" t="s">
        <v>70</v>
      </c>
      <c r="AU84" s="202" t="s">
        <v>79</v>
      </c>
      <c r="AY84" s="201" t="s">
        <v>119</v>
      </c>
      <c r="BK84" s="203">
        <f>SUM(BK85:BK136)</f>
        <v>0</v>
      </c>
    </row>
    <row r="85" s="2" customFormat="1" ht="24.15" customHeight="1">
      <c r="A85" s="40"/>
      <c r="B85" s="41"/>
      <c r="C85" s="206" t="s">
        <v>79</v>
      </c>
      <c r="D85" s="206" t="s">
        <v>121</v>
      </c>
      <c r="E85" s="207" t="s">
        <v>270</v>
      </c>
      <c r="F85" s="208" t="s">
        <v>271</v>
      </c>
      <c r="G85" s="209" t="s">
        <v>134</v>
      </c>
      <c r="H85" s="210">
        <v>6</v>
      </c>
      <c r="I85" s="211"/>
      <c r="J85" s="212">
        <f>ROUND(I85*H85,2)</f>
        <v>0</v>
      </c>
      <c r="K85" s="208" t="s">
        <v>272</v>
      </c>
      <c r="L85" s="46"/>
      <c r="M85" s="213" t="s">
        <v>19</v>
      </c>
      <c r="N85" s="214" t="s">
        <v>42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126</v>
      </c>
      <c r="AT85" s="217" t="s">
        <v>121</v>
      </c>
      <c r="AU85" s="217" t="s">
        <v>81</v>
      </c>
      <c r="AY85" s="19" t="s">
        <v>119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79</v>
      </c>
      <c r="BK85" s="218">
        <f>ROUND(I85*H85,2)</f>
        <v>0</v>
      </c>
      <c r="BL85" s="19" t="s">
        <v>126</v>
      </c>
      <c r="BM85" s="217" t="s">
        <v>273</v>
      </c>
    </row>
    <row r="86" s="2" customFormat="1">
      <c r="A86" s="40"/>
      <c r="B86" s="41"/>
      <c r="C86" s="42"/>
      <c r="D86" s="219" t="s">
        <v>128</v>
      </c>
      <c r="E86" s="42"/>
      <c r="F86" s="220" t="s">
        <v>274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128</v>
      </c>
      <c r="AU86" s="19" t="s">
        <v>81</v>
      </c>
    </row>
    <row r="87" s="13" customFormat="1">
      <c r="A87" s="13"/>
      <c r="B87" s="224"/>
      <c r="C87" s="225"/>
      <c r="D87" s="226" t="s">
        <v>130</v>
      </c>
      <c r="E87" s="227" t="s">
        <v>19</v>
      </c>
      <c r="F87" s="228" t="s">
        <v>275</v>
      </c>
      <c r="G87" s="225"/>
      <c r="H87" s="229">
        <v>6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130</v>
      </c>
      <c r="AU87" s="235" t="s">
        <v>81</v>
      </c>
      <c r="AV87" s="13" t="s">
        <v>81</v>
      </c>
      <c r="AW87" s="13" t="s">
        <v>32</v>
      </c>
      <c r="AX87" s="13" t="s">
        <v>79</v>
      </c>
      <c r="AY87" s="235" t="s">
        <v>119</v>
      </c>
    </row>
    <row r="88" s="2" customFormat="1" ht="16.5" customHeight="1">
      <c r="A88" s="40"/>
      <c r="B88" s="41"/>
      <c r="C88" s="239" t="s">
        <v>81</v>
      </c>
      <c r="D88" s="239" t="s">
        <v>276</v>
      </c>
      <c r="E88" s="240" t="s">
        <v>277</v>
      </c>
      <c r="F88" s="241" t="s">
        <v>278</v>
      </c>
      <c r="G88" s="242" t="s">
        <v>279</v>
      </c>
      <c r="H88" s="243">
        <v>3.6850000000000001</v>
      </c>
      <c r="I88" s="244"/>
      <c r="J88" s="245">
        <f>ROUND(I88*H88,2)</f>
        <v>0</v>
      </c>
      <c r="K88" s="241" t="s">
        <v>272</v>
      </c>
      <c r="L88" s="246"/>
      <c r="M88" s="247" t="s">
        <v>19</v>
      </c>
      <c r="N88" s="248" t="s">
        <v>42</v>
      </c>
      <c r="O88" s="86"/>
      <c r="P88" s="215">
        <f>O88*H88</f>
        <v>0</v>
      </c>
      <c r="Q88" s="215">
        <v>0.22</v>
      </c>
      <c r="R88" s="215">
        <f>Q88*H88</f>
        <v>0.81069999999999998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162</v>
      </c>
      <c r="AT88" s="217" t="s">
        <v>276</v>
      </c>
      <c r="AU88" s="217" t="s">
        <v>81</v>
      </c>
      <c r="AY88" s="19" t="s">
        <v>119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ROUND(I88*H88,2)</f>
        <v>0</v>
      </c>
      <c r="BL88" s="19" t="s">
        <v>126</v>
      </c>
      <c r="BM88" s="217" t="s">
        <v>280</v>
      </c>
    </row>
    <row r="89" s="13" customFormat="1">
      <c r="A89" s="13"/>
      <c r="B89" s="224"/>
      <c r="C89" s="225"/>
      <c r="D89" s="226" t="s">
        <v>130</v>
      </c>
      <c r="E89" s="227" t="s">
        <v>19</v>
      </c>
      <c r="F89" s="228" t="s">
        <v>281</v>
      </c>
      <c r="G89" s="225"/>
      <c r="H89" s="229">
        <v>3.6850000000000001</v>
      </c>
      <c r="I89" s="230"/>
      <c r="J89" s="225"/>
      <c r="K89" s="225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130</v>
      </c>
      <c r="AU89" s="235" t="s">
        <v>81</v>
      </c>
      <c r="AV89" s="13" t="s">
        <v>81</v>
      </c>
      <c r="AW89" s="13" t="s">
        <v>32</v>
      </c>
      <c r="AX89" s="13" t="s">
        <v>71</v>
      </c>
      <c r="AY89" s="235" t="s">
        <v>119</v>
      </c>
    </row>
    <row r="90" s="14" customFormat="1">
      <c r="A90" s="14"/>
      <c r="B90" s="249"/>
      <c r="C90" s="250"/>
      <c r="D90" s="226" t="s">
        <v>130</v>
      </c>
      <c r="E90" s="251" t="s">
        <v>19</v>
      </c>
      <c r="F90" s="252" t="s">
        <v>282</v>
      </c>
      <c r="G90" s="250"/>
      <c r="H90" s="253">
        <v>3.6850000000000001</v>
      </c>
      <c r="I90" s="254"/>
      <c r="J90" s="250"/>
      <c r="K90" s="250"/>
      <c r="L90" s="255"/>
      <c r="M90" s="256"/>
      <c r="N90" s="257"/>
      <c r="O90" s="257"/>
      <c r="P90" s="257"/>
      <c r="Q90" s="257"/>
      <c r="R90" s="257"/>
      <c r="S90" s="257"/>
      <c r="T90" s="258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9" t="s">
        <v>130</v>
      </c>
      <c r="AU90" s="259" t="s">
        <v>81</v>
      </c>
      <c r="AV90" s="14" t="s">
        <v>126</v>
      </c>
      <c r="AW90" s="14" t="s">
        <v>32</v>
      </c>
      <c r="AX90" s="14" t="s">
        <v>79</v>
      </c>
      <c r="AY90" s="259" t="s">
        <v>119</v>
      </c>
    </row>
    <row r="91" s="2" customFormat="1" ht="24.15" customHeight="1">
      <c r="A91" s="40"/>
      <c r="B91" s="41"/>
      <c r="C91" s="206" t="s">
        <v>137</v>
      </c>
      <c r="D91" s="206" t="s">
        <v>121</v>
      </c>
      <c r="E91" s="207" t="s">
        <v>283</v>
      </c>
      <c r="F91" s="208" t="s">
        <v>284</v>
      </c>
      <c r="G91" s="209" t="s">
        <v>134</v>
      </c>
      <c r="H91" s="210">
        <v>6</v>
      </c>
      <c r="I91" s="211"/>
      <c r="J91" s="212">
        <f>ROUND(I91*H91,2)</f>
        <v>0</v>
      </c>
      <c r="K91" s="208" t="s">
        <v>272</v>
      </c>
      <c r="L91" s="46"/>
      <c r="M91" s="213" t="s">
        <v>19</v>
      </c>
      <c r="N91" s="214" t="s">
        <v>42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126</v>
      </c>
      <c r="AT91" s="217" t="s">
        <v>121</v>
      </c>
      <c r="AU91" s="217" t="s">
        <v>81</v>
      </c>
      <c r="AY91" s="19" t="s">
        <v>119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79</v>
      </c>
      <c r="BK91" s="218">
        <f>ROUND(I91*H91,2)</f>
        <v>0</v>
      </c>
      <c r="BL91" s="19" t="s">
        <v>126</v>
      </c>
      <c r="BM91" s="217" t="s">
        <v>285</v>
      </c>
    </row>
    <row r="92" s="2" customFormat="1">
      <c r="A92" s="40"/>
      <c r="B92" s="41"/>
      <c r="C92" s="42"/>
      <c r="D92" s="219" t="s">
        <v>128</v>
      </c>
      <c r="E92" s="42"/>
      <c r="F92" s="220" t="s">
        <v>286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128</v>
      </c>
      <c r="AU92" s="19" t="s">
        <v>81</v>
      </c>
    </row>
    <row r="93" s="2" customFormat="1" ht="24.15" customHeight="1">
      <c r="A93" s="40"/>
      <c r="B93" s="41"/>
      <c r="C93" s="239" t="s">
        <v>126</v>
      </c>
      <c r="D93" s="239" t="s">
        <v>276</v>
      </c>
      <c r="E93" s="240" t="s">
        <v>287</v>
      </c>
      <c r="F93" s="241" t="s">
        <v>288</v>
      </c>
      <c r="G93" s="242" t="s">
        <v>134</v>
      </c>
      <c r="H93" s="243">
        <v>6</v>
      </c>
      <c r="I93" s="244"/>
      <c r="J93" s="245">
        <f>ROUND(I93*H93,2)</f>
        <v>0</v>
      </c>
      <c r="K93" s="241" t="s">
        <v>19</v>
      </c>
      <c r="L93" s="246"/>
      <c r="M93" s="247" t="s">
        <v>19</v>
      </c>
      <c r="N93" s="248" t="s">
        <v>42</v>
      </c>
      <c r="O93" s="86"/>
      <c r="P93" s="215">
        <f>O93*H93</f>
        <v>0</v>
      </c>
      <c r="Q93" s="215">
        <v>0.040000000000000001</v>
      </c>
      <c r="R93" s="215">
        <f>Q93*H93</f>
        <v>0.23999999999999999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162</v>
      </c>
      <c r="AT93" s="217" t="s">
        <v>276</v>
      </c>
      <c r="AU93" s="217" t="s">
        <v>81</v>
      </c>
      <c r="AY93" s="19" t="s">
        <v>119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79</v>
      </c>
      <c r="BK93" s="218">
        <f>ROUND(I93*H93,2)</f>
        <v>0</v>
      </c>
      <c r="BL93" s="19" t="s">
        <v>126</v>
      </c>
      <c r="BM93" s="217" t="s">
        <v>289</v>
      </c>
    </row>
    <row r="94" s="2" customFormat="1">
      <c r="A94" s="40"/>
      <c r="B94" s="41"/>
      <c r="C94" s="42"/>
      <c r="D94" s="226" t="s">
        <v>290</v>
      </c>
      <c r="E94" s="42"/>
      <c r="F94" s="260" t="s">
        <v>291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290</v>
      </c>
      <c r="AU94" s="19" t="s">
        <v>81</v>
      </c>
    </row>
    <row r="95" s="2" customFormat="1" ht="16.5" customHeight="1">
      <c r="A95" s="40"/>
      <c r="B95" s="41"/>
      <c r="C95" s="206" t="s">
        <v>146</v>
      </c>
      <c r="D95" s="206" t="s">
        <v>121</v>
      </c>
      <c r="E95" s="207" t="s">
        <v>292</v>
      </c>
      <c r="F95" s="208" t="s">
        <v>293</v>
      </c>
      <c r="G95" s="209" t="s">
        <v>134</v>
      </c>
      <c r="H95" s="210">
        <v>6</v>
      </c>
      <c r="I95" s="211"/>
      <c r="J95" s="212">
        <f>ROUND(I95*H95,2)</f>
        <v>0</v>
      </c>
      <c r="K95" s="208" t="s">
        <v>272</v>
      </c>
      <c r="L95" s="46"/>
      <c r="M95" s="213" t="s">
        <v>19</v>
      </c>
      <c r="N95" s="214" t="s">
        <v>42</v>
      </c>
      <c r="O95" s="86"/>
      <c r="P95" s="215">
        <f>O95*H95</f>
        <v>0</v>
      </c>
      <c r="Q95" s="215">
        <v>5.0000000000000002E-05</v>
      </c>
      <c r="R95" s="215">
        <f>Q95*H95</f>
        <v>0.00030000000000000003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126</v>
      </c>
      <c r="AT95" s="217" t="s">
        <v>121</v>
      </c>
      <c r="AU95" s="217" t="s">
        <v>81</v>
      </c>
      <c r="AY95" s="19" t="s">
        <v>119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79</v>
      </c>
      <c r="BK95" s="218">
        <f>ROUND(I95*H95,2)</f>
        <v>0</v>
      </c>
      <c r="BL95" s="19" t="s">
        <v>126</v>
      </c>
      <c r="BM95" s="217" t="s">
        <v>294</v>
      </c>
    </row>
    <row r="96" s="2" customFormat="1">
      <c r="A96" s="40"/>
      <c r="B96" s="41"/>
      <c r="C96" s="42"/>
      <c r="D96" s="219" t="s">
        <v>128</v>
      </c>
      <c r="E96" s="42"/>
      <c r="F96" s="220" t="s">
        <v>295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128</v>
      </c>
      <c r="AU96" s="19" t="s">
        <v>81</v>
      </c>
    </row>
    <row r="97" s="13" customFormat="1">
      <c r="A97" s="13"/>
      <c r="B97" s="224"/>
      <c r="C97" s="225"/>
      <c r="D97" s="226" t="s">
        <v>130</v>
      </c>
      <c r="E97" s="227" t="s">
        <v>19</v>
      </c>
      <c r="F97" s="228" t="s">
        <v>296</v>
      </c>
      <c r="G97" s="225"/>
      <c r="H97" s="229">
        <v>6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130</v>
      </c>
      <c r="AU97" s="235" t="s">
        <v>81</v>
      </c>
      <c r="AV97" s="13" t="s">
        <v>81</v>
      </c>
      <c r="AW97" s="13" t="s">
        <v>32</v>
      </c>
      <c r="AX97" s="13" t="s">
        <v>79</v>
      </c>
      <c r="AY97" s="235" t="s">
        <v>119</v>
      </c>
    </row>
    <row r="98" s="2" customFormat="1" ht="16.5" customHeight="1">
      <c r="A98" s="40"/>
      <c r="B98" s="41"/>
      <c r="C98" s="239" t="s">
        <v>151</v>
      </c>
      <c r="D98" s="239" t="s">
        <v>276</v>
      </c>
      <c r="E98" s="240" t="s">
        <v>297</v>
      </c>
      <c r="F98" s="241" t="s">
        <v>298</v>
      </c>
      <c r="G98" s="242" t="s">
        <v>134</v>
      </c>
      <c r="H98" s="243">
        <v>18</v>
      </c>
      <c r="I98" s="244"/>
      <c r="J98" s="245">
        <f>ROUND(I98*H98,2)</f>
        <v>0</v>
      </c>
      <c r="K98" s="241" t="s">
        <v>272</v>
      </c>
      <c r="L98" s="246"/>
      <c r="M98" s="247" t="s">
        <v>19</v>
      </c>
      <c r="N98" s="248" t="s">
        <v>42</v>
      </c>
      <c r="O98" s="86"/>
      <c r="P98" s="215">
        <f>O98*H98</f>
        <v>0</v>
      </c>
      <c r="Q98" s="215">
        <v>0.0047200000000000002</v>
      </c>
      <c r="R98" s="215">
        <f>Q98*H98</f>
        <v>0.084960000000000008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162</v>
      </c>
      <c r="AT98" s="217" t="s">
        <v>276</v>
      </c>
      <c r="AU98" s="217" t="s">
        <v>81</v>
      </c>
      <c r="AY98" s="19" t="s">
        <v>119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79</v>
      </c>
      <c r="BK98" s="218">
        <f>ROUND(I98*H98,2)</f>
        <v>0</v>
      </c>
      <c r="BL98" s="19" t="s">
        <v>126</v>
      </c>
      <c r="BM98" s="217" t="s">
        <v>299</v>
      </c>
    </row>
    <row r="99" s="13" customFormat="1">
      <c r="A99" s="13"/>
      <c r="B99" s="224"/>
      <c r="C99" s="225"/>
      <c r="D99" s="226" t="s">
        <v>130</v>
      </c>
      <c r="E99" s="227" t="s">
        <v>19</v>
      </c>
      <c r="F99" s="228" t="s">
        <v>300</v>
      </c>
      <c r="G99" s="225"/>
      <c r="H99" s="229">
        <v>18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130</v>
      </c>
      <c r="AU99" s="235" t="s">
        <v>81</v>
      </c>
      <c r="AV99" s="13" t="s">
        <v>81</v>
      </c>
      <c r="AW99" s="13" t="s">
        <v>32</v>
      </c>
      <c r="AX99" s="13" t="s">
        <v>79</v>
      </c>
      <c r="AY99" s="235" t="s">
        <v>119</v>
      </c>
    </row>
    <row r="100" s="2" customFormat="1" ht="21.75" customHeight="1">
      <c r="A100" s="40"/>
      <c r="B100" s="41"/>
      <c r="C100" s="206" t="s">
        <v>156</v>
      </c>
      <c r="D100" s="206" t="s">
        <v>121</v>
      </c>
      <c r="E100" s="207" t="s">
        <v>301</v>
      </c>
      <c r="F100" s="208" t="s">
        <v>302</v>
      </c>
      <c r="G100" s="209" t="s">
        <v>124</v>
      </c>
      <c r="H100" s="210">
        <v>1.95</v>
      </c>
      <c r="I100" s="211"/>
      <c r="J100" s="212">
        <f>ROUND(I100*H100,2)</f>
        <v>0</v>
      </c>
      <c r="K100" s="208" t="s">
        <v>272</v>
      </c>
      <c r="L100" s="46"/>
      <c r="M100" s="213" t="s">
        <v>19</v>
      </c>
      <c r="N100" s="214" t="s">
        <v>42</v>
      </c>
      <c r="O100" s="86"/>
      <c r="P100" s="215">
        <f>O100*H100</f>
        <v>0</v>
      </c>
      <c r="Q100" s="215">
        <v>0.00068999999999999997</v>
      </c>
      <c r="R100" s="215">
        <f>Q100*H100</f>
        <v>0.0013454999999999999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126</v>
      </c>
      <c r="AT100" s="217" t="s">
        <v>121</v>
      </c>
      <c r="AU100" s="217" t="s">
        <v>81</v>
      </c>
      <c r="AY100" s="19" t="s">
        <v>119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ROUND(I100*H100,2)</f>
        <v>0</v>
      </c>
      <c r="BL100" s="19" t="s">
        <v>126</v>
      </c>
      <c r="BM100" s="217" t="s">
        <v>303</v>
      </c>
    </row>
    <row r="101" s="2" customFormat="1">
      <c r="A101" s="40"/>
      <c r="B101" s="41"/>
      <c r="C101" s="42"/>
      <c r="D101" s="219" t="s">
        <v>128</v>
      </c>
      <c r="E101" s="42"/>
      <c r="F101" s="220" t="s">
        <v>304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128</v>
      </c>
      <c r="AU101" s="19" t="s">
        <v>81</v>
      </c>
    </row>
    <row r="102" s="13" customFormat="1">
      <c r="A102" s="13"/>
      <c r="B102" s="224"/>
      <c r="C102" s="225"/>
      <c r="D102" s="226" t="s">
        <v>130</v>
      </c>
      <c r="E102" s="227" t="s">
        <v>19</v>
      </c>
      <c r="F102" s="228" t="s">
        <v>305</v>
      </c>
      <c r="G102" s="225"/>
      <c r="H102" s="229">
        <v>1.95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130</v>
      </c>
      <c r="AU102" s="235" t="s">
        <v>81</v>
      </c>
      <c r="AV102" s="13" t="s">
        <v>81</v>
      </c>
      <c r="AW102" s="13" t="s">
        <v>32</v>
      </c>
      <c r="AX102" s="13" t="s">
        <v>71</v>
      </c>
      <c r="AY102" s="235" t="s">
        <v>119</v>
      </c>
    </row>
    <row r="103" s="14" customFormat="1">
      <c r="A103" s="14"/>
      <c r="B103" s="249"/>
      <c r="C103" s="250"/>
      <c r="D103" s="226" t="s">
        <v>130</v>
      </c>
      <c r="E103" s="251" t="s">
        <v>19</v>
      </c>
      <c r="F103" s="252" t="s">
        <v>282</v>
      </c>
      <c r="G103" s="250"/>
      <c r="H103" s="253">
        <v>1.95</v>
      </c>
      <c r="I103" s="254"/>
      <c r="J103" s="250"/>
      <c r="K103" s="250"/>
      <c r="L103" s="255"/>
      <c r="M103" s="256"/>
      <c r="N103" s="257"/>
      <c r="O103" s="257"/>
      <c r="P103" s="257"/>
      <c r="Q103" s="257"/>
      <c r="R103" s="257"/>
      <c r="S103" s="257"/>
      <c r="T103" s="25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9" t="s">
        <v>130</v>
      </c>
      <c r="AU103" s="259" t="s">
        <v>81</v>
      </c>
      <c r="AV103" s="14" t="s">
        <v>126</v>
      </c>
      <c r="AW103" s="14" t="s">
        <v>32</v>
      </c>
      <c r="AX103" s="14" t="s">
        <v>79</v>
      </c>
      <c r="AY103" s="259" t="s">
        <v>119</v>
      </c>
    </row>
    <row r="104" s="2" customFormat="1" ht="16.5" customHeight="1">
      <c r="A104" s="40"/>
      <c r="B104" s="41"/>
      <c r="C104" s="206" t="s">
        <v>162</v>
      </c>
      <c r="D104" s="206" t="s">
        <v>121</v>
      </c>
      <c r="E104" s="207" t="s">
        <v>306</v>
      </c>
      <c r="F104" s="208" t="s">
        <v>307</v>
      </c>
      <c r="G104" s="209" t="s">
        <v>134</v>
      </c>
      <c r="H104" s="210">
        <v>6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42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126</v>
      </c>
      <c r="AT104" s="217" t="s">
        <v>121</v>
      </c>
      <c r="AU104" s="217" t="s">
        <v>81</v>
      </c>
      <c r="AY104" s="19" t="s">
        <v>119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126</v>
      </c>
      <c r="BM104" s="217" t="s">
        <v>308</v>
      </c>
    </row>
    <row r="105" s="2" customFormat="1" ht="24.15" customHeight="1">
      <c r="A105" s="40"/>
      <c r="B105" s="41"/>
      <c r="C105" s="206" t="s">
        <v>168</v>
      </c>
      <c r="D105" s="206" t="s">
        <v>121</v>
      </c>
      <c r="E105" s="207" t="s">
        <v>309</v>
      </c>
      <c r="F105" s="208" t="s">
        <v>310</v>
      </c>
      <c r="G105" s="209" t="s">
        <v>311</v>
      </c>
      <c r="H105" s="210">
        <v>0.059999999999999998</v>
      </c>
      <c r="I105" s="211"/>
      <c r="J105" s="212">
        <f>ROUND(I105*H105,2)</f>
        <v>0</v>
      </c>
      <c r="K105" s="208" t="s">
        <v>272</v>
      </c>
      <c r="L105" s="46"/>
      <c r="M105" s="213" t="s">
        <v>19</v>
      </c>
      <c r="N105" s="214" t="s">
        <v>42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126</v>
      </c>
      <c r="AT105" s="217" t="s">
        <v>121</v>
      </c>
      <c r="AU105" s="217" t="s">
        <v>81</v>
      </c>
      <c r="AY105" s="19" t="s">
        <v>119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79</v>
      </c>
      <c r="BK105" s="218">
        <f>ROUND(I105*H105,2)</f>
        <v>0</v>
      </c>
      <c r="BL105" s="19" t="s">
        <v>126</v>
      </c>
      <c r="BM105" s="217" t="s">
        <v>312</v>
      </c>
    </row>
    <row r="106" s="2" customFormat="1">
      <c r="A106" s="40"/>
      <c r="B106" s="41"/>
      <c r="C106" s="42"/>
      <c r="D106" s="219" t="s">
        <v>128</v>
      </c>
      <c r="E106" s="42"/>
      <c r="F106" s="220" t="s">
        <v>313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128</v>
      </c>
      <c r="AU106" s="19" t="s">
        <v>81</v>
      </c>
    </row>
    <row r="107" s="13" customFormat="1">
      <c r="A107" s="13"/>
      <c r="B107" s="224"/>
      <c r="C107" s="225"/>
      <c r="D107" s="226" t="s">
        <v>130</v>
      </c>
      <c r="E107" s="227" t="s">
        <v>19</v>
      </c>
      <c r="F107" s="228" t="s">
        <v>314</v>
      </c>
      <c r="G107" s="225"/>
      <c r="H107" s="229">
        <v>0.059999999999999998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130</v>
      </c>
      <c r="AU107" s="235" t="s">
        <v>81</v>
      </c>
      <c r="AV107" s="13" t="s">
        <v>81</v>
      </c>
      <c r="AW107" s="13" t="s">
        <v>32</v>
      </c>
      <c r="AX107" s="13" t="s">
        <v>79</v>
      </c>
      <c r="AY107" s="235" t="s">
        <v>119</v>
      </c>
    </row>
    <row r="108" s="2" customFormat="1" ht="16.5" customHeight="1">
      <c r="A108" s="40"/>
      <c r="B108" s="41"/>
      <c r="C108" s="239" t="s">
        <v>173</v>
      </c>
      <c r="D108" s="239" t="s">
        <v>276</v>
      </c>
      <c r="E108" s="240" t="s">
        <v>315</v>
      </c>
      <c r="F108" s="241" t="s">
        <v>316</v>
      </c>
      <c r="G108" s="242" t="s">
        <v>317</v>
      </c>
      <c r="H108" s="243">
        <v>0.059999999999999998</v>
      </c>
      <c r="I108" s="244"/>
      <c r="J108" s="245">
        <f>ROUND(I108*H108,2)</f>
        <v>0</v>
      </c>
      <c r="K108" s="241" t="s">
        <v>19</v>
      </c>
      <c r="L108" s="246"/>
      <c r="M108" s="247" t="s">
        <v>19</v>
      </c>
      <c r="N108" s="248" t="s">
        <v>42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162</v>
      </c>
      <c r="AT108" s="217" t="s">
        <v>276</v>
      </c>
      <c r="AU108" s="217" t="s">
        <v>81</v>
      </c>
      <c r="AY108" s="19" t="s">
        <v>119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ROUND(I108*H108,2)</f>
        <v>0</v>
      </c>
      <c r="BL108" s="19" t="s">
        <v>126</v>
      </c>
      <c r="BM108" s="217" t="s">
        <v>318</v>
      </c>
    </row>
    <row r="109" s="2" customFormat="1">
      <c r="A109" s="40"/>
      <c r="B109" s="41"/>
      <c r="C109" s="42"/>
      <c r="D109" s="226" t="s">
        <v>290</v>
      </c>
      <c r="E109" s="42"/>
      <c r="F109" s="260" t="s">
        <v>319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290</v>
      </c>
      <c r="AU109" s="19" t="s">
        <v>81</v>
      </c>
    </row>
    <row r="110" s="13" customFormat="1">
      <c r="A110" s="13"/>
      <c r="B110" s="224"/>
      <c r="C110" s="225"/>
      <c r="D110" s="226" t="s">
        <v>130</v>
      </c>
      <c r="E110" s="227" t="s">
        <v>19</v>
      </c>
      <c r="F110" s="228" t="s">
        <v>314</v>
      </c>
      <c r="G110" s="225"/>
      <c r="H110" s="229">
        <v>0.059999999999999998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130</v>
      </c>
      <c r="AU110" s="235" t="s">
        <v>81</v>
      </c>
      <c r="AV110" s="13" t="s">
        <v>81</v>
      </c>
      <c r="AW110" s="13" t="s">
        <v>32</v>
      </c>
      <c r="AX110" s="13" t="s">
        <v>79</v>
      </c>
      <c r="AY110" s="235" t="s">
        <v>119</v>
      </c>
    </row>
    <row r="111" s="2" customFormat="1" ht="24.15" customHeight="1">
      <c r="A111" s="40"/>
      <c r="B111" s="41"/>
      <c r="C111" s="206" t="s">
        <v>178</v>
      </c>
      <c r="D111" s="206" t="s">
        <v>121</v>
      </c>
      <c r="E111" s="207" t="s">
        <v>320</v>
      </c>
      <c r="F111" s="208" t="s">
        <v>321</v>
      </c>
      <c r="G111" s="209" t="s">
        <v>265</v>
      </c>
      <c r="H111" s="210">
        <v>0.001</v>
      </c>
      <c r="I111" s="211"/>
      <c r="J111" s="212">
        <f>ROUND(I111*H111,2)</f>
        <v>0</v>
      </c>
      <c r="K111" s="208" t="s">
        <v>272</v>
      </c>
      <c r="L111" s="46"/>
      <c r="M111" s="213" t="s">
        <v>19</v>
      </c>
      <c r="N111" s="214" t="s">
        <v>42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126</v>
      </c>
      <c r="AT111" s="217" t="s">
        <v>121</v>
      </c>
      <c r="AU111" s="217" t="s">
        <v>81</v>
      </c>
      <c r="AY111" s="19" t="s">
        <v>119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79</v>
      </c>
      <c r="BK111" s="218">
        <f>ROUND(I111*H111,2)</f>
        <v>0</v>
      </c>
      <c r="BL111" s="19" t="s">
        <v>126</v>
      </c>
      <c r="BM111" s="217" t="s">
        <v>322</v>
      </c>
    </row>
    <row r="112" s="2" customFormat="1">
      <c r="A112" s="40"/>
      <c r="B112" s="41"/>
      <c r="C112" s="42"/>
      <c r="D112" s="219" t="s">
        <v>128</v>
      </c>
      <c r="E112" s="42"/>
      <c r="F112" s="220" t="s">
        <v>323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128</v>
      </c>
      <c r="AU112" s="19" t="s">
        <v>81</v>
      </c>
    </row>
    <row r="113" s="13" customFormat="1">
      <c r="A113" s="13"/>
      <c r="B113" s="224"/>
      <c r="C113" s="225"/>
      <c r="D113" s="226" t="s">
        <v>130</v>
      </c>
      <c r="E113" s="227" t="s">
        <v>19</v>
      </c>
      <c r="F113" s="228" t="s">
        <v>324</v>
      </c>
      <c r="G113" s="225"/>
      <c r="H113" s="229">
        <v>0.001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130</v>
      </c>
      <c r="AU113" s="235" t="s">
        <v>81</v>
      </c>
      <c r="AV113" s="13" t="s">
        <v>81</v>
      </c>
      <c r="AW113" s="13" t="s">
        <v>32</v>
      </c>
      <c r="AX113" s="13" t="s">
        <v>71</v>
      </c>
      <c r="AY113" s="235" t="s">
        <v>119</v>
      </c>
    </row>
    <row r="114" s="14" customFormat="1">
      <c r="A114" s="14"/>
      <c r="B114" s="249"/>
      <c r="C114" s="250"/>
      <c r="D114" s="226" t="s">
        <v>130</v>
      </c>
      <c r="E114" s="251" t="s">
        <v>19</v>
      </c>
      <c r="F114" s="252" t="s">
        <v>282</v>
      </c>
      <c r="G114" s="250"/>
      <c r="H114" s="253">
        <v>0.001</v>
      </c>
      <c r="I114" s="254"/>
      <c r="J114" s="250"/>
      <c r="K114" s="250"/>
      <c r="L114" s="255"/>
      <c r="M114" s="256"/>
      <c r="N114" s="257"/>
      <c r="O114" s="257"/>
      <c r="P114" s="257"/>
      <c r="Q114" s="257"/>
      <c r="R114" s="257"/>
      <c r="S114" s="257"/>
      <c r="T114" s="25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9" t="s">
        <v>130</v>
      </c>
      <c r="AU114" s="259" t="s">
        <v>81</v>
      </c>
      <c r="AV114" s="14" t="s">
        <v>126</v>
      </c>
      <c r="AW114" s="14" t="s">
        <v>32</v>
      </c>
      <c r="AX114" s="14" t="s">
        <v>79</v>
      </c>
      <c r="AY114" s="259" t="s">
        <v>119</v>
      </c>
    </row>
    <row r="115" s="2" customFormat="1" ht="16.5" customHeight="1">
      <c r="A115" s="40"/>
      <c r="B115" s="41"/>
      <c r="C115" s="239" t="s">
        <v>183</v>
      </c>
      <c r="D115" s="239" t="s">
        <v>276</v>
      </c>
      <c r="E115" s="240" t="s">
        <v>325</v>
      </c>
      <c r="F115" s="241" t="s">
        <v>326</v>
      </c>
      <c r="G115" s="242" t="s">
        <v>317</v>
      </c>
      <c r="H115" s="243">
        <v>1.2</v>
      </c>
      <c r="I115" s="244"/>
      <c r="J115" s="245">
        <f>ROUND(I115*H115,2)</f>
        <v>0</v>
      </c>
      <c r="K115" s="241" t="s">
        <v>19</v>
      </c>
      <c r="L115" s="246"/>
      <c r="M115" s="247" t="s">
        <v>19</v>
      </c>
      <c r="N115" s="248" t="s">
        <v>42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162</v>
      </c>
      <c r="AT115" s="217" t="s">
        <v>276</v>
      </c>
      <c r="AU115" s="217" t="s">
        <v>81</v>
      </c>
      <c r="AY115" s="19" t="s">
        <v>119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79</v>
      </c>
      <c r="BK115" s="218">
        <f>ROUND(I115*H115,2)</f>
        <v>0</v>
      </c>
      <c r="BL115" s="19" t="s">
        <v>126</v>
      </c>
      <c r="BM115" s="217" t="s">
        <v>327</v>
      </c>
    </row>
    <row r="116" s="2" customFormat="1">
      <c r="A116" s="40"/>
      <c r="B116" s="41"/>
      <c r="C116" s="42"/>
      <c r="D116" s="226" t="s">
        <v>290</v>
      </c>
      <c r="E116" s="42"/>
      <c r="F116" s="260" t="s">
        <v>328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290</v>
      </c>
      <c r="AU116" s="19" t="s">
        <v>81</v>
      </c>
    </row>
    <row r="117" s="13" customFormat="1">
      <c r="A117" s="13"/>
      <c r="B117" s="224"/>
      <c r="C117" s="225"/>
      <c r="D117" s="226" t="s">
        <v>130</v>
      </c>
      <c r="E117" s="227" t="s">
        <v>19</v>
      </c>
      <c r="F117" s="228" t="s">
        <v>329</v>
      </c>
      <c r="G117" s="225"/>
      <c r="H117" s="229">
        <v>1.2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130</v>
      </c>
      <c r="AU117" s="235" t="s">
        <v>81</v>
      </c>
      <c r="AV117" s="13" t="s">
        <v>81</v>
      </c>
      <c r="AW117" s="13" t="s">
        <v>32</v>
      </c>
      <c r="AX117" s="13" t="s">
        <v>71</v>
      </c>
      <c r="AY117" s="235" t="s">
        <v>119</v>
      </c>
    </row>
    <row r="118" s="14" customFormat="1">
      <c r="A118" s="14"/>
      <c r="B118" s="249"/>
      <c r="C118" s="250"/>
      <c r="D118" s="226" t="s">
        <v>130</v>
      </c>
      <c r="E118" s="251" t="s">
        <v>19</v>
      </c>
      <c r="F118" s="252" t="s">
        <v>282</v>
      </c>
      <c r="G118" s="250"/>
      <c r="H118" s="253">
        <v>1.2</v>
      </c>
      <c r="I118" s="254"/>
      <c r="J118" s="250"/>
      <c r="K118" s="250"/>
      <c r="L118" s="255"/>
      <c r="M118" s="256"/>
      <c r="N118" s="257"/>
      <c r="O118" s="257"/>
      <c r="P118" s="257"/>
      <c r="Q118" s="257"/>
      <c r="R118" s="257"/>
      <c r="S118" s="257"/>
      <c r="T118" s="25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9" t="s">
        <v>130</v>
      </c>
      <c r="AU118" s="259" t="s">
        <v>81</v>
      </c>
      <c r="AV118" s="14" t="s">
        <v>126</v>
      </c>
      <c r="AW118" s="14" t="s">
        <v>32</v>
      </c>
      <c r="AX118" s="14" t="s">
        <v>79</v>
      </c>
      <c r="AY118" s="259" t="s">
        <v>119</v>
      </c>
    </row>
    <row r="119" s="2" customFormat="1" ht="16.5" customHeight="1">
      <c r="A119" s="40"/>
      <c r="B119" s="41"/>
      <c r="C119" s="239" t="s">
        <v>188</v>
      </c>
      <c r="D119" s="239" t="s">
        <v>276</v>
      </c>
      <c r="E119" s="240" t="s">
        <v>330</v>
      </c>
      <c r="F119" s="241" t="s">
        <v>331</v>
      </c>
      <c r="G119" s="242" t="s">
        <v>317</v>
      </c>
      <c r="H119" s="243">
        <v>0.17999999999999999</v>
      </c>
      <c r="I119" s="244"/>
      <c r="J119" s="245">
        <f>ROUND(I119*H119,2)</f>
        <v>0</v>
      </c>
      <c r="K119" s="241" t="s">
        <v>19</v>
      </c>
      <c r="L119" s="246"/>
      <c r="M119" s="247" t="s">
        <v>19</v>
      </c>
      <c r="N119" s="248" t="s">
        <v>42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162</v>
      </c>
      <c r="AT119" s="217" t="s">
        <v>276</v>
      </c>
      <c r="AU119" s="217" t="s">
        <v>81</v>
      </c>
      <c r="AY119" s="19" t="s">
        <v>119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ROUND(I119*H119,2)</f>
        <v>0</v>
      </c>
      <c r="BL119" s="19" t="s">
        <v>126</v>
      </c>
      <c r="BM119" s="217" t="s">
        <v>332</v>
      </c>
    </row>
    <row r="120" s="2" customFormat="1">
      <c r="A120" s="40"/>
      <c r="B120" s="41"/>
      <c r="C120" s="42"/>
      <c r="D120" s="226" t="s">
        <v>290</v>
      </c>
      <c r="E120" s="42"/>
      <c r="F120" s="260" t="s">
        <v>333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290</v>
      </c>
      <c r="AU120" s="19" t="s">
        <v>81</v>
      </c>
    </row>
    <row r="121" s="13" customFormat="1">
      <c r="A121" s="13"/>
      <c r="B121" s="224"/>
      <c r="C121" s="225"/>
      <c r="D121" s="226" t="s">
        <v>130</v>
      </c>
      <c r="E121" s="227" t="s">
        <v>19</v>
      </c>
      <c r="F121" s="228" t="s">
        <v>334</v>
      </c>
      <c r="G121" s="225"/>
      <c r="H121" s="229">
        <v>0.17999999999999999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130</v>
      </c>
      <c r="AU121" s="235" t="s">
        <v>81</v>
      </c>
      <c r="AV121" s="13" t="s">
        <v>81</v>
      </c>
      <c r="AW121" s="13" t="s">
        <v>32</v>
      </c>
      <c r="AX121" s="13" t="s">
        <v>71</v>
      </c>
      <c r="AY121" s="235" t="s">
        <v>119</v>
      </c>
    </row>
    <row r="122" s="14" customFormat="1">
      <c r="A122" s="14"/>
      <c r="B122" s="249"/>
      <c r="C122" s="250"/>
      <c r="D122" s="226" t="s">
        <v>130</v>
      </c>
      <c r="E122" s="251" t="s">
        <v>19</v>
      </c>
      <c r="F122" s="252" t="s">
        <v>282</v>
      </c>
      <c r="G122" s="250"/>
      <c r="H122" s="253">
        <v>0.17999999999999999</v>
      </c>
      <c r="I122" s="254"/>
      <c r="J122" s="250"/>
      <c r="K122" s="250"/>
      <c r="L122" s="255"/>
      <c r="M122" s="256"/>
      <c r="N122" s="257"/>
      <c r="O122" s="257"/>
      <c r="P122" s="257"/>
      <c r="Q122" s="257"/>
      <c r="R122" s="257"/>
      <c r="S122" s="257"/>
      <c r="T122" s="25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9" t="s">
        <v>130</v>
      </c>
      <c r="AU122" s="259" t="s">
        <v>81</v>
      </c>
      <c r="AV122" s="14" t="s">
        <v>126</v>
      </c>
      <c r="AW122" s="14" t="s">
        <v>32</v>
      </c>
      <c r="AX122" s="14" t="s">
        <v>79</v>
      </c>
      <c r="AY122" s="259" t="s">
        <v>119</v>
      </c>
    </row>
    <row r="123" s="2" customFormat="1" ht="16.5" customHeight="1">
      <c r="A123" s="40"/>
      <c r="B123" s="41"/>
      <c r="C123" s="206" t="s">
        <v>193</v>
      </c>
      <c r="D123" s="206" t="s">
        <v>121</v>
      </c>
      <c r="E123" s="207" t="s">
        <v>335</v>
      </c>
      <c r="F123" s="208" t="s">
        <v>336</v>
      </c>
      <c r="G123" s="209" t="s">
        <v>279</v>
      </c>
      <c r="H123" s="210">
        <v>0.23999999999999999</v>
      </c>
      <c r="I123" s="211"/>
      <c r="J123" s="212">
        <f>ROUND(I123*H123,2)</f>
        <v>0</v>
      </c>
      <c r="K123" s="208" t="s">
        <v>272</v>
      </c>
      <c r="L123" s="46"/>
      <c r="M123" s="213" t="s">
        <v>19</v>
      </c>
      <c r="N123" s="214" t="s">
        <v>42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126</v>
      </c>
      <c r="AT123" s="217" t="s">
        <v>121</v>
      </c>
      <c r="AU123" s="217" t="s">
        <v>81</v>
      </c>
      <c r="AY123" s="19" t="s">
        <v>119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79</v>
      </c>
      <c r="BK123" s="218">
        <f>ROUND(I123*H123,2)</f>
        <v>0</v>
      </c>
      <c r="BL123" s="19" t="s">
        <v>126</v>
      </c>
      <c r="BM123" s="217" t="s">
        <v>337</v>
      </c>
    </row>
    <row r="124" s="2" customFormat="1">
      <c r="A124" s="40"/>
      <c r="B124" s="41"/>
      <c r="C124" s="42"/>
      <c r="D124" s="219" t="s">
        <v>128</v>
      </c>
      <c r="E124" s="42"/>
      <c r="F124" s="220" t="s">
        <v>338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128</v>
      </c>
      <c r="AU124" s="19" t="s">
        <v>81</v>
      </c>
    </row>
    <row r="125" s="2" customFormat="1">
      <c r="A125" s="40"/>
      <c r="B125" s="41"/>
      <c r="C125" s="42"/>
      <c r="D125" s="226" t="s">
        <v>290</v>
      </c>
      <c r="E125" s="42"/>
      <c r="F125" s="260" t="s">
        <v>339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290</v>
      </c>
      <c r="AU125" s="19" t="s">
        <v>81</v>
      </c>
    </row>
    <row r="126" s="15" customFormat="1">
      <c r="A126" s="15"/>
      <c r="B126" s="261"/>
      <c r="C126" s="262"/>
      <c r="D126" s="226" t="s">
        <v>130</v>
      </c>
      <c r="E126" s="263" t="s">
        <v>19</v>
      </c>
      <c r="F126" s="264" t="s">
        <v>340</v>
      </c>
      <c r="G126" s="262"/>
      <c r="H126" s="263" t="s">
        <v>19</v>
      </c>
      <c r="I126" s="265"/>
      <c r="J126" s="262"/>
      <c r="K126" s="262"/>
      <c r="L126" s="266"/>
      <c r="M126" s="267"/>
      <c r="N126" s="268"/>
      <c r="O126" s="268"/>
      <c r="P126" s="268"/>
      <c r="Q126" s="268"/>
      <c r="R126" s="268"/>
      <c r="S126" s="268"/>
      <c r="T126" s="26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0" t="s">
        <v>130</v>
      </c>
      <c r="AU126" s="270" t="s">
        <v>81</v>
      </c>
      <c r="AV126" s="15" t="s">
        <v>79</v>
      </c>
      <c r="AW126" s="15" t="s">
        <v>32</v>
      </c>
      <c r="AX126" s="15" t="s">
        <v>71</v>
      </c>
      <c r="AY126" s="270" t="s">
        <v>119</v>
      </c>
    </row>
    <row r="127" s="13" customFormat="1">
      <c r="A127" s="13"/>
      <c r="B127" s="224"/>
      <c r="C127" s="225"/>
      <c r="D127" s="226" t="s">
        <v>130</v>
      </c>
      <c r="E127" s="227" t="s">
        <v>19</v>
      </c>
      <c r="F127" s="228" t="s">
        <v>341</v>
      </c>
      <c r="G127" s="225"/>
      <c r="H127" s="229">
        <v>0.12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130</v>
      </c>
      <c r="AU127" s="235" t="s">
        <v>81</v>
      </c>
      <c r="AV127" s="13" t="s">
        <v>81</v>
      </c>
      <c r="AW127" s="13" t="s">
        <v>32</v>
      </c>
      <c r="AX127" s="13" t="s">
        <v>71</v>
      </c>
      <c r="AY127" s="235" t="s">
        <v>119</v>
      </c>
    </row>
    <row r="128" s="13" customFormat="1">
      <c r="A128" s="13"/>
      <c r="B128" s="224"/>
      <c r="C128" s="225"/>
      <c r="D128" s="226" t="s">
        <v>130</v>
      </c>
      <c r="E128" s="227" t="s">
        <v>19</v>
      </c>
      <c r="F128" s="228" t="s">
        <v>342</v>
      </c>
      <c r="G128" s="225"/>
      <c r="H128" s="229">
        <v>0.12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130</v>
      </c>
      <c r="AU128" s="235" t="s">
        <v>81</v>
      </c>
      <c r="AV128" s="13" t="s">
        <v>81</v>
      </c>
      <c r="AW128" s="13" t="s">
        <v>32</v>
      </c>
      <c r="AX128" s="13" t="s">
        <v>71</v>
      </c>
      <c r="AY128" s="235" t="s">
        <v>119</v>
      </c>
    </row>
    <row r="129" s="14" customFormat="1">
      <c r="A129" s="14"/>
      <c r="B129" s="249"/>
      <c r="C129" s="250"/>
      <c r="D129" s="226" t="s">
        <v>130</v>
      </c>
      <c r="E129" s="251" t="s">
        <v>19</v>
      </c>
      <c r="F129" s="252" t="s">
        <v>282</v>
      </c>
      <c r="G129" s="250"/>
      <c r="H129" s="253">
        <v>0.23999999999999999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9" t="s">
        <v>130</v>
      </c>
      <c r="AU129" s="259" t="s">
        <v>81</v>
      </c>
      <c r="AV129" s="14" t="s">
        <v>126</v>
      </c>
      <c r="AW129" s="14" t="s">
        <v>32</v>
      </c>
      <c r="AX129" s="14" t="s">
        <v>79</v>
      </c>
      <c r="AY129" s="259" t="s">
        <v>119</v>
      </c>
    </row>
    <row r="130" s="2" customFormat="1" ht="16.5" customHeight="1">
      <c r="A130" s="40"/>
      <c r="B130" s="41"/>
      <c r="C130" s="206" t="s">
        <v>8</v>
      </c>
      <c r="D130" s="206" t="s">
        <v>121</v>
      </c>
      <c r="E130" s="207" t="s">
        <v>343</v>
      </c>
      <c r="F130" s="208" t="s">
        <v>344</v>
      </c>
      <c r="G130" s="209" t="s">
        <v>279</v>
      </c>
      <c r="H130" s="210">
        <v>0.23999999999999999</v>
      </c>
      <c r="I130" s="211"/>
      <c r="J130" s="212">
        <f>ROUND(I130*H130,2)</f>
        <v>0</v>
      </c>
      <c r="K130" s="208" t="s">
        <v>272</v>
      </c>
      <c r="L130" s="46"/>
      <c r="M130" s="213" t="s">
        <v>19</v>
      </c>
      <c r="N130" s="214" t="s">
        <v>42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126</v>
      </c>
      <c r="AT130" s="217" t="s">
        <v>121</v>
      </c>
      <c r="AU130" s="217" t="s">
        <v>81</v>
      </c>
      <c r="AY130" s="19" t="s">
        <v>119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79</v>
      </c>
      <c r="BK130" s="218">
        <f>ROUND(I130*H130,2)</f>
        <v>0</v>
      </c>
      <c r="BL130" s="19" t="s">
        <v>126</v>
      </c>
      <c r="BM130" s="217" t="s">
        <v>345</v>
      </c>
    </row>
    <row r="131" s="2" customFormat="1">
      <c r="A131" s="40"/>
      <c r="B131" s="41"/>
      <c r="C131" s="42"/>
      <c r="D131" s="219" t="s">
        <v>128</v>
      </c>
      <c r="E131" s="42"/>
      <c r="F131" s="220" t="s">
        <v>346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128</v>
      </c>
      <c r="AU131" s="19" t="s">
        <v>81</v>
      </c>
    </row>
    <row r="132" s="2" customFormat="1" ht="16.5" customHeight="1">
      <c r="A132" s="40"/>
      <c r="B132" s="41"/>
      <c r="C132" s="206" t="s">
        <v>202</v>
      </c>
      <c r="D132" s="206" t="s">
        <v>121</v>
      </c>
      <c r="E132" s="207" t="s">
        <v>347</v>
      </c>
      <c r="F132" s="208" t="s">
        <v>348</v>
      </c>
      <c r="G132" s="209" t="s">
        <v>279</v>
      </c>
      <c r="H132" s="210">
        <v>0.95999999999999996</v>
      </c>
      <c r="I132" s="211"/>
      <c r="J132" s="212">
        <f>ROUND(I132*H132,2)</f>
        <v>0</v>
      </c>
      <c r="K132" s="208" t="s">
        <v>272</v>
      </c>
      <c r="L132" s="46"/>
      <c r="M132" s="213" t="s">
        <v>19</v>
      </c>
      <c r="N132" s="214" t="s">
        <v>42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126</v>
      </c>
      <c r="AT132" s="217" t="s">
        <v>121</v>
      </c>
      <c r="AU132" s="217" t="s">
        <v>81</v>
      </c>
      <c r="AY132" s="19" t="s">
        <v>119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79</v>
      </c>
      <c r="BK132" s="218">
        <f>ROUND(I132*H132,2)</f>
        <v>0</v>
      </c>
      <c r="BL132" s="19" t="s">
        <v>126</v>
      </c>
      <c r="BM132" s="217" t="s">
        <v>349</v>
      </c>
    </row>
    <row r="133" s="2" customFormat="1">
      <c r="A133" s="40"/>
      <c r="B133" s="41"/>
      <c r="C133" s="42"/>
      <c r="D133" s="219" t="s">
        <v>128</v>
      </c>
      <c r="E133" s="42"/>
      <c r="F133" s="220" t="s">
        <v>350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128</v>
      </c>
      <c r="AU133" s="19" t="s">
        <v>81</v>
      </c>
    </row>
    <row r="134" s="13" customFormat="1">
      <c r="A134" s="13"/>
      <c r="B134" s="224"/>
      <c r="C134" s="225"/>
      <c r="D134" s="226" t="s">
        <v>130</v>
      </c>
      <c r="E134" s="227" t="s">
        <v>19</v>
      </c>
      <c r="F134" s="228" t="s">
        <v>351</v>
      </c>
      <c r="G134" s="225"/>
      <c r="H134" s="229">
        <v>0.95999999999999996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130</v>
      </c>
      <c r="AU134" s="235" t="s">
        <v>81</v>
      </c>
      <c r="AV134" s="13" t="s">
        <v>81</v>
      </c>
      <c r="AW134" s="13" t="s">
        <v>32</v>
      </c>
      <c r="AX134" s="13" t="s">
        <v>71</v>
      </c>
      <c r="AY134" s="235" t="s">
        <v>119</v>
      </c>
    </row>
    <row r="135" s="14" customFormat="1">
      <c r="A135" s="14"/>
      <c r="B135" s="249"/>
      <c r="C135" s="250"/>
      <c r="D135" s="226" t="s">
        <v>130</v>
      </c>
      <c r="E135" s="251" t="s">
        <v>19</v>
      </c>
      <c r="F135" s="252" t="s">
        <v>282</v>
      </c>
      <c r="G135" s="250"/>
      <c r="H135" s="253">
        <v>0.95999999999999996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130</v>
      </c>
      <c r="AU135" s="259" t="s">
        <v>81</v>
      </c>
      <c r="AV135" s="14" t="s">
        <v>126</v>
      </c>
      <c r="AW135" s="14" t="s">
        <v>32</v>
      </c>
      <c r="AX135" s="14" t="s">
        <v>79</v>
      </c>
      <c r="AY135" s="259" t="s">
        <v>119</v>
      </c>
    </row>
    <row r="136" s="2" customFormat="1" ht="16.5" customHeight="1">
      <c r="A136" s="40"/>
      <c r="B136" s="41"/>
      <c r="C136" s="206" t="s">
        <v>207</v>
      </c>
      <c r="D136" s="206" t="s">
        <v>121</v>
      </c>
      <c r="E136" s="207" t="s">
        <v>352</v>
      </c>
      <c r="F136" s="208" t="s">
        <v>353</v>
      </c>
      <c r="G136" s="209" t="s">
        <v>134</v>
      </c>
      <c r="H136" s="210">
        <v>6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42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126</v>
      </c>
      <c r="AT136" s="217" t="s">
        <v>121</v>
      </c>
      <c r="AU136" s="217" t="s">
        <v>81</v>
      </c>
      <c r="AY136" s="19" t="s">
        <v>119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79</v>
      </c>
      <c r="BK136" s="218">
        <f>ROUND(I136*H136,2)</f>
        <v>0</v>
      </c>
      <c r="BL136" s="19" t="s">
        <v>126</v>
      </c>
      <c r="BM136" s="217" t="s">
        <v>354</v>
      </c>
    </row>
    <row r="137" s="12" customFormat="1" ht="22.8" customHeight="1">
      <c r="A137" s="12"/>
      <c r="B137" s="190"/>
      <c r="C137" s="191"/>
      <c r="D137" s="192" t="s">
        <v>70</v>
      </c>
      <c r="E137" s="204" t="s">
        <v>355</v>
      </c>
      <c r="F137" s="204" t="s">
        <v>356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SUM(P138:P139)</f>
        <v>0</v>
      </c>
      <c r="Q137" s="198"/>
      <c r="R137" s="199">
        <f>SUM(R138:R139)</f>
        <v>0</v>
      </c>
      <c r="S137" s="198"/>
      <c r="T137" s="200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79</v>
      </c>
      <c r="AT137" s="202" t="s">
        <v>70</v>
      </c>
      <c r="AU137" s="202" t="s">
        <v>79</v>
      </c>
      <c r="AY137" s="201" t="s">
        <v>119</v>
      </c>
      <c r="BK137" s="203">
        <f>SUM(BK138:BK139)</f>
        <v>0</v>
      </c>
    </row>
    <row r="138" s="2" customFormat="1" ht="16.5" customHeight="1">
      <c r="A138" s="40"/>
      <c r="B138" s="41"/>
      <c r="C138" s="206" t="s">
        <v>213</v>
      </c>
      <c r="D138" s="206" t="s">
        <v>121</v>
      </c>
      <c r="E138" s="207" t="s">
        <v>357</v>
      </c>
      <c r="F138" s="208" t="s">
        <v>358</v>
      </c>
      <c r="G138" s="209" t="s">
        <v>265</v>
      </c>
      <c r="H138" s="210">
        <v>1.137</v>
      </c>
      <c r="I138" s="211"/>
      <c r="J138" s="212">
        <f>ROUND(I138*H138,2)</f>
        <v>0</v>
      </c>
      <c r="K138" s="208" t="s">
        <v>272</v>
      </c>
      <c r="L138" s="46"/>
      <c r="M138" s="213" t="s">
        <v>19</v>
      </c>
      <c r="N138" s="214" t="s">
        <v>42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126</v>
      </c>
      <c r="AT138" s="217" t="s">
        <v>121</v>
      </c>
      <c r="AU138" s="217" t="s">
        <v>81</v>
      </c>
      <c r="AY138" s="19" t="s">
        <v>119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79</v>
      </c>
      <c r="BK138" s="218">
        <f>ROUND(I138*H138,2)</f>
        <v>0</v>
      </c>
      <c r="BL138" s="19" t="s">
        <v>126</v>
      </c>
      <c r="BM138" s="217" t="s">
        <v>359</v>
      </c>
    </row>
    <row r="139" s="2" customFormat="1">
      <c r="A139" s="40"/>
      <c r="B139" s="41"/>
      <c r="C139" s="42"/>
      <c r="D139" s="219" t="s">
        <v>128</v>
      </c>
      <c r="E139" s="42"/>
      <c r="F139" s="220" t="s">
        <v>360</v>
      </c>
      <c r="G139" s="42"/>
      <c r="H139" s="42"/>
      <c r="I139" s="221"/>
      <c r="J139" s="42"/>
      <c r="K139" s="42"/>
      <c r="L139" s="46"/>
      <c r="M139" s="271"/>
      <c r="N139" s="272"/>
      <c r="O139" s="273"/>
      <c r="P139" s="273"/>
      <c r="Q139" s="273"/>
      <c r="R139" s="273"/>
      <c r="S139" s="273"/>
      <c r="T139" s="27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128</v>
      </c>
      <c r="AU139" s="19" t="s">
        <v>81</v>
      </c>
    </row>
    <row r="140" s="2" customFormat="1" ht="6.96" customHeight="1">
      <c r="A140" s="4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fJMuAgxlv0SmqesKOEi18r490w/swuow8e+3oIJAlM+x0QKtKeJ9JsVL4KVvUx0V7HmE6OqA/FdijrzwbNcgtg==" hashValue="2P9DKYuYr+t46knD9irWYNlhpDnX4jFDFJs2T2tguUdIHJlxLPtwPieBUn8JAVIY5fQoSYe2Td2TDYveMZcspQ==" algorithmName="SHA-512" password="CC35"/>
  <autoFilter ref="C81:K13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183101321"/>
    <hyperlink ref="F92" r:id="rId2" display="https://podminky.urs.cz/item/CS_URS_2023_01/184102115"/>
    <hyperlink ref="F96" r:id="rId3" display="https://podminky.urs.cz/item/CS_URS_2023_01/184215132"/>
    <hyperlink ref="F101" r:id="rId4" display="https://podminky.urs.cz/item/CS_URS_2023_01/184501131"/>
    <hyperlink ref="F106" r:id="rId5" display="https://podminky.urs.cz/item/CS_URS_2023_01/184813134"/>
    <hyperlink ref="F112" r:id="rId6" display="https://podminky.urs.cz/item/CS_URS_2023_01/185802114"/>
    <hyperlink ref="F124" r:id="rId7" display="https://podminky.urs.cz/item/CS_URS_2023_01/185804311"/>
    <hyperlink ref="F131" r:id="rId8" display="https://podminky.urs.cz/item/CS_URS_2023_01/185851121"/>
    <hyperlink ref="F133" r:id="rId9" display="https://podminky.urs.cz/item/CS_URS_2023_01/185851129"/>
    <hyperlink ref="F139" r:id="rId10" display="https://podminky.urs.cz/item/CS_URS_2023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Ústí nad Labem - mosty se stavebním stavem VII_Sebuzín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361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24. 5. 2023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ROUND((SUM(BE82:BE185)),  2)</f>
        <v>0</v>
      </c>
      <c r="G33" s="40"/>
      <c r="H33" s="40"/>
      <c r="I33" s="150">
        <v>0.20999999999999999</v>
      </c>
      <c r="J33" s="149">
        <f>ROUND(((SUM(BE82:BE185))*I33),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ROUND((SUM(BF82:BF185)),  2)</f>
        <v>0</v>
      </c>
      <c r="G34" s="40"/>
      <c r="H34" s="40"/>
      <c r="I34" s="150">
        <v>0.14999999999999999</v>
      </c>
      <c r="J34" s="149">
        <f>ROUND(((SUM(BF82:BF185))*I34),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ROUND((SUM(BG82:BG185)),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ROUND((SUM(BH82:BH185)),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ROUND((SUM(BI82:BI185)),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Ústí nad Labem - mosty se stavebním stavem VII_Sebuzín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000.2 - Následná 5ti letá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Sebuzín</v>
      </c>
      <c r="G52" s="42"/>
      <c r="H52" s="42"/>
      <c r="I52" s="34" t="s">
        <v>23</v>
      </c>
      <c r="J52" s="74" t="str">
        <f>IF(J12="","",J12)</f>
        <v>24. 5. 2023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Dagmar Sedláčková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101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102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269</v>
      </c>
      <c r="E62" s="176"/>
      <c r="F62" s="176"/>
      <c r="G62" s="176"/>
      <c r="H62" s="176"/>
      <c r="I62" s="176"/>
      <c r="J62" s="177">
        <f>J183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104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Ústí nad Labem - mosty se stavebním stavem VII_Sebuzín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000.2 - Následná 5ti letá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Sebuzín</v>
      </c>
      <c r="G76" s="42"/>
      <c r="H76" s="42"/>
      <c r="I76" s="34" t="s">
        <v>23</v>
      </c>
      <c r="J76" s="74" t="str">
        <f>IF(J12="","",J12)</f>
        <v>24. 5. 2023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31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33</v>
      </c>
      <c r="J79" s="38" t="str">
        <f>E24</f>
        <v>Dagmar Sedláčková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105</v>
      </c>
      <c r="D81" s="182" t="s">
        <v>56</v>
      </c>
      <c r="E81" s="182" t="s">
        <v>52</v>
      </c>
      <c r="F81" s="182" t="s">
        <v>53</v>
      </c>
      <c r="G81" s="182" t="s">
        <v>106</v>
      </c>
      <c r="H81" s="182" t="s">
        <v>107</v>
      </c>
      <c r="I81" s="182" t="s">
        <v>108</v>
      </c>
      <c r="J81" s="182" t="s">
        <v>99</v>
      </c>
      <c r="K81" s="183" t="s">
        <v>109</v>
      </c>
      <c r="L81" s="184"/>
      <c r="M81" s="94" t="s">
        <v>19</v>
      </c>
      <c r="N81" s="95" t="s">
        <v>41</v>
      </c>
      <c r="O81" s="95" t="s">
        <v>110</v>
      </c>
      <c r="P81" s="95" t="s">
        <v>111</v>
      </c>
      <c r="Q81" s="95" t="s">
        <v>112</v>
      </c>
      <c r="R81" s="95" t="s">
        <v>113</v>
      </c>
      <c r="S81" s="95" t="s">
        <v>114</v>
      </c>
      <c r="T81" s="96" t="s">
        <v>115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116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0.18544425000000001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70</v>
      </c>
      <c r="AU82" s="19" t="s">
        <v>100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70</v>
      </c>
      <c r="E83" s="193" t="s">
        <v>117</v>
      </c>
      <c r="F83" s="193" t="s">
        <v>118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P84+P183</f>
        <v>0</v>
      </c>
      <c r="Q83" s="198"/>
      <c r="R83" s="199">
        <f>R84+R183</f>
        <v>0.18544425000000001</v>
      </c>
      <c r="S83" s="198"/>
      <c r="T83" s="200">
        <f>T84+T183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79</v>
      </c>
      <c r="AT83" s="202" t="s">
        <v>70</v>
      </c>
      <c r="AU83" s="202" t="s">
        <v>71</v>
      </c>
      <c r="AY83" s="201" t="s">
        <v>119</v>
      </c>
      <c r="BK83" s="203">
        <f>BK84+BK183</f>
        <v>0</v>
      </c>
    </row>
    <row r="84" s="12" customFormat="1" ht="22.8" customHeight="1">
      <c r="A84" s="12"/>
      <c r="B84" s="190"/>
      <c r="C84" s="191"/>
      <c r="D84" s="192" t="s">
        <v>70</v>
      </c>
      <c r="E84" s="204" t="s">
        <v>79</v>
      </c>
      <c r="F84" s="204" t="s">
        <v>120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SUM(P85:P182)</f>
        <v>0</v>
      </c>
      <c r="Q84" s="198"/>
      <c r="R84" s="199">
        <f>SUM(R85:R182)</f>
        <v>0.18544425000000001</v>
      </c>
      <c r="S84" s="198"/>
      <c r="T84" s="200">
        <f>SUM(T85:T182)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79</v>
      </c>
      <c r="AT84" s="202" t="s">
        <v>70</v>
      </c>
      <c r="AU84" s="202" t="s">
        <v>79</v>
      </c>
      <c r="AY84" s="201" t="s">
        <v>119</v>
      </c>
      <c r="BK84" s="203">
        <f>SUM(BK85:BK182)</f>
        <v>0</v>
      </c>
    </row>
    <row r="85" s="2" customFormat="1" ht="24.15" customHeight="1">
      <c r="A85" s="40"/>
      <c r="B85" s="41"/>
      <c r="C85" s="206" t="s">
        <v>79</v>
      </c>
      <c r="D85" s="206" t="s">
        <v>121</v>
      </c>
      <c r="E85" s="207" t="s">
        <v>270</v>
      </c>
      <c r="F85" s="208" t="s">
        <v>271</v>
      </c>
      <c r="G85" s="209" t="s">
        <v>134</v>
      </c>
      <c r="H85" s="210">
        <v>1</v>
      </c>
      <c r="I85" s="211"/>
      <c r="J85" s="212">
        <f>ROUND(I85*H85,2)</f>
        <v>0</v>
      </c>
      <c r="K85" s="208" t="s">
        <v>272</v>
      </c>
      <c r="L85" s="46"/>
      <c r="M85" s="213" t="s">
        <v>19</v>
      </c>
      <c r="N85" s="214" t="s">
        <v>42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126</v>
      </c>
      <c r="AT85" s="217" t="s">
        <v>121</v>
      </c>
      <c r="AU85" s="217" t="s">
        <v>81</v>
      </c>
      <c r="AY85" s="19" t="s">
        <v>119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79</v>
      </c>
      <c r="BK85" s="218">
        <f>ROUND(I85*H85,2)</f>
        <v>0</v>
      </c>
      <c r="BL85" s="19" t="s">
        <v>126</v>
      </c>
      <c r="BM85" s="217" t="s">
        <v>362</v>
      </c>
    </row>
    <row r="86" s="2" customFormat="1">
      <c r="A86" s="40"/>
      <c r="B86" s="41"/>
      <c r="C86" s="42"/>
      <c r="D86" s="219" t="s">
        <v>128</v>
      </c>
      <c r="E86" s="42"/>
      <c r="F86" s="220" t="s">
        <v>274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128</v>
      </c>
      <c r="AU86" s="19" t="s">
        <v>81</v>
      </c>
    </row>
    <row r="87" s="15" customFormat="1">
      <c r="A87" s="15"/>
      <c r="B87" s="261"/>
      <c r="C87" s="262"/>
      <c r="D87" s="226" t="s">
        <v>130</v>
      </c>
      <c r="E87" s="263" t="s">
        <v>19</v>
      </c>
      <c r="F87" s="264" t="s">
        <v>363</v>
      </c>
      <c r="G87" s="262"/>
      <c r="H87" s="263" t="s">
        <v>19</v>
      </c>
      <c r="I87" s="265"/>
      <c r="J87" s="262"/>
      <c r="K87" s="262"/>
      <c r="L87" s="266"/>
      <c r="M87" s="267"/>
      <c r="N87" s="268"/>
      <c r="O87" s="268"/>
      <c r="P87" s="268"/>
      <c r="Q87" s="268"/>
      <c r="R87" s="268"/>
      <c r="S87" s="268"/>
      <c r="T87" s="269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70" t="s">
        <v>130</v>
      </c>
      <c r="AU87" s="270" t="s">
        <v>81</v>
      </c>
      <c r="AV87" s="15" t="s">
        <v>79</v>
      </c>
      <c r="AW87" s="15" t="s">
        <v>32</v>
      </c>
      <c r="AX87" s="15" t="s">
        <v>71</v>
      </c>
      <c r="AY87" s="270" t="s">
        <v>119</v>
      </c>
    </row>
    <row r="88" s="15" customFormat="1">
      <c r="A88" s="15"/>
      <c r="B88" s="261"/>
      <c r="C88" s="262"/>
      <c r="D88" s="226" t="s">
        <v>130</v>
      </c>
      <c r="E88" s="263" t="s">
        <v>19</v>
      </c>
      <c r="F88" s="264" t="s">
        <v>364</v>
      </c>
      <c r="G88" s="262"/>
      <c r="H88" s="263" t="s">
        <v>19</v>
      </c>
      <c r="I88" s="265"/>
      <c r="J88" s="262"/>
      <c r="K88" s="262"/>
      <c r="L88" s="266"/>
      <c r="M88" s="267"/>
      <c r="N88" s="268"/>
      <c r="O88" s="268"/>
      <c r="P88" s="268"/>
      <c r="Q88" s="268"/>
      <c r="R88" s="268"/>
      <c r="S88" s="268"/>
      <c r="T88" s="269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70" t="s">
        <v>130</v>
      </c>
      <c r="AU88" s="270" t="s">
        <v>81</v>
      </c>
      <c r="AV88" s="15" t="s">
        <v>79</v>
      </c>
      <c r="AW88" s="15" t="s">
        <v>32</v>
      </c>
      <c r="AX88" s="15" t="s">
        <v>71</v>
      </c>
      <c r="AY88" s="270" t="s">
        <v>119</v>
      </c>
    </row>
    <row r="89" s="13" customFormat="1">
      <c r="A89" s="13"/>
      <c r="B89" s="224"/>
      <c r="C89" s="225"/>
      <c r="D89" s="226" t="s">
        <v>130</v>
      </c>
      <c r="E89" s="227" t="s">
        <v>19</v>
      </c>
      <c r="F89" s="228" t="s">
        <v>79</v>
      </c>
      <c r="G89" s="225"/>
      <c r="H89" s="229">
        <v>1</v>
      </c>
      <c r="I89" s="230"/>
      <c r="J89" s="225"/>
      <c r="K89" s="225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130</v>
      </c>
      <c r="AU89" s="235" t="s">
        <v>81</v>
      </c>
      <c r="AV89" s="13" t="s">
        <v>81</v>
      </c>
      <c r="AW89" s="13" t="s">
        <v>32</v>
      </c>
      <c r="AX89" s="13" t="s">
        <v>71</v>
      </c>
      <c r="AY89" s="235" t="s">
        <v>119</v>
      </c>
    </row>
    <row r="90" s="14" customFormat="1">
      <c r="A90" s="14"/>
      <c r="B90" s="249"/>
      <c r="C90" s="250"/>
      <c r="D90" s="226" t="s">
        <v>130</v>
      </c>
      <c r="E90" s="251" t="s">
        <v>19</v>
      </c>
      <c r="F90" s="252" t="s">
        <v>282</v>
      </c>
      <c r="G90" s="250"/>
      <c r="H90" s="253">
        <v>1</v>
      </c>
      <c r="I90" s="254"/>
      <c r="J90" s="250"/>
      <c r="K90" s="250"/>
      <c r="L90" s="255"/>
      <c r="M90" s="256"/>
      <c r="N90" s="257"/>
      <c r="O90" s="257"/>
      <c r="P90" s="257"/>
      <c r="Q90" s="257"/>
      <c r="R90" s="257"/>
      <c r="S90" s="257"/>
      <c r="T90" s="258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9" t="s">
        <v>130</v>
      </c>
      <c r="AU90" s="259" t="s">
        <v>81</v>
      </c>
      <c r="AV90" s="14" t="s">
        <v>126</v>
      </c>
      <c r="AW90" s="14" t="s">
        <v>32</v>
      </c>
      <c r="AX90" s="14" t="s">
        <v>79</v>
      </c>
      <c r="AY90" s="259" t="s">
        <v>119</v>
      </c>
    </row>
    <row r="91" s="2" customFormat="1" ht="16.5" customHeight="1">
      <c r="A91" s="40"/>
      <c r="B91" s="41"/>
      <c r="C91" s="239" t="s">
        <v>81</v>
      </c>
      <c r="D91" s="239" t="s">
        <v>276</v>
      </c>
      <c r="E91" s="240" t="s">
        <v>277</v>
      </c>
      <c r="F91" s="241" t="s">
        <v>278</v>
      </c>
      <c r="G91" s="242" t="s">
        <v>279</v>
      </c>
      <c r="H91" s="243">
        <v>0.61399999999999999</v>
      </c>
      <c r="I91" s="244"/>
      <c r="J91" s="245">
        <f>ROUND(I91*H91,2)</f>
        <v>0</v>
      </c>
      <c r="K91" s="241" t="s">
        <v>272</v>
      </c>
      <c r="L91" s="246"/>
      <c r="M91" s="247" t="s">
        <v>19</v>
      </c>
      <c r="N91" s="248" t="s">
        <v>42</v>
      </c>
      <c r="O91" s="86"/>
      <c r="P91" s="215">
        <f>O91*H91</f>
        <v>0</v>
      </c>
      <c r="Q91" s="215">
        <v>0.22</v>
      </c>
      <c r="R91" s="215">
        <f>Q91*H91</f>
        <v>0.13508000000000001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162</v>
      </c>
      <c r="AT91" s="217" t="s">
        <v>276</v>
      </c>
      <c r="AU91" s="217" t="s">
        <v>81</v>
      </c>
      <c r="AY91" s="19" t="s">
        <v>119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79</v>
      </c>
      <c r="BK91" s="218">
        <f>ROUND(I91*H91,2)</f>
        <v>0</v>
      </c>
      <c r="BL91" s="19" t="s">
        <v>126</v>
      </c>
      <c r="BM91" s="217" t="s">
        <v>365</v>
      </c>
    </row>
    <row r="92" s="15" customFormat="1">
      <c r="A92" s="15"/>
      <c r="B92" s="261"/>
      <c r="C92" s="262"/>
      <c r="D92" s="226" t="s">
        <v>130</v>
      </c>
      <c r="E92" s="263" t="s">
        <v>19</v>
      </c>
      <c r="F92" s="264" t="s">
        <v>363</v>
      </c>
      <c r="G92" s="262"/>
      <c r="H92" s="263" t="s">
        <v>19</v>
      </c>
      <c r="I92" s="265"/>
      <c r="J92" s="262"/>
      <c r="K92" s="262"/>
      <c r="L92" s="266"/>
      <c r="M92" s="267"/>
      <c r="N92" s="268"/>
      <c r="O92" s="268"/>
      <c r="P92" s="268"/>
      <c r="Q92" s="268"/>
      <c r="R92" s="268"/>
      <c r="S92" s="268"/>
      <c r="T92" s="269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70" t="s">
        <v>130</v>
      </c>
      <c r="AU92" s="270" t="s">
        <v>81</v>
      </c>
      <c r="AV92" s="15" t="s">
        <v>79</v>
      </c>
      <c r="AW92" s="15" t="s">
        <v>32</v>
      </c>
      <c r="AX92" s="15" t="s">
        <v>71</v>
      </c>
      <c r="AY92" s="270" t="s">
        <v>119</v>
      </c>
    </row>
    <row r="93" s="13" customFormat="1">
      <c r="A93" s="13"/>
      <c r="B93" s="224"/>
      <c r="C93" s="225"/>
      <c r="D93" s="226" t="s">
        <v>130</v>
      </c>
      <c r="E93" s="227" t="s">
        <v>19</v>
      </c>
      <c r="F93" s="228" t="s">
        <v>366</v>
      </c>
      <c r="G93" s="225"/>
      <c r="H93" s="229">
        <v>0.61399999999999999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130</v>
      </c>
      <c r="AU93" s="235" t="s">
        <v>81</v>
      </c>
      <c r="AV93" s="13" t="s">
        <v>81</v>
      </c>
      <c r="AW93" s="13" t="s">
        <v>32</v>
      </c>
      <c r="AX93" s="13" t="s">
        <v>71</v>
      </c>
      <c r="AY93" s="235" t="s">
        <v>119</v>
      </c>
    </row>
    <row r="94" s="14" customFormat="1">
      <c r="A94" s="14"/>
      <c r="B94" s="249"/>
      <c r="C94" s="250"/>
      <c r="D94" s="226" t="s">
        <v>130</v>
      </c>
      <c r="E94" s="251" t="s">
        <v>19</v>
      </c>
      <c r="F94" s="252" t="s">
        <v>282</v>
      </c>
      <c r="G94" s="250"/>
      <c r="H94" s="253">
        <v>0.61399999999999999</v>
      </c>
      <c r="I94" s="254"/>
      <c r="J94" s="250"/>
      <c r="K94" s="250"/>
      <c r="L94" s="255"/>
      <c r="M94" s="256"/>
      <c r="N94" s="257"/>
      <c r="O94" s="257"/>
      <c r="P94" s="257"/>
      <c r="Q94" s="257"/>
      <c r="R94" s="257"/>
      <c r="S94" s="257"/>
      <c r="T94" s="25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9" t="s">
        <v>130</v>
      </c>
      <c r="AU94" s="259" t="s">
        <v>81</v>
      </c>
      <c r="AV94" s="14" t="s">
        <v>126</v>
      </c>
      <c r="AW94" s="14" t="s">
        <v>32</v>
      </c>
      <c r="AX94" s="14" t="s">
        <v>79</v>
      </c>
      <c r="AY94" s="259" t="s">
        <v>119</v>
      </c>
    </row>
    <row r="95" s="2" customFormat="1" ht="24.15" customHeight="1">
      <c r="A95" s="40"/>
      <c r="B95" s="41"/>
      <c r="C95" s="206" t="s">
        <v>137</v>
      </c>
      <c r="D95" s="206" t="s">
        <v>121</v>
      </c>
      <c r="E95" s="207" t="s">
        <v>283</v>
      </c>
      <c r="F95" s="208" t="s">
        <v>284</v>
      </c>
      <c r="G95" s="209" t="s">
        <v>134</v>
      </c>
      <c r="H95" s="210">
        <v>1</v>
      </c>
      <c r="I95" s="211"/>
      <c r="J95" s="212">
        <f>ROUND(I95*H95,2)</f>
        <v>0</v>
      </c>
      <c r="K95" s="208" t="s">
        <v>272</v>
      </c>
      <c r="L95" s="46"/>
      <c r="M95" s="213" t="s">
        <v>19</v>
      </c>
      <c r="N95" s="214" t="s">
        <v>42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126</v>
      </c>
      <c r="AT95" s="217" t="s">
        <v>121</v>
      </c>
      <c r="AU95" s="217" t="s">
        <v>81</v>
      </c>
      <c r="AY95" s="19" t="s">
        <v>119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79</v>
      </c>
      <c r="BK95" s="218">
        <f>ROUND(I95*H95,2)</f>
        <v>0</v>
      </c>
      <c r="BL95" s="19" t="s">
        <v>126</v>
      </c>
      <c r="BM95" s="217" t="s">
        <v>367</v>
      </c>
    </row>
    <row r="96" s="2" customFormat="1">
      <c r="A96" s="40"/>
      <c r="B96" s="41"/>
      <c r="C96" s="42"/>
      <c r="D96" s="219" t="s">
        <v>128</v>
      </c>
      <c r="E96" s="42"/>
      <c r="F96" s="220" t="s">
        <v>286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128</v>
      </c>
      <c r="AU96" s="19" t="s">
        <v>81</v>
      </c>
    </row>
    <row r="97" s="15" customFormat="1">
      <c r="A97" s="15"/>
      <c r="B97" s="261"/>
      <c r="C97" s="262"/>
      <c r="D97" s="226" t="s">
        <v>130</v>
      </c>
      <c r="E97" s="263" t="s">
        <v>19</v>
      </c>
      <c r="F97" s="264" t="s">
        <v>363</v>
      </c>
      <c r="G97" s="262"/>
      <c r="H97" s="263" t="s">
        <v>19</v>
      </c>
      <c r="I97" s="265"/>
      <c r="J97" s="262"/>
      <c r="K97" s="262"/>
      <c r="L97" s="266"/>
      <c r="M97" s="267"/>
      <c r="N97" s="268"/>
      <c r="O97" s="268"/>
      <c r="P97" s="268"/>
      <c r="Q97" s="268"/>
      <c r="R97" s="268"/>
      <c r="S97" s="268"/>
      <c r="T97" s="269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70" t="s">
        <v>130</v>
      </c>
      <c r="AU97" s="270" t="s">
        <v>81</v>
      </c>
      <c r="AV97" s="15" t="s">
        <v>79</v>
      </c>
      <c r="AW97" s="15" t="s">
        <v>32</v>
      </c>
      <c r="AX97" s="15" t="s">
        <v>71</v>
      </c>
      <c r="AY97" s="270" t="s">
        <v>119</v>
      </c>
    </row>
    <row r="98" s="13" customFormat="1">
      <c r="A98" s="13"/>
      <c r="B98" s="224"/>
      <c r="C98" s="225"/>
      <c r="D98" s="226" t="s">
        <v>130</v>
      </c>
      <c r="E98" s="227" t="s">
        <v>19</v>
      </c>
      <c r="F98" s="228" t="s">
        <v>79</v>
      </c>
      <c r="G98" s="225"/>
      <c r="H98" s="229">
        <v>1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130</v>
      </c>
      <c r="AU98" s="235" t="s">
        <v>81</v>
      </c>
      <c r="AV98" s="13" t="s">
        <v>81</v>
      </c>
      <c r="AW98" s="13" t="s">
        <v>32</v>
      </c>
      <c r="AX98" s="13" t="s">
        <v>71</v>
      </c>
      <c r="AY98" s="235" t="s">
        <v>119</v>
      </c>
    </row>
    <row r="99" s="14" customFormat="1">
      <c r="A99" s="14"/>
      <c r="B99" s="249"/>
      <c r="C99" s="250"/>
      <c r="D99" s="226" t="s">
        <v>130</v>
      </c>
      <c r="E99" s="251" t="s">
        <v>19</v>
      </c>
      <c r="F99" s="252" t="s">
        <v>282</v>
      </c>
      <c r="G99" s="250"/>
      <c r="H99" s="253">
        <v>1</v>
      </c>
      <c r="I99" s="254"/>
      <c r="J99" s="250"/>
      <c r="K99" s="250"/>
      <c r="L99" s="255"/>
      <c r="M99" s="256"/>
      <c r="N99" s="257"/>
      <c r="O99" s="257"/>
      <c r="P99" s="257"/>
      <c r="Q99" s="257"/>
      <c r="R99" s="257"/>
      <c r="S99" s="257"/>
      <c r="T99" s="258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9" t="s">
        <v>130</v>
      </c>
      <c r="AU99" s="259" t="s">
        <v>81</v>
      </c>
      <c r="AV99" s="14" t="s">
        <v>126</v>
      </c>
      <c r="AW99" s="14" t="s">
        <v>32</v>
      </c>
      <c r="AX99" s="14" t="s">
        <v>79</v>
      </c>
      <c r="AY99" s="259" t="s">
        <v>119</v>
      </c>
    </row>
    <row r="100" s="2" customFormat="1" ht="24.15" customHeight="1">
      <c r="A100" s="40"/>
      <c r="B100" s="41"/>
      <c r="C100" s="239" t="s">
        <v>126</v>
      </c>
      <c r="D100" s="239" t="s">
        <v>276</v>
      </c>
      <c r="E100" s="240" t="s">
        <v>287</v>
      </c>
      <c r="F100" s="241" t="s">
        <v>288</v>
      </c>
      <c r="G100" s="242" t="s">
        <v>134</v>
      </c>
      <c r="H100" s="243">
        <v>1</v>
      </c>
      <c r="I100" s="244"/>
      <c r="J100" s="245">
        <f>ROUND(I100*H100,2)</f>
        <v>0</v>
      </c>
      <c r="K100" s="241" t="s">
        <v>19</v>
      </c>
      <c r="L100" s="246"/>
      <c r="M100" s="247" t="s">
        <v>19</v>
      </c>
      <c r="N100" s="248" t="s">
        <v>42</v>
      </c>
      <c r="O100" s="86"/>
      <c r="P100" s="215">
        <f>O100*H100</f>
        <v>0</v>
      </c>
      <c r="Q100" s="215">
        <v>0.040000000000000001</v>
      </c>
      <c r="R100" s="215">
        <f>Q100*H100</f>
        <v>0.040000000000000001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162</v>
      </c>
      <c r="AT100" s="217" t="s">
        <v>276</v>
      </c>
      <c r="AU100" s="217" t="s">
        <v>81</v>
      </c>
      <c r="AY100" s="19" t="s">
        <v>119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ROUND(I100*H100,2)</f>
        <v>0</v>
      </c>
      <c r="BL100" s="19" t="s">
        <v>126</v>
      </c>
      <c r="BM100" s="217" t="s">
        <v>368</v>
      </c>
    </row>
    <row r="101" s="2" customFormat="1">
      <c r="A101" s="40"/>
      <c r="B101" s="41"/>
      <c r="C101" s="42"/>
      <c r="D101" s="226" t="s">
        <v>290</v>
      </c>
      <c r="E101" s="42"/>
      <c r="F101" s="260" t="s">
        <v>291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290</v>
      </c>
      <c r="AU101" s="19" t="s">
        <v>81</v>
      </c>
    </row>
    <row r="102" s="2" customFormat="1" ht="16.5" customHeight="1">
      <c r="A102" s="40"/>
      <c r="B102" s="41"/>
      <c r="C102" s="206" t="s">
        <v>146</v>
      </c>
      <c r="D102" s="206" t="s">
        <v>121</v>
      </c>
      <c r="E102" s="207" t="s">
        <v>369</v>
      </c>
      <c r="F102" s="208" t="s">
        <v>370</v>
      </c>
      <c r="G102" s="209" t="s">
        <v>134</v>
      </c>
      <c r="H102" s="210">
        <v>2</v>
      </c>
      <c r="I102" s="211"/>
      <c r="J102" s="212">
        <f>ROUND(I102*H102,2)</f>
        <v>0</v>
      </c>
      <c r="K102" s="208" t="s">
        <v>272</v>
      </c>
      <c r="L102" s="46"/>
      <c r="M102" s="213" t="s">
        <v>19</v>
      </c>
      <c r="N102" s="214" t="s">
        <v>42</v>
      </c>
      <c r="O102" s="86"/>
      <c r="P102" s="215">
        <f>O102*H102</f>
        <v>0</v>
      </c>
      <c r="Q102" s="215">
        <v>5.0000000000000002E-05</v>
      </c>
      <c r="R102" s="215">
        <f>Q102*H102</f>
        <v>0.00010000000000000001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126</v>
      </c>
      <c r="AT102" s="217" t="s">
        <v>121</v>
      </c>
      <c r="AU102" s="217" t="s">
        <v>81</v>
      </c>
      <c r="AY102" s="19" t="s">
        <v>119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79</v>
      </c>
      <c r="BK102" s="218">
        <f>ROUND(I102*H102,2)</f>
        <v>0</v>
      </c>
      <c r="BL102" s="19" t="s">
        <v>126</v>
      </c>
      <c r="BM102" s="217" t="s">
        <v>371</v>
      </c>
    </row>
    <row r="103" s="2" customFormat="1">
      <c r="A103" s="40"/>
      <c r="B103" s="41"/>
      <c r="C103" s="42"/>
      <c r="D103" s="219" t="s">
        <v>128</v>
      </c>
      <c r="E103" s="42"/>
      <c r="F103" s="220" t="s">
        <v>372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128</v>
      </c>
      <c r="AU103" s="19" t="s">
        <v>81</v>
      </c>
    </row>
    <row r="104" s="13" customFormat="1">
      <c r="A104" s="13"/>
      <c r="B104" s="224"/>
      <c r="C104" s="225"/>
      <c r="D104" s="226" t="s">
        <v>130</v>
      </c>
      <c r="E104" s="227" t="s">
        <v>19</v>
      </c>
      <c r="F104" s="228" t="s">
        <v>373</v>
      </c>
      <c r="G104" s="225"/>
      <c r="H104" s="229">
        <v>2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130</v>
      </c>
      <c r="AU104" s="235" t="s">
        <v>81</v>
      </c>
      <c r="AV104" s="13" t="s">
        <v>81</v>
      </c>
      <c r="AW104" s="13" t="s">
        <v>32</v>
      </c>
      <c r="AX104" s="13" t="s">
        <v>71</v>
      </c>
      <c r="AY104" s="235" t="s">
        <v>119</v>
      </c>
    </row>
    <row r="105" s="14" customFormat="1">
      <c r="A105" s="14"/>
      <c r="B105" s="249"/>
      <c r="C105" s="250"/>
      <c r="D105" s="226" t="s">
        <v>130</v>
      </c>
      <c r="E105" s="251" t="s">
        <v>19</v>
      </c>
      <c r="F105" s="252" t="s">
        <v>282</v>
      </c>
      <c r="G105" s="250"/>
      <c r="H105" s="253">
        <v>2</v>
      </c>
      <c r="I105" s="254"/>
      <c r="J105" s="250"/>
      <c r="K105" s="250"/>
      <c r="L105" s="255"/>
      <c r="M105" s="256"/>
      <c r="N105" s="257"/>
      <c r="O105" s="257"/>
      <c r="P105" s="257"/>
      <c r="Q105" s="257"/>
      <c r="R105" s="257"/>
      <c r="S105" s="257"/>
      <c r="T105" s="25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9" t="s">
        <v>130</v>
      </c>
      <c r="AU105" s="259" t="s">
        <v>81</v>
      </c>
      <c r="AV105" s="14" t="s">
        <v>126</v>
      </c>
      <c r="AW105" s="14" t="s">
        <v>32</v>
      </c>
      <c r="AX105" s="14" t="s">
        <v>79</v>
      </c>
      <c r="AY105" s="259" t="s">
        <v>119</v>
      </c>
    </row>
    <row r="106" s="2" customFormat="1" ht="16.5" customHeight="1">
      <c r="A106" s="40"/>
      <c r="B106" s="41"/>
      <c r="C106" s="239" t="s">
        <v>151</v>
      </c>
      <c r="D106" s="239" t="s">
        <v>276</v>
      </c>
      <c r="E106" s="240" t="s">
        <v>297</v>
      </c>
      <c r="F106" s="241" t="s">
        <v>298</v>
      </c>
      <c r="G106" s="242" t="s">
        <v>134</v>
      </c>
      <c r="H106" s="243">
        <v>2</v>
      </c>
      <c r="I106" s="244"/>
      <c r="J106" s="245">
        <f>ROUND(I106*H106,2)</f>
        <v>0</v>
      </c>
      <c r="K106" s="241" t="s">
        <v>272</v>
      </c>
      <c r="L106" s="246"/>
      <c r="M106" s="247" t="s">
        <v>19</v>
      </c>
      <c r="N106" s="248" t="s">
        <v>42</v>
      </c>
      <c r="O106" s="86"/>
      <c r="P106" s="215">
        <f>O106*H106</f>
        <v>0</v>
      </c>
      <c r="Q106" s="215">
        <v>0.0047200000000000002</v>
      </c>
      <c r="R106" s="215">
        <f>Q106*H106</f>
        <v>0.0094400000000000005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162</v>
      </c>
      <c r="AT106" s="217" t="s">
        <v>276</v>
      </c>
      <c r="AU106" s="217" t="s">
        <v>81</v>
      </c>
      <c r="AY106" s="19" t="s">
        <v>119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126</v>
      </c>
      <c r="BM106" s="217" t="s">
        <v>374</v>
      </c>
    </row>
    <row r="107" s="13" customFormat="1">
      <c r="A107" s="13"/>
      <c r="B107" s="224"/>
      <c r="C107" s="225"/>
      <c r="D107" s="226" t="s">
        <v>130</v>
      </c>
      <c r="E107" s="227" t="s">
        <v>19</v>
      </c>
      <c r="F107" s="228" t="s">
        <v>373</v>
      </c>
      <c r="G107" s="225"/>
      <c r="H107" s="229">
        <v>2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130</v>
      </c>
      <c r="AU107" s="235" t="s">
        <v>81</v>
      </c>
      <c r="AV107" s="13" t="s">
        <v>81</v>
      </c>
      <c r="AW107" s="13" t="s">
        <v>32</v>
      </c>
      <c r="AX107" s="13" t="s">
        <v>71</v>
      </c>
      <c r="AY107" s="235" t="s">
        <v>119</v>
      </c>
    </row>
    <row r="108" s="14" customFormat="1">
      <c r="A108" s="14"/>
      <c r="B108" s="249"/>
      <c r="C108" s="250"/>
      <c r="D108" s="226" t="s">
        <v>130</v>
      </c>
      <c r="E108" s="251" t="s">
        <v>19</v>
      </c>
      <c r="F108" s="252" t="s">
        <v>282</v>
      </c>
      <c r="G108" s="250"/>
      <c r="H108" s="253">
        <v>2</v>
      </c>
      <c r="I108" s="254"/>
      <c r="J108" s="250"/>
      <c r="K108" s="250"/>
      <c r="L108" s="255"/>
      <c r="M108" s="256"/>
      <c r="N108" s="257"/>
      <c r="O108" s="257"/>
      <c r="P108" s="257"/>
      <c r="Q108" s="257"/>
      <c r="R108" s="257"/>
      <c r="S108" s="257"/>
      <c r="T108" s="25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9" t="s">
        <v>130</v>
      </c>
      <c r="AU108" s="259" t="s">
        <v>81</v>
      </c>
      <c r="AV108" s="14" t="s">
        <v>126</v>
      </c>
      <c r="AW108" s="14" t="s">
        <v>32</v>
      </c>
      <c r="AX108" s="14" t="s">
        <v>79</v>
      </c>
      <c r="AY108" s="259" t="s">
        <v>119</v>
      </c>
    </row>
    <row r="109" s="2" customFormat="1" ht="21.75" customHeight="1">
      <c r="A109" s="40"/>
      <c r="B109" s="41"/>
      <c r="C109" s="206" t="s">
        <v>156</v>
      </c>
      <c r="D109" s="206" t="s">
        <v>121</v>
      </c>
      <c r="E109" s="207" t="s">
        <v>301</v>
      </c>
      <c r="F109" s="208" t="s">
        <v>302</v>
      </c>
      <c r="G109" s="209" t="s">
        <v>124</v>
      </c>
      <c r="H109" s="210">
        <v>0.32500000000000001</v>
      </c>
      <c r="I109" s="211"/>
      <c r="J109" s="212">
        <f>ROUND(I109*H109,2)</f>
        <v>0</v>
      </c>
      <c r="K109" s="208" t="s">
        <v>272</v>
      </c>
      <c r="L109" s="46"/>
      <c r="M109" s="213" t="s">
        <v>19</v>
      </c>
      <c r="N109" s="214" t="s">
        <v>42</v>
      </c>
      <c r="O109" s="86"/>
      <c r="P109" s="215">
        <f>O109*H109</f>
        <v>0</v>
      </c>
      <c r="Q109" s="215">
        <v>0.00068999999999999997</v>
      </c>
      <c r="R109" s="215">
        <f>Q109*H109</f>
        <v>0.00022425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126</v>
      </c>
      <c r="AT109" s="217" t="s">
        <v>121</v>
      </c>
      <c r="AU109" s="217" t="s">
        <v>81</v>
      </c>
      <c r="AY109" s="19" t="s">
        <v>119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126</v>
      </c>
      <c r="BM109" s="217" t="s">
        <v>375</v>
      </c>
    </row>
    <row r="110" s="2" customFormat="1">
      <c r="A110" s="40"/>
      <c r="B110" s="41"/>
      <c r="C110" s="42"/>
      <c r="D110" s="219" t="s">
        <v>128</v>
      </c>
      <c r="E110" s="42"/>
      <c r="F110" s="220" t="s">
        <v>304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128</v>
      </c>
      <c r="AU110" s="19" t="s">
        <v>81</v>
      </c>
    </row>
    <row r="111" s="15" customFormat="1">
      <c r="A111" s="15"/>
      <c r="B111" s="261"/>
      <c r="C111" s="262"/>
      <c r="D111" s="226" t="s">
        <v>130</v>
      </c>
      <c r="E111" s="263" t="s">
        <v>19</v>
      </c>
      <c r="F111" s="264" t="s">
        <v>363</v>
      </c>
      <c r="G111" s="262"/>
      <c r="H111" s="263" t="s">
        <v>19</v>
      </c>
      <c r="I111" s="265"/>
      <c r="J111" s="262"/>
      <c r="K111" s="262"/>
      <c r="L111" s="266"/>
      <c r="M111" s="267"/>
      <c r="N111" s="268"/>
      <c r="O111" s="268"/>
      <c r="P111" s="268"/>
      <c r="Q111" s="268"/>
      <c r="R111" s="268"/>
      <c r="S111" s="268"/>
      <c r="T111" s="269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0" t="s">
        <v>130</v>
      </c>
      <c r="AU111" s="270" t="s">
        <v>81</v>
      </c>
      <c r="AV111" s="15" t="s">
        <v>79</v>
      </c>
      <c r="AW111" s="15" t="s">
        <v>32</v>
      </c>
      <c r="AX111" s="15" t="s">
        <v>71</v>
      </c>
      <c r="AY111" s="270" t="s">
        <v>119</v>
      </c>
    </row>
    <row r="112" s="13" customFormat="1">
      <c r="A112" s="13"/>
      <c r="B112" s="224"/>
      <c r="C112" s="225"/>
      <c r="D112" s="226" t="s">
        <v>130</v>
      </c>
      <c r="E112" s="227" t="s">
        <v>19</v>
      </c>
      <c r="F112" s="228" t="s">
        <v>376</v>
      </c>
      <c r="G112" s="225"/>
      <c r="H112" s="229">
        <v>0.32500000000000001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130</v>
      </c>
      <c r="AU112" s="235" t="s">
        <v>81</v>
      </c>
      <c r="AV112" s="13" t="s">
        <v>81</v>
      </c>
      <c r="AW112" s="13" t="s">
        <v>32</v>
      </c>
      <c r="AX112" s="13" t="s">
        <v>71</v>
      </c>
      <c r="AY112" s="235" t="s">
        <v>119</v>
      </c>
    </row>
    <row r="113" s="14" customFormat="1">
      <c r="A113" s="14"/>
      <c r="B113" s="249"/>
      <c r="C113" s="250"/>
      <c r="D113" s="226" t="s">
        <v>130</v>
      </c>
      <c r="E113" s="251" t="s">
        <v>19</v>
      </c>
      <c r="F113" s="252" t="s">
        <v>282</v>
      </c>
      <c r="G113" s="250"/>
      <c r="H113" s="253">
        <v>0.32500000000000001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9" t="s">
        <v>130</v>
      </c>
      <c r="AU113" s="259" t="s">
        <v>81</v>
      </c>
      <c r="AV113" s="14" t="s">
        <v>126</v>
      </c>
      <c r="AW113" s="14" t="s">
        <v>32</v>
      </c>
      <c r="AX113" s="14" t="s">
        <v>79</v>
      </c>
      <c r="AY113" s="259" t="s">
        <v>119</v>
      </c>
    </row>
    <row r="114" s="2" customFormat="1" ht="16.5" customHeight="1">
      <c r="A114" s="40"/>
      <c r="B114" s="41"/>
      <c r="C114" s="206" t="s">
        <v>162</v>
      </c>
      <c r="D114" s="206" t="s">
        <v>121</v>
      </c>
      <c r="E114" s="207" t="s">
        <v>306</v>
      </c>
      <c r="F114" s="208" t="s">
        <v>307</v>
      </c>
      <c r="G114" s="209" t="s">
        <v>134</v>
      </c>
      <c r="H114" s="210">
        <v>1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42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126</v>
      </c>
      <c r="AT114" s="217" t="s">
        <v>121</v>
      </c>
      <c r="AU114" s="217" t="s">
        <v>81</v>
      </c>
      <c r="AY114" s="19" t="s">
        <v>119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79</v>
      </c>
      <c r="BK114" s="218">
        <f>ROUND(I114*H114,2)</f>
        <v>0</v>
      </c>
      <c r="BL114" s="19" t="s">
        <v>126</v>
      </c>
      <c r="BM114" s="217" t="s">
        <v>377</v>
      </c>
    </row>
    <row r="115" s="13" customFormat="1">
      <c r="A115" s="13"/>
      <c r="B115" s="224"/>
      <c r="C115" s="225"/>
      <c r="D115" s="226" t="s">
        <v>130</v>
      </c>
      <c r="E115" s="227" t="s">
        <v>19</v>
      </c>
      <c r="F115" s="228" t="s">
        <v>378</v>
      </c>
      <c r="G115" s="225"/>
      <c r="H115" s="229">
        <v>1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130</v>
      </c>
      <c r="AU115" s="235" t="s">
        <v>81</v>
      </c>
      <c r="AV115" s="13" t="s">
        <v>81</v>
      </c>
      <c r="AW115" s="13" t="s">
        <v>32</v>
      </c>
      <c r="AX115" s="13" t="s">
        <v>79</v>
      </c>
      <c r="AY115" s="235" t="s">
        <v>119</v>
      </c>
    </row>
    <row r="116" s="2" customFormat="1" ht="24.15" customHeight="1">
      <c r="A116" s="40"/>
      <c r="B116" s="41"/>
      <c r="C116" s="206" t="s">
        <v>168</v>
      </c>
      <c r="D116" s="206" t="s">
        <v>121</v>
      </c>
      <c r="E116" s="207" t="s">
        <v>309</v>
      </c>
      <c r="F116" s="208" t="s">
        <v>310</v>
      </c>
      <c r="G116" s="209" t="s">
        <v>311</v>
      </c>
      <c r="H116" s="210">
        <v>0.31</v>
      </c>
      <c r="I116" s="211"/>
      <c r="J116" s="212">
        <f>ROUND(I116*H116,2)</f>
        <v>0</v>
      </c>
      <c r="K116" s="208" t="s">
        <v>272</v>
      </c>
      <c r="L116" s="46"/>
      <c r="M116" s="213" t="s">
        <v>19</v>
      </c>
      <c r="N116" s="214" t="s">
        <v>42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126</v>
      </c>
      <c r="AT116" s="217" t="s">
        <v>121</v>
      </c>
      <c r="AU116" s="217" t="s">
        <v>81</v>
      </c>
      <c r="AY116" s="19" t="s">
        <v>119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79</v>
      </c>
      <c r="BK116" s="218">
        <f>ROUND(I116*H116,2)</f>
        <v>0</v>
      </c>
      <c r="BL116" s="19" t="s">
        <v>126</v>
      </c>
      <c r="BM116" s="217" t="s">
        <v>379</v>
      </c>
    </row>
    <row r="117" s="2" customFormat="1">
      <c r="A117" s="40"/>
      <c r="B117" s="41"/>
      <c r="C117" s="42"/>
      <c r="D117" s="219" t="s">
        <v>128</v>
      </c>
      <c r="E117" s="42"/>
      <c r="F117" s="220" t="s">
        <v>313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128</v>
      </c>
      <c r="AU117" s="19" t="s">
        <v>81</v>
      </c>
    </row>
    <row r="118" s="15" customFormat="1">
      <c r="A118" s="15"/>
      <c r="B118" s="261"/>
      <c r="C118" s="262"/>
      <c r="D118" s="226" t="s">
        <v>130</v>
      </c>
      <c r="E118" s="263" t="s">
        <v>19</v>
      </c>
      <c r="F118" s="264" t="s">
        <v>363</v>
      </c>
      <c r="G118" s="262"/>
      <c r="H118" s="263" t="s">
        <v>19</v>
      </c>
      <c r="I118" s="265"/>
      <c r="J118" s="262"/>
      <c r="K118" s="262"/>
      <c r="L118" s="266"/>
      <c r="M118" s="267"/>
      <c r="N118" s="268"/>
      <c r="O118" s="268"/>
      <c r="P118" s="268"/>
      <c r="Q118" s="268"/>
      <c r="R118" s="268"/>
      <c r="S118" s="268"/>
      <c r="T118" s="26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0" t="s">
        <v>130</v>
      </c>
      <c r="AU118" s="270" t="s">
        <v>81</v>
      </c>
      <c r="AV118" s="15" t="s">
        <v>79</v>
      </c>
      <c r="AW118" s="15" t="s">
        <v>32</v>
      </c>
      <c r="AX118" s="15" t="s">
        <v>71</v>
      </c>
      <c r="AY118" s="270" t="s">
        <v>119</v>
      </c>
    </row>
    <row r="119" s="13" customFormat="1">
      <c r="A119" s="13"/>
      <c r="B119" s="224"/>
      <c r="C119" s="225"/>
      <c r="D119" s="226" t="s">
        <v>130</v>
      </c>
      <c r="E119" s="227" t="s">
        <v>19</v>
      </c>
      <c r="F119" s="228" t="s">
        <v>380</v>
      </c>
      <c r="G119" s="225"/>
      <c r="H119" s="229">
        <v>0.01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130</v>
      </c>
      <c r="AU119" s="235" t="s">
        <v>81</v>
      </c>
      <c r="AV119" s="13" t="s">
        <v>81</v>
      </c>
      <c r="AW119" s="13" t="s">
        <v>32</v>
      </c>
      <c r="AX119" s="13" t="s">
        <v>71</v>
      </c>
      <c r="AY119" s="235" t="s">
        <v>119</v>
      </c>
    </row>
    <row r="120" s="15" customFormat="1">
      <c r="A120" s="15"/>
      <c r="B120" s="261"/>
      <c r="C120" s="262"/>
      <c r="D120" s="226" t="s">
        <v>130</v>
      </c>
      <c r="E120" s="263" t="s">
        <v>19</v>
      </c>
      <c r="F120" s="264" t="s">
        <v>381</v>
      </c>
      <c r="G120" s="262"/>
      <c r="H120" s="263" t="s">
        <v>19</v>
      </c>
      <c r="I120" s="265"/>
      <c r="J120" s="262"/>
      <c r="K120" s="262"/>
      <c r="L120" s="266"/>
      <c r="M120" s="267"/>
      <c r="N120" s="268"/>
      <c r="O120" s="268"/>
      <c r="P120" s="268"/>
      <c r="Q120" s="268"/>
      <c r="R120" s="268"/>
      <c r="S120" s="268"/>
      <c r="T120" s="269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0" t="s">
        <v>130</v>
      </c>
      <c r="AU120" s="270" t="s">
        <v>81</v>
      </c>
      <c r="AV120" s="15" t="s">
        <v>79</v>
      </c>
      <c r="AW120" s="15" t="s">
        <v>32</v>
      </c>
      <c r="AX120" s="15" t="s">
        <v>71</v>
      </c>
      <c r="AY120" s="270" t="s">
        <v>119</v>
      </c>
    </row>
    <row r="121" s="13" customFormat="1">
      <c r="A121" s="13"/>
      <c r="B121" s="224"/>
      <c r="C121" s="225"/>
      <c r="D121" s="226" t="s">
        <v>130</v>
      </c>
      <c r="E121" s="227" t="s">
        <v>19</v>
      </c>
      <c r="F121" s="228" t="s">
        <v>382</v>
      </c>
      <c r="G121" s="225"/>
      <c r="H121" s="229">
        <v>0.29999999999999999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130</v>
      </c>
      <c r="AU121" s="235" t="s">
        <v>81</v>
      </c>
      <c r="AV121" s="13" t="s">
        <v>81</v>
      </c>
      <c r="AW121" s="13" t="s">
        <v>32</v>
      </c>
      <c r="AX121" s="13" t="s">
        <v>71</v>
      </c>
      <c r="AY121" s="235" t="s">
        <v>119</v>
      </c>
    </row>
    <row r="122" s="14" customFormat="1">
      <c r="A122" s="14"/>
      <c r="B122" s="249"/>
      <c r="C122" s="250"/>
      <c r="D122" s="226" t="s">
        <v>130</v>
      </c>
      <c r="E122" s="251" t="s">
        <v>19</v>
      </c>
      <c r="F122" s="252" t="s">
        <v>282</v>
      </c>
      <c r="G122" s="250"/>
      <c r="H122" s="253">
        <v>0.31</v>
      </c>
      <c r="I122" s="254"/>
      <c r="J122" s="250"/>
      <c r="K122" s="250"/>
      <c r="L122" s="255"/>
      <c r="M122" s="256"/>
      <c r="N122" s="257"/>
      <c r="O122" s="257"/>
      <c r="P122" s="257"/>
      <c r="Q122" s="257"/>
      <c r="R122" s="257"/>
      <c r="S122" s="257"/>
      <c r="T122" s="25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9" t="s">
        <v>130</v>
      </c>
      <c r="AU122" s="259" t="s">
        <v>81</v>
      </c>
      <c r="AV122" s="14" t="s">
        <v>126</v>
      </c>
      <c r="AW122" s="14" t="s">
        <v>32</v>
      </c>
      <c r="AX122" s="14" t="s">
        <v>79</v>
      </c>
      <c r="AY122" s="259" t="s">
        <v>119</v>
      </c>
    </row>
    <row r="123" s="2" customFormat="1" ht="16.5" customHeight="1">
      <c r="A123" s="40"/>
      <c r="B123" s="41"/>
      <c r="C123" s="239" t="s">
        <v>173</v>
      </c>
      <c r="D123" s="239" t="s">
        <v>276</v>
      </c>
      <c r="E123" s="240" t="s">
        <v>315</v>
      </c>
      <c r="F123" s="241" t="s">
        <v>316</v>
      </c>
      <c r="G123" s="242" t="s">
        <v>317</v>
      </c>
      <c r="H123" s="243">
        <v>0.31</v>
      </c>
      <c r="I123" s="244"/>
      <c r="J123" s="245">
        <f>ROUND(I123*H123,2)</f>
        <v>0</v>
      </c>
      <c r="K123" s="241" t="s">
        <v>19</v>
      </c>
      <c r="L123" s="246"/>
      <c r="M123" s="247" t="s">
        <v>19</v>
      </c>
      <c r="N123" s="248" t="s">
        <v>42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162</v>
      </c>
      <c r="AT123" s="217" t="s">
        <v>276</v>
      </c>
      <c r="AU123" s="217" t="s">
        <v>81</v>
      </c>
      <c r="AY123" s="19" t="s">
        <v>119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79</v>
      </c>
      <c r="BK123" s="218">
        <f>ROUND(I123*H123,2)</f>
        <v>0</v>
      </c>
      <c r="BL123" s="19" t="s">
        <v>126</v>
      </c>
      <c r="BM123" s="217" t="s">
        <v>383</v>
      </c>
    </row>
    <row r="124" s="2" customFormat="1">
      <c r="A124" s="40"/>
      <c r="B124" s="41"/>
      <c r="C124" s="42"/>
      <c r="D124" s="226" t="s">
        <v>290</v>
      </c>
      <c r="E124" s="42"/>
      <c r="F124" s="260" t="s">
        <v>319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290</v>
      </c>
      <c r="AU124" s="19" t="s">
        <v>81</v>
      </c>
    </row>
    <row r="125" s="15" customFormat="1">
      <c r="A125" s="15"/>
      <c r="B125" s="261"/>
      <c r="C125" s="262"/>
      <c r="D125" s="226" t="s">
        <v>130</v>
      </c>
      <c r="E125" s="263" t="s">
        <v>19</v>
      </c>
      <c r="F125" s="264" t="s">
        <v>363</v>
      </c>
      <c r="G125" s="262"/>
      <c r="H125" s="263" t="s">
        <v>19</v>
      </c>
      <c r="I125" s="265"/>
      <c r="J125" s="262"/>
      <c r="K125" s="262"/>
      <c r="L125" s="266"/>
      <c r="M125" s="267"/>
      <c r="N125" s="268"/>
      <c r="O125" s="268"/>
      <c r="P125" s="268"/>
      <c r="Q125" s="268"/>
      <c r="R125" s="268"/>
      <c r="S125" s="268"/>
      <c r="T125" s="269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0" t="s">
        <v>130</v>
      </c>
      <c r="AU125" s="270" t="s">
        <v>81</v>
      </c>
      <c r="AV125" s="15" t="s">
        <v>79</v>
      </c>
      <c r="AW125" s="15" t="s">
        <v>32</v>
      </c>
      <c r="AX125" s="15" t="s">
        <v>71</v>
      </c>
      <c r="AY125" s="270" t="s">
        <v>119</v>
      </c>
    </row>
    <row r="126" s="13" customFormat="1">
      <c r="A126" s="13"/>
      <c r="B126" s="224"/>
      <c r="C126" s="225"/>
      <c r="D126" s="226" t="s">
        <v>130</v>
      </c>
      <c r="E126" s="227" t="s">
        <v>19</v>
      </c>
      <c r="F126" s="228" t="s">
        <v>380</v>
      </c>
      <c r="G126" s="225"/>
      <c r="H126" s="229">
        <v>0.01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130</v>
      </c>
      <c r="AU126" s="235" t="s">
        <v>81</v>
      </c>
      <c r="AV126" s="13" t="s">
        <v>81</v>
      </c>
      <c r="AW126" s="13" t="s">
        <v>32</v>
      </c>
      <c r="AX126" s="13" t="s">
        <v>71</v>
      </c>
      <c r="AY126" s="235" t="s">
        <v>119</v>
      </c>
    </row>
    <row r="127" s="15" customFormat="1">
      <c r="A127" s="15"/>
      <c r="B127" s="261"/>
      <c r="C127" s="262"/>
      <c r="D127" s="226" t="s">
        <v>130</v>
      </c>
      <c r="E127" s="263" t="s">
        <v>19</v>
      </c>
      <c r="F127" s="264" t="s">
        <v>381</v>
      </c>
      <c r="G127" s="262"/>
      <c r="H127" s="263" t="s">
        <v>19</v>
      </c>
      <c r="I127" s="265"/>
      <c r="J127" s="262"/>
      <c r="K127" s="262"/>
      <c r="L127" s="266"/>
      <c r="M127" s="267"/>
      <c r="N127" s="268"/>
      <c r="O127" s="268"/>
      <c r="P127" s="268"/>
      <c r="Q127" s="268"/>
      <c r="R127" s="268"/>
      <c r="S127" s="268"/>
      <c r="T127" s="269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0" t="s">
        <v>130</v>
      </c>
      <c r="AU127" s="270" t="s">
        <v>81</v>
      </c>
      <c r="AV127" s="15" t="s">
        <v>79</v>
      </c>
      <c r="AW127" s="15" t="s">
        <v>32</v>
      </c>
      <c r="AX127" s="15" t="s">
        <v>71</v>
      </c>
      <c r="AY127" s="270" t="s">
        <v>119</v>
      </c>
    </row>
    <row r="128" s="13" customFormat="1">
      <c r="A128" s="13"/>
      <c r="B128" s="224"/>
      <c r="C128" s="225"/>
      <c r="D128" s="226" t="s">
        <v>130</v>
      </c>
      <c r="E128" s="227" t="s">
        <v>19</v>
      </c>
      <c r="F128" s="228" t="s">
        <v>384</v>
      </c>
      <c r="G128" s="225"/>
      <c r="H128" s="229">
        <v>0.29999999999999999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130</v>
      </c>
      <c r="AU128" s="235" t="s">
        <v>81</v>
      </c>
      <c r="AV128" s="13" t="s">
        <v>81</v>
      </c>
      <c r="AW128" s="13" t="s">
        <v>32</v>
      </c>
      <c r="AX128" s="13" t="s">
        <v>71</v>
      </c>
      <c r="AY128" s="235" t="s">
        <v>119</v>
      </c>
    </row>
    <row r="129" s="14" customFormat="1">
      <c r="A129" s="14"/>
      <c r="B129" s="249"/>
      <c r="C129" s="250"/>
      <c r="D129" s="226" t="s">
        <v>130</v>
      </c>
      <c r="E129" s="251" t="s">
        <v>19</v>
      </c>
      <c r="F129" s="252" t="s">
        <v>282</v>
      </c>
      <c r="G129" s="250"/>
      <c r="H129" s="253">
        <v>0.31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9" t="s">
        <v>130</v>
      </c>
      <c r="AU129" s="259" t="s">
        <v>81</v>
      </c>
      <c r="AV129" s="14" t="s">
        <v>126</v>
      </c>
      <c r="AW129" s="14" t="s">
        <v>32</v>
      </c>
      <c r="AX129" s="14" t="s">
        <v>79</v>
      </c>
      <c r="AY129" s="259" t="s">
        <v>119</v>
      </c>
    </row>
    <row r="130" s="2" customFormat="1" ht="16.5" customHeight="1">
      <c r="A130" s="40"/>
      <c r="B130" s="41"/>
      <c r="C130" s="206" t="s">
        <v>178</v>
      </c>
      <c r="D130" s="206" t="s">
        <v>121</v>
      </c>
      <c r="E130" s="207" t="s">
        <v>385</v>
      </c>
      <c r="F130" s="208" t="s">
        <v>386</v>
      </c>
      <c r="G130" s="209" t="s">
        <v>134</v>
      </c>
      <c r="H130" s="210">
        <v>6</v>
      </c>
      <c r="I130" s="211"/>
      <c r="J130" s="212">
        <f>ROUND(I130*H130,2)</f>
        <v>0</v>
      </c>
      <c r="K130" s="208" t="s">
        <v>272</v>
      </c>
      <c r="L130" s="46"/>
      <c r="M130" s="213" t="s">
        <v>19</v>
      </c>
      <c r="N130" s="214" t="s">
        <v>42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126</v>
      </c>
      <c r="AT130" s="217" t="s">
        <v>121</v>
      </c>
      <c r="AU130" s="217" t="s">
        <v>81</v>
      </c>
      <c r="AY130" s="19" t="s">
        <v>119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79</v>
      </c>
      <c r="BK130" s="218">
        <f>ROUND(I130*H130,2)</f>
        <v>0</v>
      </c>
      <c r="BL130" s="19" t="s">
        <v>126</v>
      </c>
      <c r="BM130" s="217" t="s">
        <v>387</v>
      </c>
    </row>
    <row r="131" s="2" customFormat="1">
      <c r="A131" s="40"/>
      <c r="B131" s="41"/>
      <c r="C131" s="42"/>
      <c r="D131" s="219" t="s">
        <v>128</v>
      </c>
      <c r="E131" s="42"/>
      <c r="F131" s="220" t="s">
        <v>388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128</v>
      </c>
      <c r="AU131" s="19" t="s">
        <v>81</v>
      </c>
    </row>
    <row r="132" s="15" customFormat="1">
      <c r="A132" s="15"/>
      <c r="B132" s="261"/>
      <c r="C132" s="262"/>
      <c r="D132" s="226" t="s">
        <v>130</v>
      </c>
      <c r="E132" s="263" t="s">
        <v>19</v>
      </c>
      <c r="F132" s="264" t="s">
        <v>389</v>
      </c>
      <c r="G132" s="262"/>
      <c r="H132" s="263" t="s">
        <v>19</v>
      </c>
      <c r="I132" s="265"/>
      <c r="J132" s="262"/>
      <c r="K132" s="262"/>
      <c r="L132" s="266"/>
      <c r="M132" s="267"/>
      <c r="N132" s="268"/>
      <c r="O132" s="268"/>
      <c r="P132" s="268"/>
      <c r="Q132" s="268"/>
      <c r="R132" s="268"/>
      <c r="S132" s="268"/>
      <c r="T132" s="269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0" t="s">
        <v>130</v>
      </c>
      <c r="AU132" s="270" t="s">
        <v>81</v>
      </c>
      <c r="AV132" s="15" t="s">
        <v>79</v>
      </c>
      <c r="AW132" s="15" t="s">
        <v>32</v>
      </c>
      <c r="AX132" s="15" t="s">
        <v>71</v>
      </c>
      <c r="AY132" s="270" t="s">
        <v>119</v>
      </c>
    </row>
    <row r="133" s="13" customFormat="1">
      <c r="A133" s="13"/>
      <c r="B133" s="224"/>
      <c r="C133" s="225"/>
      <c r="D133" s="226" t="s">
        <v>130</v>
      </c>
      <c r="E133" s="227" t="s">
        <v>19</v>
      </c>
      <c r="F133" s="228" t="s">
        <v>390</v>
      </c>
      <c r="G133" s="225"/>
      <c r="H133" s="229">
        <v>6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130</v>
      </c>
      <c r="AU133" s="235" t="s">
        <v>81</v>
      </c>
      <c r="AV133" s="13" t="s">
        <v>81</v>
      </c>
      <c r="AW133" s="13" t="s">
        <v>32</v>
      </c>
      <c r="AX133" s="13" t="s">
        <v>71</v>
      </c>
      <c r="AY133" s="235" t="s">
        <v>119</v>
      </c>
    </row>
    <row r="134" s="14" customFormat="1">
      <c r="A134" s="14"/>
      <c r="B134" s="249"/>
      <c r="C134" s="250"/>
      <c r="D134" s="226" t="s">
        <v>130</v>
      </c>
      <c r="E134" s="251" t="s">
        <v>19</v>
      </c>
      <c r="F134" s="252" t="s">
        <v>282</v>
      </c>
      <c r="G134" s="250"/>
      <c r="H134" s="253">
        <v>6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130</v>
      </c>
      <c r="AU134" s="259" t="s">
        <v>81</v>
      </c>
      <c r="AV134" s="14" t="s">
        <v>126</v>
      </c>
      <c r="AW134" s="14" t="s">
        <v>32</v>
      </c>
      <c r="AX134" s="14" t="s">
        <v>79</v>
      </c>
      <c r="AY134" s="259" t="s">
        <v>119</v>
      </c>
    </row>
    <row r="135" s="2" customFormat="1" ht="16.5" customHeight="1">
      <c r="A135" s="40"/>
      <c r="B135" s="41"/>
      <c r="C135" s="206" t="s">
        <v>183</v>
      </c>
      <c r="D135" s="206" t="s">
        <v>121</v>
      </c>
      <c r="E135" s="207" t="s">
        <v>391</v>
      </c>
      <c r="F135" s="208" t="s">
        <v>392</v>
      </c>
      <c r="G135" s="209" t="s">
        <v>134</v>
      </c>
      <c r="H135" s="210">
        <v>30</v>
      </c>
      <c r="I135" s="211"/>
      <c r="J135" s="212">
        <f>ROUND(I135*H135,2)</f>
        <v>0</v>
      </c>
      <c r="K135" s="208" t="s">
        <v>272</v>
      </c>
      <c r="L135" s="46"/>
      <c r="M135" s="213" t="s">
        <v>19</v>
      </c>
      <c r="N135" s="214" t="s">
        <v>42</v>
      </c>
      <c r="O135" s="86"/>
      <c r="P135" s="215">
        <f>O135*H135</f>
        <v>0</v>
      </c>
      <c r="Q135" s="215">
        <v>2.0000000000000002E-05</v>
      </c>
      <c r="R135" s="215">
        <f>Q135*H135</f>
        <v>0.00060000000000000006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126</v>
      </c>
      <c r="AT135" s="217" t="s">
        <v>121</v>
      </c>
      <c r="AU135" s="217" t="s">
        <v>81</v>
      </c>
      <c r="AY135" s="19" t="s">
        <v>119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79</v>
      </c>
      <c r="BK135" s="218">
        <f>ROUND(I135*H135,2)</f>
        <v>0</v>
      </c>
      <c r="BL135" s="19" t="s">
        <v>126</v>
      </c>
      <c r="BM135" s="217" t="s">
        <v>393</v>
      </c>
    </row>
    <row r="136" s="2" customFormat="1">
      <c r="A136" s="40"/>
      <c r="B136" s="41"/>
      <c r="C136" s="42"/>
      <c r="D136" s="219" t="s">
        <v>128</v>
      </c>
      <c r="E136" s="42"/>
      <c r="F136" s="220" t="s">
        <v>394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128</v>
      </c>
      <c r="AU136" s="19" t="s">
        <v>81</v>
      </c>
    </row>
    <row r="137" s="15" customFormat="1">
      <c r="A137" s="15"/>
      <c r="B137" s="261"/>
      <c r="C137" s="262"/>
      <c r="D137" s="226" t="s">
        <v>130</v>
      </c>
      <c r="E137" s="263" t="s">
        <v>19</v>
      </c>
      <c r="F137" s="264" t="s">
        <v>389</v>
      </c>
      <c r="G137" s="262"/>
      <c r="H137" s="263" t="s">
        <v>19</v>
      </c>
      <c r="I137" s="265"/>
      <c r="J137" s="262"/>
      <c r="K137" s="262"/>
      <c r="L137" s="266"/>
      <c r="M137" s="267"/>
      <c r="N137" s="268"/>
      <c r="O137" s="268"/>
      <c r="P137" s="268"/>
      <c r="Q137" s="268"/>
      <c r="R137" s="268"/>
      <c r="S137" s="268"/>
      <c r="T137" s="269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0" t="s">
        <v>130</v>
      </c>
      <c r="AU137" s="270" t="s">
        <v>81</v>
      </c>
      <c r="AV137" s="15" t="s">
        <v>79</v>
      </c>
      <c r="AW137" s="15" t="s">
        <v>32</v>
      </c>
      <c r="AX137" s="15" t="s">
        <v>71</v>
      </c>
      <c r="AY137" s="270" t="s">
        <v>119</v>
      </c>
    </row>
    <row r="138" s="13" customFormat="1">
      <c r="A138" s="13"/>
      <c r="B138" s="224"/>
      <c r="C138" s="225"/>
      <c r="D138" s="226" t="s">
        <v>130</v>
      </c>
      <c r="E138" s="227" t="s">
        <v>19</v>
      </c>
      <c r="F138" s="228" t="s">
        <v>395</v>
      </c>
      <c r="G138" s="225"/>
      <c r="H138" s="229">
        <v>30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130</v>
      </c>
      <c r="AU138" s="235" t="s">
        <v>81</v>
      </c>
      <c r="AV138" s="13" t="s">
        <v>81</v>
      </c>
      <c r="AW138" s="13" t="s">
        <v>32</v>
      </c>
      <c r="AX138" s="13" t="s">
        <v>71</v>
      </c>
      <c r="AY138" s="235" t="s">
        <v>119</v>
      </c>
    </row>
    <row r="139" s="14" customFormat="1">
      <c r="A139" s="14"/>
      <c r="B139" s="249"/>
      <c r="C139" s="250"/>
      <c r="D139" s="226" t="s">
        <v>130</v>
      </c>
      <c r="E139" s="251" t="s">
        <v>19</v>
      </c>
      <c r="F139" s="252" t="s">
        <v>282</v>
      </c>
      <c r="G139" s="250"/>
      <c r="H139" s="253">
        <v>30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130</v>
      </c>
      <c r="AU139" s="259" t="s">
        <v>81</v>
      </c>
      <c r="AV139" s="14" t="s">
        <v>126</v>
      </c>
      <c r="AW139" s="14" t="s">
        <v>32</v>
      </c>
      <c r="AX139" s="14" t="s">
        <v>79</v>
      </c>
      <c r="AY139" s="259" t="s">
        <v>119</v>
      </c>
    </row>
    <row r="140" s="2" customFormat="1" ht="24.15" customHeight="1">
      <c r="A140" s="40"/>
      <c r="B140" s="41"/>
      <c r="C140" s="206" t="s">
        <v>188</v>
      </c>
      <c r="D140" s="206" t="s">
        <v>121</v>
      </c>
      <c r="E140" s="207" t="s">
        <v>320</v>
      </c>
      <c r="F140" s="208" t="s">
        <v>321</v>
      </c>
      <c r="G140" s="209" t="s">
        <v>265</v>
      </c>
      <c r="H140" s="210">
        <v>0.002</v>
      </c>
      <c r="I140" s="211"/>
      <c r="J140" s="212">
        <f>ROUND(I140*H140,2)</f>
        <v>0</v>
      </c>
      <c r="K140" s="208" t="s">
        <v>272</v>
      </c>
      <c r="L140" s="46"/>
      <c r="M140" s="213" t="s">
        <v>19</v>
      </c>
      <c r="N140" s="214" t="s">
        <v>42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126</v>
      </c>
      <c r="AT140" s="217" t="s">
        <v>121</v>
      </c>
      <c r="AU140" s="217" t="s">
        <v>81</v>
      </c>
      <c r="AY140" s="19" t="s">
        <v>119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79</v>
      </c>
      <c r="BK140" s="218">
        <f>ROUND(I140*H140,2)</f>
        <v>0</v>
      </c>
      <c r="BL140" s="19" t="s">
        <v>126</v>
      </c>
      <c r="BM140" s="217" t="s">
        <v>396</v>
      </c>
    </row>
    <row r="141" s="2" customFormat="1">
      <c r="A141" s="40"/>
      <c r="B141" s="41"/>
      <c r="C141" s="42"/>
      <c r="D141" s="219" t="s">
        <v>128</v>
      </c>
      <c r="E141" s="42"/>
      <c r="F141" s="220" t="s">
        <v>323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128</v>
      </c>
      <c r="AU141" s="19" t="s">
        <v>81</v>
      </c>
    </row>
    <row r="142" s="15" customFormat="1">
      <c r="A142" s="15"/>
      <c r="B142" s="261"/>
      <c r="C142" s="262"/>
      <c r="D142" s="226" t="s">
        <v>130</v>
      </c>
      <c r="E142" s="263" t="s">
        <v>19</v>
      </c>
      <c r="F142" s="264" t="s">
        <v>363</v>
      </c>
      <c r="G142" s="262"/>
      <c r="H142" s="263" t="s">
        <v>19</v>
      </c>
      <c r="I142" s="265"/>
      <c r="J142" s="262"/>
      <c r="K142" s="262"/>
      <c r="L142" s="266"/>
      <c r="M142" s="267"/>
      <c r="N142" s="268"/>
      <c r="O142" s="268"/>
      <c r="P142" s="268"/>
      <c r="Q142" s="268"/>
      <c r="R142" s="268"/>
      <c r="S142" s="268"/>
      <c r="T142" s="26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0" t="s">
        <v>130</v>
      </c>
      <c r="AU142" s="270" t="s">
        <v>81</v>
      </c>
      <c r="AV142" s="15" t="s">
        <v>79</v>
      </c>
      <c r="AW142" s="15" t="s">
        <v>32</v>
      </c>
      <c r="AX142" s="15" t="s">
        <v>71</v>
      </c>
      <c r="AY142" s="270" t="s">
        <v>119</v>
      </c>
    </row>
    <row r="143" s="13" customFormat="1">
      <c r="A143" s="13"/>
      <c r="B143" s="224"/>
      <c r="C143" s="225"/>
      <c r="D143" s="226" t="s">
        <v>130</v>
      </c>
      <c r="E143" s="227" t="s">
        <v>19</v>
      </c>
      <c r="F143" s="228" t="s">
        <v>397</v>
      </c>
      <c r="G143" s="225"/>
      <c r="H143" s="229">
        <v>0.001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130</v>
      </c>
      <c r="AU143" s="235" t="s">
        <v>81</v>
      </c>
      <c r="AV143" s="13" t="s">
        <v>81</v>
      </c>
      <c r="AW143" s="13" t="s">
        <v>32</v>
      </c>
      <c r="AX143" s="13" t="s">
        <v>71</v>
      </c>
      <c r="AY143" s="235" t="s">
        <v>119</v>
      </c>
    </row>
    <row r="144" s="15" customFormat="1">
      <c r="A144" s="15"/>
      <c r="B144" s="261"/>
      <c r="C144" s="262"/>
      <c r="D144" s="226" t="s">
        <v>130</v>
      </c>
      <c r="E144" s="263" t="s">
        <v>19</v>
      </c>
      <c r="F144" s="264" t="s">
        <v>398</v>
      </c>
      <c r="G144" s="262"/>
      <c r="H144" s="263" t="s">
        <v>19</v>
      </c>
      <c r="I144" s="265"/>
      <c r="J144" s="262"/>
      <c r="K144" s="262"/>
      <c r="L144" s="266"/>
      <c r="M144" s="267"/>
      <c r="N144" s="268"/>
      <c r="O144" s="268"/>
      <c r="P144" s="268"/>
      <c r="Q144" s="268"/>
      <c r="R144" s="268"/>
      <c r="S144" s="268"/>
      <c r="T144" s="269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0" t="s">
        <v>130</v>
      </c>
      <c r="AU144" s="270" t="s">
        <v>81</v>
      </c>
      <c r="AV144" s="15" t="s">
        <v>79</v>
      </c>
      <c r="AW144" s="15" t="s">
        <v>32</v>
      </c>
      <c r="AX144" s="15" t="s">
        <v>71</v>
      </c>
      <c r="AY144" s="270" t="s">
        <v>119</v>
      </c>
    </row>
    <row r="145" s="13" customFormat="1">
      <c r="A145" s="13"/>
      <c r="B145" s="224"/>
      <c r="C145" s="225"/>
      <c r="D145" s="226" t="s">
        <v>130</v>
      </c>
      <c r="E145" s="227" t="s">
        <v>19</v>
      </c>
      <c r="F145" s="228" t="s">
        <v>399</v>
      </c>
      <c r="G145" s="225"/>
      <c r="H145" s="229">
        <v>0.001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130</v>
      </c>
      <c r="AU145" s="235" t="s">
        <v>81</v>
      </c>
      <c r="AV145" s="13" t="s">
        <v>81</v>
      </c>
      <c r="AW145" s="13" t="s">
        <v>32</v>
      </c>
      <c r="AX145" s="13" t="s">
        <v>71</v>
      </c>
      <c r="AY145" s="235" t="s">
        <v>119</v>
      </c>
    </row>
    <row r="146" s="14" customFormat="1">
      <c r="A146" s="14"/>
      <c r="B146" s="249"/>
      <c r="C146" s="250"/>
      <c r="D146" s="226" t="s">
        <v>130</v>
      </c>
      <c r="E146" s="251" t="s">
        <v>19</v>
      </c>
      <c r="F146" s="252" t="s">
        <v>282</v>
      </c>
      <c r="G146" s="250"/>
      <c r="H146" s="253">
        <v>0.002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130</v>
      </c>
      <c r="AU146" s="259" t="s">
        <v>81</v>
      </c>
      <c r="AV146" s="14" t="s">
        <v>126</v>
      </c>
      <c r="AW146" s="14" t="s">
        <v>32</v>
      </c>
      <c r="AX146" s="14" t="s">
        <v>79</v>
      </c>
      <c r="AY146" s="259" t="s">
        <v>119</v>
      </c>
    </row>
    <row r="147" s="2" customFormat="1" ht="16.5" customHeight="1">
      <c r="A147" s="40"/>
      <c r="B147" s="41"/>
      <c r="C147" s="239" t="s">
        <v>193</v>
      </c>
      <c r="D147" s="239" t="s">
        <v>276</v>
      </c>
      <c r="E147" s="240" t="s">
        <v>325</v>
      </c>
      <c r="F147" s="241" t="s">
        <v>326</v>
      </c>
      <c r="G147" s="242" t="s">
        <v>317</v>
      </c>
      <c r="H147" s="243">
        <v>0.20000000000000001</v>
      </c>
      <c r="I147" s="244"/>
      <c r="J147" s="245">
        <f>ROUND(I147*H147,2)</f>
        <v>0</v>
      </c>
      <c r="K147" s="241" t="s">
        <v>19</v>
      </c>
      <c r="L147" s="246"/>
      <c r="M147" s="247" t="s">
        <v>19</v>
      </c>
      <c r="N147" s="248" t="s">
        <v>42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162</v>
      </c>
      <c r="AT147" s="217" t="s">
        <v>276</v>
      </c>
      <c r="AU147" s="217" t="s">
        <v>81</v>
      </c>
      <c r="AY147" s="19" t="s">
        <v>119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79</v>
      </c>
      <c r="BK147" s="218">
        <f>ROUND(I147*H147,2)</f>
        <v>0</v>
      </c>
      <c r="BL147" s="19" t="s">
        <v>126</v>
      </c>
      <c r="BM147" s="217" t="s">
        <v>400</v>
      </c>
    </row>
    <row r="148" s="2" customFormat="1">
      <c r="A148" s="40"/>
      <c r="B148" s="41"/>
      <c r="C148" s="42"/>
      <c r="D148" s="226" t="s">
        <v>290</v>
      </c>
      <c r="E148" s="42"/>
      <c r="F148" s="260" t="s">
        <v>328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290</v>
      </c>
      <c r="AU148" s="19" t="s">
        <v>81</v>
      </c>
    </row>
    <row r="149" s="15" customFormat="1">
      <c r="A149" s="15"/>
      <c r="B149" s="261"/>
      <c r="C149" s="262"/>
      <c r="D149" s="226" t="s">
        <v>130</v>
      </c>
      <c r="E149" s="263" t="s">
        <v>19</v>
      </c>
      <c r="F149" s="264" t="s">
        <v>363</v>
      </c>
      <c r="G149" s="262"/>
      <c r="H149" s="263" t="s">
        <v>19</v>
      </c>
      <c r="I149" s="265"/>
      <c r="J149" s="262"/>
      <c r="K149" s="262"/>
      <c r="L149" s="266"/>
      <c r="M149" s="267"/>
      <c r="N149" s="268"/>
      <c r="O149" s="268"/>
      <c r="P149" s="268"/>
      <c r="Q149" s="268"/>
      <c r="R149" s="268"/>
      <c r="S149" s="268"/>
      <c r="T149" s="26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0" t="s">
        <v>130</v>
      </c>
      <c r="AU149" s="270" t="s">
        <v>81</v>
      </c>
      <c r="AV149" s="15" t="s">
        <v>79</v>
      </c>
      <c r="AW149" s="15" t="s">
        <v>32</v>
      </c>
      <c r="AX149" s="15" t="s">
        <v>71</v>
      </c>
      <c r="AY149" s="270" t="s">
        <v>119</v>
      </c>
    </row>
    <row r="150" s="13" customFormat="1">
      <c r="A150" s="13"/>
      <c r="B150" s="224"/>
      <c r="C150" s="225"/>
      <c r="D150" s="226" t="s">
        <v>130</v>
      </c>
      <c r="E150" s="227" t="s">
        <v>19</v>
      </c>
      <c r="F150" s="228" t="s">
        <v>401</v>
      </c>
      <c r="G150" s="225"/>
      <c r="H150" s="229">
        <v>0.20000000000000001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130</v>
      </c>
      <c r="AU150" s="235" t="s">
        <v>81</v>
      </c>
      <c r="AV150" s="13" t="s">
        <v>81</v>
      </c>
      <c r="AW150" s="13" t="s">
        <v>32</v>
      </c>
      <c r="AX150" s="13" t="s">
        <v>71</v>
      </c>
      <c r="AY150" s="235" t="s">
        <v>119</v>
      </c>
    </row>
    <row r="151" s="14" customFormat="1">
      <c r="A151" s="14"/>
      <c r="B151" s="249"/>
      <c r="C151" s="250"/>
      <c r="D151" s="226" t="s">
        <v>130</v>
      </c>
      <c r="E151" s="251" t="s">
        <v>19</v>
      </c>
      <c r="F151" s="252" t="s">
        <v>282</v>
      </c>
      <c r="G151" s="250"/>
      <c r="H151" s="253">
        <v>0.20000000000000001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130</v>
      </c>
      <c r="AU151" s="259" t="s">
        <v>81</v>
      </c>
      <c r="AV151" s="14" t="s">
        <v>126</v>
      </c>
      <c r="AW151" s="14" t="s">
        <v>32</v>
      </c>
      <c r="AX151" s="14" t="s">
        <v>79</v>
      </c>
      <c r="AY151" s="259" t="s">
        <v>119</v>
      </c>
    </row>
    <row r="152" s="2" customFormat="1" ht="16.5" customHeight="1">
      <c r="A152" s="40"/>
      <c r="B152" s="41"/>
      <c r="C152" s="239" t="s">
        <v>8</v>
      </c>
      <c r="D152" s="239" t="s">
        <v>276</v>
      </c>
      <c r="E152" s="240" t="s">
        <v>330</v>
      </c>
      <c r="F152" s="241" t="s">
        <v>331</v>
      </c>
      <c r="G152" s="242" t="s">
        <v>317</v>
      </c>
      <c r="H152" s="243">
        <v>0.031</v>
      </c>
      <c r="I152" s="244"/>
      <c r="J152" s="245">
        <f>ROUND(I152*H152,2)</f>
        <v>0</v>
      </c>
      <c r="K152" s="241" t="s">
        <v>19</v>
      </c>
      <c r="L152" s="246"/>
      <c r="M152" s="247" t="s">
        <v>19</v>
      </c>
      <c r="N152" s="248" t="s">
        <v>42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162</v>
      </c>
      <c r="AT152" s="217" t="s">
        <v>276</v>
      </c>
      <c r="AU152" s="217" t="s">
        <v>81</v>
      </c>
      <c r="AY152" s="19" t="s">
        <v>119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79</v>
      </c>
      <c r="BK152" s="218">
        <f>ROUND(I152*H152,2)</f>
        <v>0</v>
      </c>
      <c r="BL152" s="19" t="s">
        <v>126</v>
      </c>
      <c r="BM152" s="217" t="s">
        <v>402</v>
      </c>
    </row>
    <row r="153" s="2" customFormat="1">
      <c r="A153" s="40"/>
      <c r="B153" s="41"/>
      <c r="C153" s="42"/>
      <c r="D153" s="226" t="s">
        <v>290</v>
      </c>
      <c r="E153" s="42"/>
      <c r="F153" s="260" t="s">
        <v>333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290</v>
      </c>
      <c r="AU153" s="19" t="s">
        <v>81</v>
      </c>
    </row>
    <row r="154" s="15" customFormat="1">
      <c r="A154" s="15"/>
      <c r="B154" s="261"/>
      <c r="C154" s="262"/>
      <c r="D154" s="226" t="s">
        <v>130</v>
      </c>
      <c r="E154" s="263" t="s">
        <v>19</v>
      </c>
      <c r="F154" s="264" t="s">
        <v>363</v>
      </c>
      <c r="G154" s="262"/>
      <c r="H154" s="263" t="s">
        <v>19</v>
      </c>
      <c r="I154" s="265"/>
      <c r="J154" s="262"/>
      <c r="K154" s="262"/>
      <c r="L154" s="266"/>
      <c r="M154" s="267"/>
      <c r="N154" s="268"/>
      <c r="O154" s="268"/>
      <c r="P154" s="268"/>
      <c r="Q154" s="268"/>
      <c r="R154" s="268"/>
      <c r="S154" s="268"/>
      <c r="T154" s="269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0" t="s">
        <v>130</v>
      </c>
      <c r="AU154" s="270" t="s">
        <v>81</v>
      </c>
      <c r="AV154" s="15" t="s">
        <v>79</v>
      </c>
      <c r="AW154" s="15" t="s">
        <v>32</v>
      </c>
      <c r="AX154" s="15" t="s">
        <v>71</v>
      </c>
      <c r="AY154" s="270" t="s">
        <v>119</v>
      </c>
    </row>
    <row r="155" s="13" customFormat="1">
      <c r="A155" s="13"/>
      <c r="B155" s="224"/>
      <c r="C155" s="225"/>
      <c r="D155" s="226" t="s">
        <v>130</v>
      </c>
      <c r="E155" s="227" t="s">
        <v>19</v>
      </c>
      <c r="F155" s="228" t="s">
        <v>403</v>
      </c>
      <c r="G155" s="225"/>
      <c r="H155" s="229">
        <v>0.029999999999999999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130</v>
      </c>
      <c r="AU155" s="235" t="s">
        <v>81</v>
      </c>
      <c r="AV155" s="13" t="s">
        <v>81</v>
      </c>
      <c r="AW155" s="13" t="s">
        <v>32</v>
      </c>
      <c r="AX155" s="13" t="s">
        <v>71</v>
      </c>
      <c r="AY155" s="235" t="s">
        <v>119</v>
      </c>
    </row>
    <row r="156" s="15" customFormat="1">
      <c r="A156" s="15"/>
      <c r="B156" s="261"/>
      <c r="C156" s="262"/>
      <c r="D156" s="226" t="s">
        <v>130</v>
      </c>
      <c r="E156" s="263" t="s">
        <v>19</v>
      </c>
      <c r="F156" s="264" t="s">
        <v>398</v>
      </c>
      <c r="G156" s="262"/>
      <c r="H156" s="263" t="s">
        <v>19</v>
      </c>
      <c r="I156" s="265"/>
      <c r="J156" s="262"/>
      <c r="K156" s="262"/>
      <c r="L156" s="266"/>
      <c r="M156" s="267"/>
      <c r="N156" s="268"/>
      <c r="O156" s="268"/>
      <c r="P156" s="268"/>
      <c r="Q156" s="268"/>
      <c r="R156" s="268"/>
      <c r="S156" s="268"/>
      <c r="T156" s="26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0" t="s">
        <v>130</v>
      </c>
      <c r="AU156" s="270" t="s">
        <v>81</v>
      </c>
      <c r="AV156" s="15" t="s">
        <v>79</v>
      </c>
      <c r="AW156" s="15" t="s">
        <v>32</v>
      </c>
      <c r="AX156" s="15" t="s">
        <v>71</v>
      </c>
      <c r="AY156" s="270" t="s">
        <v>119</v>
      </c>
    </row>
    <row r="157" s="13" customFormat="1">
      <c r="A157" s="13"/>
      <c r="B157" s="224"/>
      <c r="C157" s="225"/>
      <c r="D157" s="226" t="s">
        <v>130</v>
      </c>
      <c r="E157" s="227" t="s">
        <v>19</v>
      </c>
      <c r="F157" s="228" t="s">
        <v>399</v>
      </c>
      <c r="G157" s="225"/>
      <c r="H157" s="229">
        <v>0.001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130</v>
      </c>
      <c r="AU157" s="235" t="s">
        <v>81</v>
      </c>
      <c r="AV157" s="13" t="s">
        <v>81</v>
      </c>
      <c r="AW157" s="13" t="s">
        <v>32</v>
      </c>
      <c r="AX157" s="13" t="s">
        <v>71</v>
      </c>
      <c r="AY157" s="235" t="s">
        <v>119</v>
      </c>
    </row>
    <row r="158" s="14" customFormat="1">
      <c r="A158" s="14"/>
      <c r="B158" s="249"/>
      <c r="C158" s="250"/>
      <c r="D158" s="226" t="s">
        <v>130</v>
      </c>
      <c r="E158" s="251" t="s">
        <v>19</v>
      </c>
      <c r="F158" s="252" t="s">
        <v>282</v>
      </c>
      <c r="G158" s="250"/>
      <c r="H158" s="253">
        <v>0.031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130</v>
      </c>
      <c r="AU158" s="259" t="s">
        <v>81</v>
      </c>
      <c r="AV158" s="14" t="s">
        <v>126</v>
      </c>
      <c r="AW158" s="14" t="s">
        <v>32</v>
      </c>
      <c r="AX158" s="14" t="s">
        <v>79</v>
      </c>
      <c r="AY158" s="259" t="s">
        <v>119</v>
      </c>
    </row>
    <row r="159" s="2" customFormat="1" ht="16.5" customHeight="1">
      <c r="A159" s="40"/>
      <c r="B159" s="41"/>
      <c r="C159" s="206" t="s">
        <v>202</v>
      </c>
      <c r="D159" s="206" t="s">
        <v>121</v>
      </c>
      <c r="E159" s="207" t="s">
        <v>404</v>
      </c>
      <c r="F159" s="208" t="s">
        <v>405</v>
      </c>
      <c r="G159" s="209" t="s">
        <v>124</v>
      </c>
      <c r="H159" s="210">
        <v>135</v>
      </c>
      <c r="I159" s="211"/>
      <c r="J159" s="212">
        <f>ROUND(I159*H159,2)</f>
        <v>0</v>
      </c>
      <c r="K159" s="208" t="s">
        <v>272</v>
      </c>
      <c r="L159" s="46"/>
      <c r="M159" s="213" t="s">
        <v>19</v>
      </c>
      <c r="N159" s="214" t="s">
        <v>42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126</v>
      </c>
      <c r="AT159" s="217" t="s">
        <v>121</v>
      </c>
      <c r="AU159" s="217" t="s">
        <v>81</v>
      </c>
      <c r="AY159" s="19" t="s">
        <v>119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79</v>
      </c>
      <c r="BK159" s="218">
        <f>ROUND(I159*H159,2)</f>
        <v>0</v>
      </c>
      <c r="BL159" s="19" t="s">
        <v>126</v>
      </c>
      <c r="BM159" s="217" t="s">
        <v>406</v>
      </c>
    </row>
    <row r="160" s="2" customFormat="1">
      <c r="A160" s="40"/>
      <c r="B160" s="41"/>
      <c r="C160" s="42"/>
      <c r="D160" s="219" t="s">
        <v>128</v>
      </c>
      <c r="E160" s="42"/>
      <c r="F160" s="220" t="s">
        <v>407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128</v>
      </c>
      <c r="AU160" s="19" t="s">
        <v>81</v>
      </c>
    </row>
    <row r="161" s="15" customFormat="1">
      <c r="A161" s="15"/>
      <c r="B161" s="261"/>
      <c r="C161" s="262"/>
      <c r="D161" s="226" t="s">
        <v>130</v>
      </c>
      <c r="E161" s="263" t="s">
        <v>19</v>
      </c>
      <c r="F161" s="264" t="s">
        <v>389</v>
      </c>
      <c r="G161" s="262"/>
      <c r="H161" s="263" t="s">
        <v>19</v>
      </c>
      <c r="I161" s="265"/>
      <c r="J161" s="262"/>
      <c r="K161" s="262"/>
      <c r="L161" s="266"/>
      <c r="M161" s="267"/>
      <c r="N161" s="268"/>
      <c r="O161" s="268"/>
      <c r="P161" s="268"/>
      <c r="Q161" s="268"/>
      <c r="R161" s="268"/>
      <c r="S161" s="268"/>
      <c r="T161" s="26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0" t="s">
        <v>130</v>
      </c>
      <c r="AU161" s="270" t="s">
        <v>81</v>
      </c>
      <c r="AV161" s="15" t="s">
        <v>79</v>
      </c>
      <c r="AW161" s="15" t="s">
        <v>32</v>
      </c>
      <c r="AX161" s="15" t="s">
        <v>71</v>
      </c>
      <c r="AY161" s="270" t="s">
        <v>119</v>
      </c>
    </row>
    <row r="162" s="13" customFormat="1">
      <c r="A162" s="13"/>
      <c r="B162" s="224"/>
      <c r="C162" s="225"/>
      <c r="D162" s="226" t="s">
        <v>130</v>
      </c>
      <c r="E162" s="227" t="s">
        <v>19</v>
      </c>
      <c r="F162" s="228" t="s">
        <v>408</v>
      </c>
      <c r="G162" s="225"/>
      <c r="H162" s="229">
        <v>135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130</v>
      </c>
      <c r="AU162" s="235" t="s">
        <v>81</v>
      </c>
      <c r="AV162" s="13" t="s">
        <v>81</v>
      </c>
      <c r="AW162" s="13" t="s">
        <v>32</v>
      </c>
      <c r="AX162" s="13" t="s">
        <v>71</v>
      </c>
      <c r="AY162" s="235" t="s">
        <v>119</v>
      </c>
    </row>
    <row r="163" s="14" customFormat="1">
      <c r="A163" s="14"/>
      <c r="B163" s="249"/>
      <c r="C163" s="250"/>
      <c r="D163" s="226" t="s">
        <v>130</v>
      </c>
      <c r="E163" s="251" t="s">
        <v>19</v>
      </c>
      <c r="F163" s="252" t="s">
        <v>282</v>
      </c>
      <c r="G163" s="250"/>
      <c r="H163" s="253">
        <v>135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9" t="s">
        <v>130</v>
      </c>
      <c r="AU163" s="259" t="s">
        <v>81</v>
      </c>
      <c r="AV163" s="14" t="s">
        <v>126</v>
      </c>
      <c r="AW163" s="14" t="s">
        <v>32</v>
      </c>
      <c r="AX163" s="14" t="s">
        <v>79</v>
      </c>
      <c r="AY163" s="259" t="s">
        <v>119</v>
      </c>
    </row>
    <row r="164" s="2" customFormat="1" ht="16.5" customHeight="1">
      <c r="A164" s="40"/>
      <c r="B164" s="41"/>
      <c r="C164" s="206" t="s">
        <v>207</v>
      </c>
      <c r="D164" s="206" t="s">
        <v>121</v>
      </c>
      <c r="E164" s="207" t="s">
        <v>335</v>
      </c>
      <c r="F164" s="208" t="s">
        <v>336</v>
      </c>
      <c r="G164" s="209" t="s">
        <v>279</v>
      </c>
      <c r="H164" s="210">
        <v>3.04</v>
      </c>
      <c r="I164" s="211"/>
      <c r="J164" s="212">
        <f>ROUND(I164*H164,2)</f>
        <v>0</v>
      </c>
      <c r="K164" s="208" t="s">
        <v>272</v>
      </c>
      <c r="L164" s="46"/>
      <c r="M164" s="213" t="s">
        <v>19</v>
      </c>
      <c r="N164" s="214" t="s">
        <v>42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126</v>
      </c>
      <c r="AT164" s="217" t="s">
        <v>121</v>
      </c>
      <c r="AU164" s="217" t="s">
        <v>81</v>
      </c>
      <c r="AY164" s="19" t="s">
        <v>119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79</v>
      </c>
      <c r="BK164" s="218">
        <f>ROUND(I164*H164,2)</f>
        <v>0</v>
      </c>
      <c r="BL164" s="19" t="s">
        <v>126</v>
      </c>
      <c r="BM164" s="217" t="s">
        <v>409</v>
      </c>
    </row>
    <row r="165" s="2" customFormat="1">
      <c r="A165" s="40"/>
      <c r="B165" s="41"/>
      <c r="C165" s="42"/>
      <c r="D165" s="219" t="s">
        <v>128</v>
      </c>
      <c r="E165" s="42"/>
      <c r="F165" s="220" t="s">
        <v>338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128</v>
      </c>
      <c r="AU165" s="19" t="s">
        <v>81</v>
      </c>
    </row>
    <row r="166" s="2" customFormat="1">
      <c r="A166" s="40"/>
      <c r="B166" s="41"/>
      <c r="C166" s="42"/>
      <c r="D166" s="226" t="s">
        <v>290</v>
      </c>
      <c r="E166" s="42"/>
      <c r="F166" s="260" t="s">
        <v>339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290</v>
      </c>
      <c r="AU166" s="19" t="s">
        <v>81</v>
      </c>
    </row>
    <row r="167" s="15" customFormat="1">
      <c r="A167" s="15"/>
      <c r="B167" s="261"/>
      <c r="C167" s="262"/>
      <c r="D167" s="226" t="s">
        <v>130</v>
      </c>
      <c r="E167" s="263" t="s">
        <v>19</v>
      </c>
      <c r="F167" s="264" t="s">
        <v>363</v>
      </c>
      <c r="G167" s="262"/>
      <c r="H167" s="263" t="s">
        <v>19</v>
      </c>
      <c r="I167" s="265"/>
      <c r="J167" s="262"/>
      <c r="K167" s="262"/>
      <c r="L167" s="266"/>
      <c r="M167" s="267"/>
      <c r="N167" s="268"/>
      <c r="O167" s="268"/>
      <c r="P167" s="268"/>
      <c r="Q167" s="268"/>
      <c r="R167" s="268"/>
      <c r="S167" s="268"/>
      <c r="T167" s="26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0" t="s">
        <v>130</v>
      </c>
      <c r="AU167" s="270" t="s">
        <v>81</v>
      </c>
      <c r="AV167" s="15" t="s">
        <v>79</v>
      </c>
      <c r="AW167" s="15" t="s">
        <v>32</v>
      </c>
      <c r="AX167" s="15" t="s">
        <v>71</v>
      </c>
      <c r="AY167" s="270" t="s">
        <v>119</v>
      </c>
    </row>
    <row r="168" s="13" customFormat="1">
      <c r="A168" s="13"/>
      <c r="B168" s="224"/>
      <c r="C168" s="225"/>
      <c r="D168" s="226" t="s">
        <v>130</v>
      </c>
      <c r="E168" s="227" t="s">
        <v>19</v>
      </c>
      <c r="F168" s="228" t="s">
        <v>410</v>
      </c>
      <c r="G168" s="225"/>
      <c r="H168" s="229">
        <v>0.02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130</v>
      </c>
      <c r="AU168" s="235" t="s">
        <v>81</v>
      </c>
      <c r="AV168" s="13" t="s">
        <v>81</v>
      </c>
      <c r="AW168" s="13" t="s">
        <v>32</v>
      </c>
      <c r="AX168" s="13" t="s">
        <v>71</v>
      </c>
      <c r="AY168" s="235" t="s">
        <v>119</v>
      </c>
    </row>
    <row r="169" s="13" customFormat="1">
      <c r="A169" s="13"/>
      <c r="B169" s="224"/>
      <c r="C169" s="225"/>
      <c r="D169" s="226" t="s">
        <v>130</v>
      </c>
      <c r="E169" s="227" t="s">
        <v>19</v>
      </c>
      <c r="F169" s="228" t="s">
        <v>411</v>
      </c>
      <c r="G169" s="225"/>
      <c r="H169" s="229">
        <v>0.02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130</v>
      </c>
      <c r="AU169" s="235" t="s">
        <v>81</v>
      </c>
      <c r="AV169" s="13" t="s">
        <v>81</v>
      </c>
      <c r="AW169" s="13" t="s">
        <v>32</v>
      </c>
      <c r="AX169" s="13" t="s">
        <v>71</v>
      </c>
      <c r="AY169" s="235" t="s">
        <v>119</v>
      </c>
    </row>
    <row r="170" s="15" customFormat="1">
      <c r="A170" s="15"/>
      <c r="B170" s="261"/>
      <c r="C170" s="262"/>
      <c r="D170" s="226" t="s">
        <v>130</v>
      </c>
      <c r="E170" s="263" t="s">
        <v>19</v>
      </c>
      <c r="F170" s="264" t="s">
        <v>412</v>
      </c>
      <c r="G170" s="262"/>
      <c r="H170" s="263" t="s">
        <v>19</v>
      </c>
      <c r="I170" s="265"/>
      <c r="J170" s="262"/>
      <c r="K170" s="262"/>
      <c r="L170" s="266"/>
      <c r="M170" s="267"/>
      <c r="N170" s="268"/>
      <c r="O170" s="268"/>
      <c r="P170" s="268"/>
      <c r="Q170" s="268"/>
      <c r="R170" s="268"/>
      <c r="S170" s="268"/>
      <c r="T170" s="26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0" t="s">
        <v>130</v>
      </c>
      <c r="AU170" s="270" t="s">
        <v>81</v>
      </c>
      <c r="AV170" s="15" t="s">
        <v>79</v>
      </c>
      <c r="AW170" s="15" t="s">
        <v>32</v>
      </c>
      <c r="AX170" s="15" t="s">
        <v>71</v>
      </c>
      <c r="AY170" s="270" t="s">
        <v>119</v>
      </c>
    </row>
    <row r="171" s="13" customFormat="1">
      <c r="A171" s="13"/>
      <c r="B171" s="224"/>
      <c r="C171" s="225"/>
      <c r="D171" s="226" t="s">
        <v>130</v>
      </c>
      <c r="E171" s="227" t="s">
        <v>19</v>
      </c>
      <c r="F171" s="228" t="s">
        <v>413</v>
      </c>
      <c r="G171" s="225"/>
      <c r="H171" s="229">
        <v>3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130</v>
      </c>
      <c r="AU171" s="235" t="s">
        <v>81</v>
      </c>
      <c r="AV171" s="13" t="s">
        <v>81</v>
      </c>
      <c r="AW171" s="13" t="s">
        <v>32</v>
      </c>
      <c r="AX171" s="13" t="s">
        <v>71</v>
      </c>
      <c r="AY171" s="235" t="s">
        <v>119</v>
      </c>
    </row>
    <row r="172" s="14" customFormat="1">
      <c r="A172" s="14"/>
      <c r="B172" s="249"/>
      <c r="C172" s="250"/>
      <c r="D172" s="226" t="s">
        <v>130</v>
      </c>
      <c r="E172" s="251" t="s">
        <v>19</v>
      </c>
      <c r="F172" s="252" t="s">
        <v>282</v>
      </c>
      <c r="G172" s="250"/>
      <c r="H172" s="253">
        <v>3.04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9" t="s">
        <v>130</v>
      </c>
      <c r="AU172" s="259" t="s">
        <v>81</v>
      </c>
      <c r="AV172" s="14" t="s">
        <v>126</v>
      </c>
      <c r="AW172" s="14" t="s">
        <v>32</v>
      </c>
      <c r="AX172" s="14" t="s">
        <v>79</v>
      </c>
      <c r="AY172" s="259" t="s">
        <v>119</v>
      </c>
    </row>
    <row r="173" s="2" customFormat="1" ht="16.5" customHeight="1">
      <c r="A173" s="40"/>
      <c r="B173" s="41"/>
      <c r="C173" s="206" t="s">
        <v>213</v>
      </c>
      <c r="D173" s="206" t="s">
        <v>121</v>
      </c>
      <c r="E173" s="207" t="s">
        <v>343</v>
      </c>
      <c r="F173" s="208" t="s">
        <v>344</v>
      </c>
      <c r="G173" s="209" t="s">
        <v>279</v>
      </c>
      <c r="H173" s="210">
        <v>3.04</v>
      </c>
      <c r="I173" s="211"/>
      <c r="J173" s="212">
        <f>ROUND(I173*H173,2)</f>
        <v>0</v>
      </c>
      <c r="K173" s="208" t="s">
        <v>272</v>
      </c>
      <c r="L173" s="46"/>
      <c r="M173" s="213" t="s">
        <v>19</v>
      </c>
      <c r="N173" s="214" t="s">
        <v>42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126</v>
      </c>
      <c r="AT173" s="217" t="s">
        <v>121</v>
      </c>
      <c r="AU173" s="217" t="s">
        <v>81</v>
      </c>
      <c r="AY173" s="19" t="s">
        <v>119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79</v>
      </c>
      <c r="BK173" s="218">
        <f>ROUND(I173*H173,2)</f>
        <v>0</v>
      </c>
      <c r="BL173" s="19" t="s">
        <v>126</v>
      </c>
      <c r="BM173" s="217" t="s">
        <v>414</v>
      </c>
    </row>
    <row r="174" s="2" customFormat="1">
      <c r="A174" s="40"/>
      <c r="B174" s="41"/>
      <c r="C174" s="42"/>
      <c r="D174" s="219" t="s">
        <v>128</v>
      </c>
      <c r="E174" s="42"/>
      <c r="F174" s="220" t="s">
        <v>346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128</v>
      </c>
      <c r="AU174" s="19" t="s">
        <v>81</v>
      </c>
    </row>
    <row r="175" s="2" customFormat="1" ht="16.5" customHeight="1">
      <c r="A175" s="40"/>
      <c r="B175" s="41"/>
      <c r="C175" s="206" t="s">
        <v>219</v>
      </c>
      <c r="D175" s="206" t="s">
        <v>121</v>
      </c>
      <c r="E175" s="207" t="s">
        <v>347</v>
      </c>
      <c r="F175" s="208" t="s">
        <v>348</v>
      </c>
      <c r="G175" s="209" t="s">
        <v>279</v>
      </c>
      <c r="H175" s="210">
        <v>12.16</v>
      </c>
      <c r="I175" s="211"/>
      <c r="J175" s="212">
        <f>ROUND(I175*H175,2)</f>
        <v>0</v>
      </c>
      <c r="K175" s="208" t="s">
        <v>272</v>
      </c>
      <c r="L175" s="46"/>
      <c r="M175" s="213" t="s">
        <v>19</v>
      </c>
      <c r="N175" s="214" t="s">
        <v>42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126</v>
      </c>
      <c r="AT175" s="217" t="s">
        <v>121</v>
      </c>
      <c r="AU175" s="217" t="s">
        <v>81</v>
      </c>
      <c r="AY175" s="19" t="s">
        <v>119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79</v>
      </c>
      <c r="BK175" s="218">
        <f>ROUND(I175*H175,2)</f>
        <v>0</v>
      </c>
      <c r="BL175" s="19" t="s">
        <v>126</v>
      </c>
      <c r="BM175" s="217" t="s">
        <v>415</v>
      </c>
    </row>
    <row r="176" s="2" customFormat="1">
      <c r="A176" s="40"/>
      <c r="B176" s="41"/>
      <c r="C176" s="42"/>
      <c r="D176" s="219" t="s">
        <v>128</v>
      </c>
      <c r="E176" s="42"/>
      <c r="F176" s="220" t="s">
        <v>350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128</v>
      </c>
      <c r="AU176" s="19" t="s">
        <v>81</v>
      </c>
    </row>
    <row r="177" s="13" customFormat="1">
      <c r="A177" s="13"/>
      <c r="B177" s="224"/>
      <c r="C177" s="225"/>
      <c r="D177" s="226" t="s">
        <v>130</v>
      </c>
      <c r="E177" s="227" t="s">
        <v>19</v>
      </c>
      <c r="F177" s="228" t="s">
        <v>416</v>
      </c>
      <c r="G177" s="225"/>
      <c r="H177" s="229">
        <v>12.16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130</v>
      </c>
      <c r="AU177" s="235" t="s">
        <v>81</v>
      </c>
      <c r="AV177" s="13" t="s">
        <v>81</v>
      </c>
      <c r="AW177" s="13" t="s">
        <v>32</v>
      </c>
      <c r="AX177" s="13" t="s">
        <v>71</v>
      </c>
      <c r="AY177" s="235" t="s">
        <v>119</v>
      </c>
    </row>
    <row r="178" s="14" customFormat="1">
      <c r="A178" s="14"/>
      <c r="B178" s="249"/>
      <c r="C178" s="250"/>
      <c r="D178" s="226" t="s">
        <v>130</v>
      </c>
      <c r="E178" s="251" t="s">
        <v>19</v>
      </c>
      <c r="F178" s="252" t="s">
        <v>282</v>
      </c>
      <c r="G178" s="250"/>
      <c r="H178" s="253">
        <v>12.16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9" t="s">
        <v>130</v>
      </c>
      <c r="AU178" s="259" t="s">
        <v>81</v>
      </c>
      <c r="AV178" s="14" t="s">
        <v>126</v>
      </c>
      <c r="AW178" s="14" t="s">
        <v>32</v>
      </c>
      <c r="AX178" s="14" t="s">
        <v>79</v>
      </c>
      <c r="AY178" s="259" t="s">
        <v>119</v>
      </c>
    </row>
    <row r="179" s="2" customFormat="1" ht="16.5" customHeight="1">
      <c r="A179" s="40"/>
      <c r="B179" s="41"/>
      <c r="C179" s="206" t="s">
        <v>225</v>
      </c>
      <c r="D179" s="206" t="s">
        <v>121</v>
      </c>
      <c r="E179" s="207" t="s">
        <v>352</v>
      </c>
      <c r="F179" s="208" t="s">
        <v>353</v>
      </c>
      <c r="G179" s="209" t="s">
        <v>134</v>
      </c>
      <c r="H179" s="210">
        <v>1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42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126</v>
      </c>
      <c r="AT179" s="217" t="s">
        <v>121</v>
      </c>
      <c r="AU179" s="217" t="s">
        <v>81</v>
      </c>
      <c r="AY179" s="19" t="s">
        <v>119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79</v>
      </c>
      <c r="BK179" s="218">
        <f>ROUND(I179*H179,2)</f>
        <v>0</v>
      </c>
      <c r="BL179" s="19" t="s">
        <v>126</v>
      </c>
      <c r="BM179" s="217" t="s">
        <v>417</v>
      </c>
    </row>
    <row r="180" s="15" customFormat="1">
      <c r="A180" s="15"/>
      <c r="B180" s="261"/>
      <c r="C180" s="262"/>
      <c r="D180" s="226" t="s">
        <v>130</v>
      </c>
      <c r="E180" s="263" t="s">
        <v>19</v>
      </c>
      <c r="F180" s="264" t="s">
        <v>363</v>
      </c>
      <c r="G180" s="262"/>
      <c r="H180" s="263" t="s">
        <v>19</v>
      </c>
      <c r="I180" s="265"/>
      <c r="J180" s="262"/>
      <c r="K180" s="262"/>
      <c r="L180" s="266"/>
      <c r="M180" s="267"/>
      <c r="N180" s="268"/>
      <c r="O180" s="268"/>
      <c r="P180" s="268"/>
      <c r="Q180" s="268"/>
      <c r="R180" s="268"/>
      <c r="S180" s="268"/>
      <c r="T180" s="26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0" t="s">
        <v>130</v>
      </c>
      <c r="AU180" s="270" t="s">
        <v>81</v>
      </c>
      <c r="AV180" s="15" t="s">
        <v>79</v>
      </c>
      <c r="AW180" s="15" t="s">
        <v>32</v>
      </c>
      <c r="AX180" s="15" t="s">
        <v>71</v>
      </c>
      <c r="AY180" s="270" t="s">
        <v>119</v>
      </c>
    </row>
    <row r="181" s="13" customFormat="1">
      <c r="A181" s="13"/>
      <c r="B181" s="224"/>
      <c r="C181" s="225"/>
      <c r="D181" s="226" t="s">
        <v>130</v>
      </c>
      <c r="E181" s="227" t="s">
        <v>19</v>
      </c>
      <c r="F181" s="228" t="s">
        <v>79</v>
      </c>
      <c r="G181" s="225"/>
      <c r="H181" s="229">
        <v>1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130</v>
      </c>
      <c r="AU181" s="235" t="s">
        <v>81</v>
      </c>
      <c r="AV181" s="13" t="s">
        <v>81</v>
      </c>
      <c r="AW181" s="13" t="s">
        <v>32</v>
      </c>
      <c r="AX181" s="13" t="s">
        <v>71</v>
      </c>
      <c r="AY181" s="235" t="s">
        <v>119</v>
      </c>
    </row>
    <row r="182" s="14" customFormat="1">
      <c r="A182" s="14"/>
      <c r="B182" s="249"/>
      <c r="C182" s="250"/>
      <c r="D182" s="226" t="s">
        <v>130</v>
      </c>
      <c r="E182" s="251" t="s">
        <v>19</v>
      </c>
      <c r="F182" s="252" t="s">
        <v>282</v>
      </c>
      <c r="G182" s="250"/>
      <c r="H182" s="253">
        <v>1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130</v>
      </c>
      <c r="AU182" s="259" t="s">
        <v>81</v>
      </c>
      <c r="AV182" s="14" t="s">
        <v>126</v>
      </c>
      <c r="AW182" s="14" t="s">
        <v>32</v>
      </c>
      <c r="AX182" s="14" t="s">
        <v>79</v>
      </c>
      <c r="AY182" s="259" t="s">
        <v>119</v>
      </c>
    </row>
    <row r="183" s="12" customFormat="1" ht="22.8" customHeight="1">
      <c r="A183" s="12"/>
      <c r="B183" s="190"/>
      <c r="C183" s="191"/>
      <c r="D183" s="192" t="s">
        <v>70</v>
      </c>
      <c r="E183" s="204" t="s">
        <v>355</v>
      </c>
      <c r="F183" s="204" t="s">
        <v>356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SUM(P184:P185)</f>
        <v>0</v>
      </c>
      <c r="Q183" s="198"/>
      <c r="R183" s="199">
        <f>SUM(R184:R185)</f>
        <v>0</v>
      </c>
      <c r="S183" s="198"/>
      <c r="T183" s="200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79</v>
      </c>
      <c r="AT183" s="202" t="s">
        <v>70</v>
      </c>
      <c r="AU183" s="202" t="s">
        <v>79</v>
      </c>
      <c r="AY183" s="201" t="s">
        <v>119</v>
      </c>
      <c r="BK183" s="203">
        <f>SUM(BK184:BK185)</f>
        <v>0</v>
      </c>
    </row>
    <row r="184" s="2" customFormat="1" ht="16.5" customHeight="1">
      <c r="A184" s="40"/>
      <c r="B184" s="41"/>
      <c r="C184" s="206" t="s">
        <v>7</v>
      </c>
      <c r="D184" s="206" t="s">
        <v>121</v>
      </c>
      <c r="E184" s="207" t="s">
        <v>357</v>
      </c>
      <c r="F184" s="208" t="s">
        <v>358</v>
      </c>
      <c r="G184" s="209" t="s">
        <v>265</v>
      </c>
      <c r="H184" s="210">
        <v>0.185</v>
      </c>
      <c r="I184" s="211"/>
      <c r="J184" s="212">
        <f>ROUND(I184*H184,2)</f>
        <v>0</v>
      </c>
      <c r="K184" s="208" t="s">
        <v>272</v>
      </c>
      <c r="L184" s="46"/>
      <c r="M184" s="213" t="s">
        <v>19</v>
      </c>
      <c r="N184" s="214" t="s">
        <v>42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126</v>
      </c>
      <c r="AT184" s="217" t="s">
        <v>121</v>
      </c>
      <c r="AU184" s="217" t="s">
        <v>81</v>
      </c>
      <c r="AY184" s="19" t="s">
        <v>119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79</v>
      </c>
      <c r="BK184" s="218">
        <f>ROUND(I184*H184,2)</f>
        <v>0</v>
      </c>
      <c r="BL184" s="19" t="s">
        <v>126</v>
      </c>
      <c r="BM184" s="217" t="s">
        <v>418</v>
      </c>
    </row>
    <row r="185" s="2" customFormat="1">
      <c r="A185" s="40"/>
      <c r="B185" s="41"/>
      <c r="C185" s="42"/>
      <c r="D185" s="219" t="s">
        <v>128</v>
      </c>
      <c r="E185" s="42"/>
      <c r="F185" s="220" t="s">
        <v>360</v>
      </c>
      <c r="G185" s="42"/>
      <c r="H185" s="42"/>
      <c r="I185" s="221"/>
      <c r="J185" s="42"/>
      <c r="K185" s="42"/>
      <c r="L185" s="46"/>
      <c r="M185" s="271"/>
      <c r="N185" s="272"/>
      <c r="O185" s="273"/>
      <c r="P185" s="273"/>
      <c r="Q185" s="273"/>
      <c r="R185" s="273"/>
      <c r="S185" s="273"/>
      <c r="T185" s="27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128</v>
      </c>
      <c r="AU185" s="19" t="s">
        <v>81</v>
      </c>
    </row>
    <row r="186" s="2" customFormat="1" ht="6.96" customHeight="1">
      <c r="A186" s="40"/>
      <c r="B186" s="61"/>
      <c r="C186" s="62"/>
      <c r="D186" s="62"/>
      <c r="E186" s="62"/>
      <c r="F186" s="62"/>
      <c r="G186" s="62"/>
      <c r="H186" s="62"/>
      <c r="I186" s="62"/>
      <c r="J186" s="62"/>
      <c r="K186" s="62"/>
      <c r="L186" s="46"/>
      <c r="M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</sheetData>
  <sheetProtection sheet="1" autoFilter="0" formatColumns="0" formatRows="0" objects="1" scenarios="1" spinCount="100000" saltValue="WfNE4RSma//BNYBaXrTQInG6o3mExk1g5OAVEu5dJe4xETk3hMV9/f9et5wzIZ455bglqGsh0OZ4qiL0RY8UrQ==" hashValue="JrMiytJRKJhmiHfb0Q4+libcQnN68qaMS9TVjJ4kiubIPPtAjx9pypZdi5ySofPZ+Y3bPd5ic6HmRTSOqBo3/A==" algorithmName="SHA-512" password="CC35"/>
  <autoFilter ref="C81:K18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183101321"/>
    <hyperlink ref="F96" r:id="rId2" display="https://podminky.urs.cz/item/CS_URS_2023_01/184102115"/>
    <hyperlink ref="F103" r:id="rId3" display="https://podminky.urs.cz/item/CS_URS_2023_01/184215112"/>
    <hyperlink ref="F110" r:id="rId4" display="https://podminky.urs.cz/item/CS_URS_2023_01/184501131"/>
    <hyperlink ref="F117" r:id="rId5" display="https://podminky.urs.cz/item/CS_URS_2023_01/184813134"/>
    <hyperlink ref="F131" r:id="rId6" display="https://podminky.urs.cz/item/CS_URS_2023_01/184818111"/>
    <hyperlink ref="F136" r:id="rId7" display="https://podminky.urs.cz/item/CS_URS_2023_01/184911111"/>
    <hyperlink ref="F141" r:id="rId8" display="https://podminky.urs.cz/item/CS_URS_2023_01/185802114"/>
    <hyperlink ref="F160" r:id="rId9" display="https://podminky.urs.cz/item/CS_URS_2023_01/185804213"/>
    <hyperlink ref="F165" r:id="rId10" display="https://podminky.urs.cz/item/CS_URS_2023_01/185804311"/>
    <hyperlink ref="F174" r:id="rId11" display="https://podminky.urs.cz/item/CS_URS_2023_01/185851121"/>
    <hyperlink ref="F176" r:id="rId12" display="https://podminky.urs.cz/item/CS_URS_2023_01/185851129"/>
    <hyperlink ref="F185" r:id="rId13" display="https://podminky.urs.cz/item/CS_URS_2023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Ústí nad Labem - mosty se stavebním stavem VII_Sebuzín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419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24. 5. 2023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ROUND((SUM(BE91:BE743)),  2)</f>
        <v>0</v>
      </c>
      <c r="G33" s="40"/>
      <c r="H33" s="40"/>
      <c r="I33" s="150">
        <v>0.20999999999999999</v>
      </c>
      <c r="J33" s="149">
        <f>ROUND(((SUM(BE91:BE743))*I33),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ROUND((SUM(BF91:BF743)),  2)</f>
        <v>0</v>
      </c>
      <c r="G34" s="40"/>
      <c r="H34" s="40"/>
      <c r="I34" s="150">
        <v>0.14999999999999999</v>
      </c>
      <c r="J34" s="149">
        <f>ROUND(((SUM(BF91:BF743))*I34),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ROUND((SUM(BG91:BG743)),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ROUND((SUM(BH91:BH743)),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ROUND((SUM(BI91:BI743)),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Ústí nad Labem - mosty se stavebním stavem VII_Sebuzín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202 - Most ev. č. UL 109 - Sebuzín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Sebuzín</v>
      </c>
      <c r="G52" s="42"/>
      <c r="H52" s="42"/>
      <c r="I52" s="34" t="s">
        <v>23</v>
      </c>
      <c r="J52" s="74" t="str">
        <f>IF(J12="","",J12)</f>
        <v>24. 5. 2023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Dagmar Sedláčková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101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102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420</v>
      </c>
      <c r="E62" s="176"/>
      <c r="F62" s="176"/>
      <c r="G62" s="176"/>
      <c r="H62" s="176"/>
      <c r="I62" s="176"/>
      <c r="J62" s="177">
        <f>J272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421</v>
      </c>
      <c r="E63" s="176"/>
      <c r="F63" s="176"/>
      <c r="G63" s="176"/>
      <c r="H63" s="176"/>
      <c r="I63" s="176"/>
      <c r="J63" s="177">
        <f>J344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422</v>
      </c>
      <c r="E64" s="176"/>
      <c r="F64" s="176"/>
      <c r="G64" s="176"/>
      <c r="H64" s="176"/>
      <c r="I64" s="176"/>
      <c r="J64" s="177">
        <f>J437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423</v>
      </c>
      <c r="E65" s="176"/>
      <c r="F65" s="176"/>
      <c r="G65" s="176"/>
      <c r="H65" s="176"/>
      <c r="I65" s="176"/>
      <c r="J65" s="177">
        <f>J533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424</v>
      </c>
      <c r="E66" s="176"/>
      <c r="F66" s="176"/>
      <c r="G66" s="176"/>
      <c r="H66" s="176"/>
      <c r="I66" s="176"/>
      <c r="J66" s="177">
        <f>J591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425</v>
      </c>
      <c r="E67" s="176"/>
      <c r="F67" s="176"/>
      <c r="G67" s="176"/>
      <c r="H67" s="176"/>
      <c r="I67" s="176"/>
      <c r="J67" s="177">
        <f>J601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103</v>
      </c>
      <c r="E68" s="176"/>
      <c r="F68" s="176"/>
      <c r="G68" s="176"/>
      <c r="H68" s="176"/>
      <c r="I68" s="176"/>
      <c r="J68" s="177">
        <f>J664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269</v>
      </c>
      <c r="E69" s="176"/>
      <c r="F69" s="176"/>
      <c r="G69" s="176"/>
      <c r="H69" s="176"/>
      <c r="I69" s="176"/>
      <c r="J69" s="177">
        <f>J684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426</v>
      </c>
      <c r="E70" s="170"/>
      <c r="F70" s="170"/>
      <c r="G70" s="170"/>
      <c r="H70" s="170"/>
      <c r="I70" s="170"/>
      <c r="J70" s="171">
        <f>J687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427</v>
      </c>
      <c r="E71" s="176"/>
      <c r="F71" s="176"/>
      <c r="G71" s="176"/>
      <c r="H71" s="176"/>
      <c r="I71" s="176"/>
      <c r="J71" s="177">
        <f>J688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104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Ústí nad Labem - mosty se stavebním stavem VII_Sebuzín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95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SO 202 - Most ev. č. UL 109 - Sebuzín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Sebuzín</v>
      </c>
      <c r="G85" s="42"/>
      <c r="H85" s="42"/>
      <c r="I85" s="34" t="s">
        <v>23</v>
      </c>
      <c r="J85" s="74" t="str">
        <f>IF(J12="","",J12)</f>
        <v>24. 5. 2023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 xml:space="preserve"> </v>
      </c>
      <c r="G87" s="42"/>
      <c r="H87" s="42"/>
      <c r="I87" s="34" t="s">
        <v>31</v>
      </c>
      <c r="J87" s="38" t="str">
        <f>E21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33</v>
      </c>
      <c r="J88" s="38" t="str">
        <f>E24</f>
        <v>Dagmar Sedláčková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105</v>
      </c>
      <c r="D90" s="182" t="s">
        <v>56</v>
      </c>
      <c r="E90" s="182" t="s">
        <v>52</v>
      </c>
      <c r="F90" s="182" t="s">
        <v>53</v>
      </c>
      <c r="G90" s="182" t="s">
        <v>106</v>
      </c>
      <c r="H90" s="182" t="s">
        <v>107</v>
      </c>
      <c r="I90" s="182" t="s">
        <v>108</v>
      </c>
      <c r="J90" s="182" t="s">
        <v>99</v>
      </c>
      <c r="K90" s="183" t="s">
        <v>109</v>
      </c>
      <c r="L90" s="184"/>
      <c r="M90" s="94" t="s">
        <v>19</v>
      </c>
      <c r="N90" s="95" t="s">
        <v>41</v>
      </c>
      <c r="O90" s="95" t="s">
        <v>110</v>
      </c>
      <c r="P90" s="95" t="s">
        <v>111</v>
      </c>
      <c r="Q90" s="95" t="s">
        <v>112</v>
      </c>
      <c r="R90" s="95" t="s">
        <v>113</v>
      </c>
      <c r="S90" s="95" t="s">
        <v>114</v>
      </c>
      <c r="T90" s="96" t="s">
        <v>115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116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P92+P687</f>
        <v>0</v>
      </c>
      <c r="Q91" s="98"/>
      <c r="R91" s="187">
        <f>R92+R687</f>
        <v>147.34287821000001</v>
      </c>
      <c r="S91" s="98"/>
      <c r="T91" s="188">
        <f>T92+T687</f>
        <v>84.834420000000009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70</v>
      </c>
      <c r="AU91" s="19" t="s">
        <v>100</v>
      </c>
      <c r="BK91" s="189">
        <f>BK92+BK687</f>
        <v>0</v>
      </c>
    </row>
    <row r="92" s="12" customFormat="1" ht="25.92" customHeight="1">
      <c r="A92" s="12"/>
      <c r="B92" s="190"/>
      <c r="C92" s="191"/>
      <c r="D92" s="192" t="s">
        <v>70</v>
      </c>
      <c r="E92" s="193" t="s">
        <v>117</v>
      </c>
      <c r="F92" s="193" t="s">
        <v>118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P93+P272+P344+P437+P533+P591+P601+P664+P684</f>
        <v>0</v>
      </c>
      <c r="Q92" s="198"/>
      <c r="R92" s="199">
        <f>R93+R272+R344+R437+R533+R591+R601+R664+R684</f>
        <v>146.95970083</v>
      </c>
      <c r="S92" s="198"/>
      <c r="T92" s="200">
        <f>T93+T272+T344+T437+T533+T591+T601+T664+T684</f>
        <v>84.834420000000009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79</v>
      </c>
      <c r="AT92" s="202" t="s">
        <v>70</v>
      </c>
      <c r="AU92" s="202" t="s">
        <v>71</v>
      </c>
      <c r="AY92" s="201" t="s">
        <v>119</v>
      </c>
      <c r="BK92" s="203">
        <f>BK93+BK272+BK344+BK437+BK533+BK591+BK601+BK664+BK684</f>
        <v>0</v>
      </c>
    </row>
    <row r="93" s="12" customFormat="1" ht="22.8" customHeight="1">
      <c r="A93" s="12"/>
      <c r="B93" s="190"/>
      <c r="C93" s="191"/>
      <c r="D93" s="192" t="s">
        <v>70</v>
      </c>
      <c r="E93" s="204" t="s">
        <v>79</v>
      </c>
      <c r="F93" s="204" t="s">
        <v>120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SUM(P94:P271)</f>
        <v>0</v>
      </c>
      <c r="Q93" s="198"/>
      <c r="R93" s="199">
        <f>SUM(R94:R271)</f>
        <v>53.319421999999996</v>
      </c>
      <c r="S93" s="198"/>
      <c r="T93" s="200">
        <f>SUM(T94:T271)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79</v>
      </c>
      <c r="AT93" s="202" t="s">
        <v>70</v>
      </c>
      <c r="AU93" s="202" t="s">
        <v>79</v>
      </c>
      <c r="AY93" s="201" t="s">
        <v>119</v>
      </c>
      <c r="BK93" s="203">
        <f>SUM(BK94:BK271)</f>
        <v>0</v>
      </c>
    </row>
    <row r="94" s="2" customFormat="1" ht="16.5" customHeight="1">
      <c r="A94" s="40"/>
      <c r="B94" s="41"/>
      <c r="C94" s="206" t="s">
        <v>79</v>
      </c>
      <c r="D94" s="206" t="s">
        <v>121</v>
      </c>
      <c r="E94" s="207" t="s">
        <v>428</v>
      </c>
      <c r="F94" s="208" t="s">
        <v>429</v>
      </c>
      <c r="G94" s="209" t="s">
        <v>430</v>
      </c>
      <c r="H94" s="210">
        <v>27</v>
      </c>
      <c r="I94" s="211"/>
      <c r="J94" s="212">
        <f>ROUND(I94*H94,2)</f>
        <v>0</v>
      </c>
      <c r="K94" s="208" t="s">
        <v>272</v>
      </c>
      <c r="L94" s="46"/>
      <c r="M94" s="213" t="s">
        <v>19</v>
      </c>
      <c r="N94" s="214" t="s">
        <v>42</v>
      </c>
      <c r="O94" s="86"/>
      <c r="P94" s="215">
        <f>O94*H94</f>
        <v>0</v>
      </c>
      <c r="Q94" s="215">
        <v>0.021930000000000002</v>
      </c>
      <c r="R94" s="215">
        <f>Q94*H94</f>
        <v>0.59211000000000003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126</v>
      </c>
      <c r="AT94" s="217" t="s">
        <v>121</v>
      </c>
      <c r="AU94" s="217" t="s">
        <v>81</v>
      </c>
      <c r="AY94" s="19" t="s">
        <v>119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79</v>
      </c>
      <c r="BK94" s="218">
        <f>ROUND(I94*H94,2)</f>
        <v>0</v>
      </c>
      <c r="BL94" s="19" t="s">
        <v>126</v>
      </c>
      <c r="BM94" s="217" t="s">
        <v>431</v>
      </c>
    </row>
    <row r="95" s="2" customFormat="1">
      <c r="A95" s="40"/>
      <c r="B95" s="41"/>
      <c r="C95" s="42"/>
      <c r="D95" s="219" t="s">
        <v>128</v>
      </c>
      <c r="E95" s="42"/>
      <c r="F95" s="220" t="s">
        <v>432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128</v>
      </c>
      <c r="AU95" s="19" t="s">
        <v>81</v>
      </c>
    </row>
    <row r="96" s="2" customFormat="1" ht="16.5" customHeight="1">
      <c r="A96" s="40"/>
      <c r="B96" s="41"/>
      <c r="C96" s="206" t="s">
        <v>81</v>
      </c>
      <c r="D96" s="206" t="s">
        <v>121</v>
      </c>
      <c r="E96" s="207" t="s">
        <v>433</v>
      </c>
      <c r="F96" s="208" t="s">
        <v>434</v>
      </c>
      <c r="G96" s="209" t="s">
        <v>435</v>
      </c>
      <c r="H96" s="210">
        <v>672</v>
      </c>
      <c r="I96" s="211"/>
      <c r="J96" s="212">
        <f>ROUND(I96*H96,2)</f>
        <v>0</v>
      </c>
      <c r="K96" s="208" t="s">
        <v>272</v>
      </c>
      <c r="L96" s="46"/>
      <c r="M96" s="213" t="s">
        <v>19</v>
      </c>
      <c r="N96" s="214" t="s">
        <v>42</v>
      </c>
      <c r="O96" s="86"/>
      <c r="P96" s="215">
        <f>O96*H96</f>
        <v>0</v>
      </c>
      <c r="Q96" s="215">
        <v>3.0000000000000001E-05</v>
      </c>
      <c r="R96" s="215">
        <f>Q96*H96</f>
        <v>0.020160000000000001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126</v>
      </c>
      <c r="AT96" s="217" t="s">
        <v>121</v>
      </c>
      <c r="AU96" s="217" t="s">
        <v>81</v>
      </c>
      <c r="AY96" s="19" t="s">
        <v>119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126</v>
      </c>
      <c r="BM96" s="217" t="s">
        <v>436</v>
      </c>
    </row>
    <row r="97" s="2" customFormat="1">
      <c r="A97" s="40"/>
      <c r="B97" s="41"/>
      <c r="C97" s="42"/>
      <c r="D97" s="219" t="s">
        <v>128</v>
      </c>
      <c r="E97" s="42"/>
      <c r="F97" s="220" t="s">
        <v>437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128</v>
      </c>
      <c r="AU97" s="19" t="s">
        <v>81</v>
      </c>
    </row>
    <row r="98" s="15" customFormat="1">
      <c r="A98" s="15"/>
      <c r="B98" s="261"/>
      <c r="C98" s="262"/>
      <c r="D98" s="226" t="s">
        <v>130</v>
      </c>
      <c r="E98" s="263" t="s">
        <v>19</v>
      </c>
      <c r="F98" s="264" t="s">
        <v>438</v>
      </c>
      <c r="G98" s="262"/>
      <c r="H98" s="263" t="s">
        <v>19</v>
      </c>
      <c r="I98" s="265"/>
      <c r="J98" s="262"/>
      <c r="K98" s="262"/>
      <c r="L98" s="266"/>
      <c r="M98" s="267"/>
      <c r="N98" s="268"/>
      <c r="O98" s="268"/>
      <c r="P98" s="268"/>
      <c r="Q98" s="268"/>
      <c r="R98" s="268"/>
      <c r="S98" s="268"/>
      <c r="T98" s="269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70" t="s">
        <v>130</v>
      </c>
      <c r="AU98" s="270" t="s">
        <v>81</v>
      </c>
      <c r="AV98" s="15" t="s">
        <v>79</v>
      </c>
      <c r="AW98" s="15" t="s">
        <v>32</v>
      </c>
      <c r="AX98" s="15" t="s">
        <v>71</v>
      </c>
      <c r="AY98" s="270" t="s">
        <v>119</v>
      </c>
    </row>
    <row r="99" s="13" customFormat="1">
      <c r="A99" s="13"/>
      <c r="B99" s="224"/>
      <c r="C99" s="225"/>
      <c r="D99" s="226" t="s">
        <v>130</v>
      </c>
      <c r="E99" s="227" t="s">
        <v>19</v>
      </c>
      <c r="F99" s="228" t="s">
        <v>439</v>
      </c>
      <c r="G99" s="225"/>
      <c r="H99" s="229">
        <v>672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130</v>
      </c>
      <c r="AU99" s="235" t="s">
        <v>81</v>
      </c>
      <c r="AV99" s="13" t="s">
        <v>81</v>
      </c>
      <c r="AW99" s="13" t="s">
        <v>32</v>
      </c>
      <c r="AX99" s="13" t="s">
        <v>79</v>
      </c>
      <c r="AY99" s="235" t="s">
        <v>119</v>
      </c>
    </row>
    <row r="100" s="2" customFormat="1" ht="24.15" customHeight="1">
      <c r="A100" s="40"/>
      <c r="B100" s="41"/>
      <c r="C100" s="206" t="s">
        <v>137</v>
      </c>
      <c r="D100" s="206" t="s">
        <v>121</v>
      </c>
      <c r="E100" s="207" t="s">
        <v>440</v>
      </c>
      <c r="F100" s="208" t="s">
        <v>441</v>
      </c>
      <c r="G100" s="209" t="s">
        <v>442</v>
      </c>
      <c r="H100" s="210">
        <v>84</v>
      </c>
      <c r="I100" s="211"/>
      <c r="J100" s="212">
        <f>ROUND(I100*H100,2)</f>
        <v>0</v>
      </c>
      <c r="K100" s="208" t="s">
        <v>272</v>
      </c>
      <c r="L100" s="46"/>
      <c r="M100" s="213" t="s">
        <v>19</v>
      </c>
      <c r="N100" s="214" t="s">
        <v>42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126</v>
      </c>
      <c r="AT100" s="217" t="s">
        <v>121</v>
      </c>
      <c r="AU100" s="217" t="s">
        <v>81</v>
      </c>
      <c r="AY100" s="19" t="s">
        <v>119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ROUND(I100*H100,2)</f>
        <v>0</v>
      </c>
      <c r="BL100" s="19" t="s">
        <v>126</v>
      </c>
      <c r="BM100" s="217" t="s">
        <v>443</v>
      </c>
    </row>
    <row r="101" s="2" customFormat="1">
      <c r="A101" s="40"/>
      <c r="B101" s="41"/>
      <c r="C101" s="42"/>
      <c r="D101" s="219" t="s">
        <v>128</v>
      </c>
      <c r="E101" s="42"/>
      <c r="F101" s="220" t="s">
        <v>444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128</v>
      </c>
      <c r="AU101" s="19" t="s">
        <v>81</v>
      </c>
    </row>
    <row r="102" s="13" customFormat="1">
      <c r="A102" s="13"/>
      <c r="B102" s="224"/>
      <c r="C102" s="225"/>
      <c r="D102" s="226" t="s">
        <v>130</v>
      </c>
      <c r="E102" s="227" t="s">
        <v>19</v>
      </c>
      <c r="F102" s="228" t="s">
        <v>445</v>
      </c>
      <c r="G102" s="225"/>
      <c r="H102" s="229">
        <v>84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130</v>
      </c>
      <c r="AU102" s="235" t="s">
        <v>81</v>
      </c>
      <c r="AV102" s="13" t="s">
        <v>81</v>
      </c>
      <c r="AW102" s="13" t="s">
        <v>32</v>
      </c>
      <c r="AX102" s="13" t="s">
        <v>79</v>
      </c>
      <c r="AY102" s="235" t="s">
        <v>119</v>
      </c>
    </row>
    <row r="103" s="2" customFormat="1" ht="24.15" customHeight="1">
      <c r="A103" s="40"/>
      <c r="B103" s="41"/>
      <c r="C103" s="206" t="s">
        <v>126</v>
      </c>
      <c r="D103" s="206" t="s">
        <v>121</v>
      </c>
      <c r="E103" s="207" t="s">
        <v>446</v>
      </c>
      <c r="F103" s="208" t="s">
        <v>447</v>
      </c>
      <c r="G103" s="209" t="s">
        <v>430</v>
      </c>
      <c r="H103" s="210">
        <v>100</v>
      </c>
      <c r="I103" s="211"/>
      <c r="J103" s="212">
        <f>ROUND(I103*H103,2)</f>
        <v>0</v>
      </c>
      <c r="K103" s="208" t="s">
        <v>272</v>
      </c>
      <c r="L103" s="46"/>
      <c r="M103" s="213" t="s">
        <v>19</v>
      </c>
      <c r="N103" s="214" t="s">
        <v>42</v>
      </c>
      <c r="O103" s="86"/>
      <c r="P103" s="215">
        <f>O103*H103</f>
        <v>0</v>
      </c>
      <c r="Q103" s="215">
        <v>0.00014999999999999999</v>
      </c>
      <c r="R103" s="215">
        <f>Q103*H103</f>
        <v>0.014999999999999999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126</v>
      </c>
      <c r="AT103" s="217" t="s">
        <v>121</v>
      </c>
      <c r="AU103" s="217" t="s">
        <v>81</v>
      </c>
      <c r="AY103" s="19" t="s">
        <v>119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79</v>
      </c>
      <c r="BK103" s="218">
        <f>ROUND(I103*H103,2)</f>
        <v>0</v>
      </c>
      <c r="BL103" s="19" t="s">
        <v>126</v>
      </c>
      <c r="BM103" s="217" t="s">
        <v>448</v>
      </c>
    </row>
    <row r="104" s="2" customFormat="1">
      <c r="A104" s="40"/>
      <c r="B104" s="41"/>
      <c r="C104" s="42"/>
      <c r="D104" s="219" t="s">
        <v>128</v>
      </c>
      <c r="E104" s="42"/>
      <c r="F104" s="220" t="s">
        <v>449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128</v>
      </c>
      <c r="AU104" s="19" t="s">
        <v>81</v>
      </c>
    </row>
    <row r="105" s="13" customFormat="1">
      <c r="A105" s="13"/>
      <c r="B105" s="224"/>
      <c r="C105" s="225"/>
      <c r="D105" s="226" t="s">
        <v>130</v>
      </c>
      <c r="E105" s="227" t="s">
        <v>19</v>
      </c>
      <c r="F105" s="228" t="s">
        <v>450</v>
      </c>
      <c r="G105" s="225"/>
      <c r="H105" s="229">
        <v>100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130</v>
      </c>
      <c r="AU105" s="235" t="s">
        <v>81</v>
      </c>
      <c r="AV105" s="13" t="s">
        <v>81</v>
      </c>
      <c r="AW105" s="13" t="s">
        <v>32</v>
      </c>
      <c r="AX105" s="13" t="s">
        <v>79</v>
      </c>
      <c r="AY105" s="235" t="s">
        <v>119</v>
      </c>
    </row>
    <row r="106" s="2" customFormat="1" ht="24.15" customHeight="1">
      <c r="A106" s="40"/>
      <c r="B106" s="41"/>
      <c r="C106" s="206" t="s">
        <v>146</v>
      </c>
      <c r="D106" s="206" t="s">
        <v>121</v>
      </c>
      <c r="E106" s="207" t="s">
        <v>451</v>
      </c>
      <c r="F106" s="208" t="s">
        <v>452</v>
      </c>
      <c r="G106" s="209" t="s">
        <v>430</v>
      </c>
      <c r="H106" s="210">
        <v>100</v>
      </c>
      <c r="I106" s="211"/>
      <c r="J106" s="212">
        <f>ROUND(I106*H106,2)</f>
        <v>0</v>
      </c>
      <c r="K106" s="208" t="s">
        <v>272</v>
      </c>
      <c r="L106" s="46"/>
      <c r="M106" s="213" t="s">
        <v>19</v>
      </c>
      <c r="N106" s="214" t="s">
        <v>42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126</v>
      </c>
      <c r="AT106" s="217" t="s">
        <v>121</v>
      </c>
      <c r="AU106" s="217" t="s">
        <v>81</v>
      </c>
      <c r="AY106" s="19" t="s">
        <v>119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126</v>
      </c>
      <c r="BM106" s="217" t="s">
        <v>453</v>
      </c>
    </row>
    <row r="107" s="2" customFormat="1">
      <c r="A107" s="40"/>
      <c r="B107" s="41"/>
      <c r="C107" s="42"/>
      <c r="D107" s="219" t="s">
        <v>128</v>
      </c>
      <c r="E107" s="42"/>
      <c r="F107" s="220" t="s">
        <v>454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128</v>
      </c>
      <c r="AU107" s="19" t="s">
        <v>81</v>
      </c>
    </row>
    <row r="108" s="2" customFormat="1" ht="16.5" customHeight="1">
      <c r="A108" s="40"/>
      <c r="B108" s="41"/>
      <c r="C108" s="206" t="s">
        <v>151</v>
      </c>
      <c r="D108" s="206" t="s">
        <v>121</v>
      </c>
      <c r="E108" s="207" t="s">
        <v>455</v>
      </c>
      <c r="F108" s="208" t="s">
        <v>456</v>
      </c>
      <c r="G108" s="209" t="s">
        <v>124</v>
      </c>
      <c r="H108" s="210">
        <v>160.43199999999999</v>
      </c>
      <c r="I108" s="211"/>
      <c r="J108" s="212">
        <f>ROUND(I108*H108,2)</f>
        <v>0</v>
      </c>
      <c r="K108" s="208" t="s">
        <v>272</v>
      </c>
      <c r="L108" s="46"/>
      <c r="M108" s="213" t="s">
        <v>19</v>
      </c>
      <c r="N108" s="214" t="s">
        <v>42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126</v>
      </c>
      <c r="AT108" s="217" t="s">
        <v>121</v>
      </c>
      <c r="AU108" s="217" t="s">
        <v>81</v>
      </c>
      <c r="AY108" s="19" t="s">
        <v>119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ROUND(I108*H108,2)</f>
        <v>0</v>
      </c>
      <c r="BL108" s="19" t="s">
        <v>126</v>
      </c>
      <c r="BM108" s="217" t="s">
        <v>457</v>
      </c>
    </row>
    <row r="109" s="2" customFormat="1">
      <c r="A109" s="40"/>
      <c r="B109" s="41"/>
      <c r="C109" s="42"/>
      <c r="D109" s="219" t="s">
        <v>128</v>
      </c>
      <c r="E109" s="42"/>
      <c r="F109" s="220" t="s">
        <v>458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128</v>
      </c>
      <c r="AU109" s="19" t="s">
        <v>81</v>
      </c>
    </row>
    <row r="110" s="15" customFormat="1">
      <c r="A110" s="15"/>
      <c r="B110" s="261"/>
      <c r="C110" s="262"/>
      <c r="D110" s="226" t="s">
        <v>130</v>
      </c>
      <c r="E110" s="263" t="s">
        <v>19</v>
      </c>
      <c r="F110" s="264" t="s">
        <v>459</v>
      </c>
      <c r="G110" s="262"/>
      <c r="H110" s="263" t="s">
        <v>19</v>
      </c>
      <c r="I110" s="265"/>
      <c r="J110" s="262"/>
      <c r="K110" s="262"/>
      <c r="L110" s="266"/>
      <c r="M110" s="267"/>
      <c r="N110" s="268"/>
      <c r="O110" s="268"/>
      <c r="P110" s="268"/>
      <c r="Q110" s="268"/>
      <c r="R110" s="268"/>
      <c r="S110" s="268"/>
      <c r="T110" s="269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0" t="s">
        <v>130</v>
      </c>
      <c r="AU110" s="270" t="s">
        <v>81</v>
      </c>
      <c r="AV110" s="15" t="s">
        <v>79</v>
      </c>
      <c r="AW110" s="15" t="s">
        <v>32</v>
      </c>
      <c r="AX110" s="15" t="s">
        <v>71</v>
      </c>
      <c r="AY110" s="270" t="s">
        <v>119</v>
      </c>
    </row>
    <row r="111" s="13" customFormat="1">
      <c r="A111" s="13"/>
      <c r="B111" s="224"/>
      <c r="C111" s="225"/>
      <c r="D111" s="226" t="s">
        <v>130</v>
      </c>
      <c r="E111" s="227" t="s">
        <v>19</v>
      </c>
      <c r="F111" s="228" t="s">
        <v>460</v>
      </c>
      <c r="G111" s="225"/>
      <c r="H111" s="229">
        <v>65.512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130</v>
      </c>
      <c r="AU111" s="235" t="s">
        <v>81</v>
      </c>
      <c r="AV111" s="13" t="s">
        <v>81</v>
      </c>
      <c r="AW111" s="13" t="s">
        <v>32</v>
      </c>
      <c r="AX111" s="13" t="s">
        <v>71</v>
      </c>
      <c r="AY111" s="235" t="s">
        <v>119</v>
      </c>
    </row>
    <row r="112" s="13" customFormat="1">
      <c r="A112" s="13"/>
      <c r="B112" s="224"/>
      <c r="C112" s="225"/>
      <c r="D112" s="226" t="s">
        <v>130</v>
      </c>
      <c r="E112" s="227" t="s">
        <v>19</v>
      </c>
      <c r="F112" s="228" t="s">
        <v>461</v>
      </c>
      <c r="G112" s="225"/>
      <c r="H112" s="229">
        <v>21.861999999999998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130</v>
      </c>
      <c r="AU112" s="235" t="s">
        <v>81</v>
      </c>
      <c r="AV112" s="13" t="s">
        <v>81</v>
      </c>
      <c r="AW112" s="13" t="s">
        <v>32</v>
      </c>
      <c r="AX112" s="13" t="s">
        <v>71</v>
      </c>
      <c r="AY112" s="235" t="s">
        <v>119</v>
      </c>
    </row>
    <row r="113" s="13" customFormat="1">
      <c r="A113" s="13"/>
      <c r="B113" s="224"/>
      <c r="C113" s="225"/>
      <c r="D113" s="226" t="s">
        <v>130</v>
      </c>
      <c r="E113" s="227" t="s">
        <v>19</v>
      </c>
      <c r="F113" s="228" t="s">
        <v>462</v>
      </c>
      <c r="G113" s="225"/>
      <c r="H113" s="229">
        <v>23.914999999999999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130</v>
      </c>
      <c r="AU113" s="235" t="s">
        <v>81</v>
      </c>
      <c r="AV113" s="13" t="s">
        <v>81</v>
      </c>
      <c r="AW113" s="13" t="s">
        <v>32</v>
      </c>
      <c r="AX113" s="13" t="s">
        <v>71</v>
      </c>
      <c r="AY113" s="235" t="s">
        <v>119</v>
      </c>
    </row>
    <row r="114" s="13" customFormat="1">
      <c r="A114" s="13"/>
      <c r="B114" s="224"/>
      <c r="C114" s="225"/>
      <c r="D114" s="226" t="s">
        <v>130</v>
      </c>
      <c r="E114" s="227" t="s">
        <v>19</v>
      </c>
      <c r="F114" s="228" t="s">
        <v>463</v>
      </c>
      <c r="G114" s="225"/>
      <c r="H114" s="229">
        <v>49.143000000000001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130</v>
      </c>
      <c r="AU114" s="235" t="s">
        <v>81</v>
      </c>
      <c r="AV114" s="13" t="s">
        <v>81</v>
      </c>
      <c r="AW114" s="13" t="s">
        <v>32</v>
      </c>
      <c r="AX114" s="13" t="s">
        <v>71</v>
      </c>
      <c r="AY114" s="235" t="s">
        <v>119</v>
      </c>
    </row>
    <row r="115" s="14" customFormat="1">
      <c r="A115" s="14"/>
      <c r="B115" s="249"/>
      <c r="C115" s="250"/>
      <c r="D115" s="226" t="s">
        <v>130</v>
      </c>
      <c r="E115" s="251" t="s">
        <v>19</v>
      </c>
      <c r="F115" s="252" t="s">
        <v>282</v>
      </c>
      <c r="G115" s="250"/>
      <c r="H115" s="253">
        <v>160.43199999999999</v>
      </c>
      <c r="I115" s="254"/>
      <c r="J115" s="250"/>
      <c r="K115" s="250"/>
      <c r="L115" s="255"/>
      <c r="M115" s="256"/>
      <c r="N115" s="257"/>
      <c r="O115" s="257"/>
      <c r="P115" s="257"/>
      <c r="Q115" s="257"/>
      <c r="R115" s="257"/>
      <c r="S115" s="257"/>
      <c r="T115" s="25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9" t="s">
        <v>130</v>
      </c>
      <c r="AU115" s="259" t="s">
        <v>81</v>
      </c>
      <c r="AV115" s="14" t="s">
        <v>126</v>
      </c>
      <c r="AW115" s="14" t="s">
        <v>32</v>
      </c>
      <c r="AX115" s="14" t="s">
        <v>79</v>
      </c>
      <c r="AY115" s="259" t="s">
        <v>119</v>
      </c>
    </row>
    <row r="116" s="2" customFormat="1" ht="21.75" customHeight="1">
      <c r="A116" s="40"/>
      <c r="B116" s="41"/>
      <c r="C116" s="206" t="s">
        <v>156</v>
      </c>
      <c r="D116" s="206" t="s">
        <v>121</v>
      </c>
      <c r="E116" s="207" t="s">
        <v>464</v>
      </c>
      <c r="F116" s="208" t="s">
        <v>465</v>
      </c>
      <c r="G116" s="209" t="s">
        <v>279</v>
      </c>
      <c r="H116" s="210">
        <v>5.5129999999999999</v>
      </c>
      <c r="I116" s="211"/>
      <c r="J116" s="212">
        <f>ROUND(I116*H116,2)</f>
        <v>0</v>
      </c>
      <c r="K116" s="208" t="s">
        <v>272</v>
      </c>
      <c r="L116" s="46"/>
      <c r="M116" s="213" t="s">
        <v>19</v>
      </c>
      <c r="N116" s="214" t="s">
        <v>42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126</v>
      </c>
      <c r="AT116" s="217" t="s">
        <v>121</v>
      </c>
      <c r="AU116" s="217" t="s">
        <v>81</v>
      </c>
      <c r="AY116" s="19" t="s">
        <v>119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79</v>
      </c>
      <c r="BK116" s="218">
        <f>ROUND(I116*H116,2)</f>
        <v>0</v>
      </c>
      <c r="BL116" s="19" t="s">
        <v>126</v>
      </c>
      <c r="BM116" s="217" t="s">
        <v>466</v>
      </c>
    </row>
    <row r="117" s="2" customFormat="1">
      <c r="A117" s="40"/>
      <c r="B117" s="41"/>
      <c r="C117" s="42"/>
      <c r="D117" s="219" t="s">
        <v>128</v>
      </c>
      <c r="E117" s="42"/>
      <c r="F117" s="220" t="s">
        <v>467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128</v>
      </c>
      <c r="AU117" s="19" t="s">
        <v>81</v>
      </c>
    </row>
    <row r="118" s="15" customFormat="1">
      <c r="A118" s="15"/>
      <c r="B118" s="261"/>
      <c r="C118" s="262"/>
      <c r="D118" s="226" t="s">
        <v>130</v>
      </c>
      <c r="E118" s="263" t="s">
        <v>19</v>
      </c>
      <c r="F118" s="264" t="s">
        <v>468</v>
      </c>
      <c r="G118" s="262"/>
      <c r="H118" s="263" t="s">
        <v>19</v>
      </c>
      <c r="I118" s="265"/>
      <c r="J118" s="262"/>
      <c r="K118" s="262"/>
      <c r="L118" s="266"/>
      <c r="M118" s="267"/>
      <c r="N118" s="268"/>
      <c r="O118" s="268"/>
      <c r="P118" s="268"/>
      <c r="Q118" s="268"/>
      <c r="R118" s="268"/>
      <c r="S118" s="268"/>
      <c r="T118" s="26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0" t="s">
        <v>130</v>
      </c>
      <c r="AU118" s="270" t="s">
        <v>81</v>
      </c>
      <c r="AV118" s="15" t="s">
        <v>79</v>
      </c>
      <c r="AW118" s="15" t="s">
        <v>32</v>
      </c>
      <c r="AX118" s="15" t="s">
        <v>71</v>
      </c>
      <c r="AY118" s="270" t="s">
        <v>119</v>
      </c>
    </row>
    <row r="119" s="13" customFormat="1">
      <c r="A119" s="13"/>
      <c r="B119" s="224"/>
      <c r="C119" s="225"/>
      <c r="D119" s="226" t="s">
        <v>130</v>
      </c>
      <c r="E119" s="227" t="s">
        <v>19</v>
      </c>
      <c r="F119" s="228" t="s">
        <v>469</v>
      </c>
      <c r="G119" s="225"/>
      <c r="H119" s="229">
        <v>3.1419999999999999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130</v>
      </c>
      <c r="AU119" s="235" t="s">
        <v>81</v>
      </c>
      <c r="AV119" s="13" t="s">
        <v>81</v>
      </c>
      <c r="AW119" s="13" t="s">
        <v>32</v>
      </c>
      <c r="AX119" s="13" t="s">
        <v>71</v>
      </c>
      <c r="AY119" s="235" t="s">
        <v>119</v>
      </c>
    </row>
    <row r="120" s="13" customFormat="1">
      <c r="A120" s="13"/>
      <c r="B120" s="224"/>
      <c r="C120" s="225"/>
      <c r="D120" s="226" t="s">
        <v>130</v>
      </c>
      <c r="E120" s="227" t="s">
        <v>19</v>
      </c>
      <c r="F120" s="228" t="s">
        <v>470</v>
      </c>
      <c r="G120" s="225"/>
      <c r="H120" s="229">
        <v>2.371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130</v>
      </c>
      <c r="AU120" s="235" t="s">
        <v>81</v>
      </c>
      <c r="AV120" s="13" t="s">
        <v>81</v>
      </c>
      <c r="AW120" s="13" t="s">
        <v>32</v>
      </c>
      <c r="AX120" s="13" t="s">
        <v>71</v>
      </c>
      <c r="AY120" s="235" t="s">
        <v>119</v>
      </c>
    </row>
    <row r="121" s="14" customFormat="1">
      <c r="A121" s="14"/>
      <c r="B121" s="249"/>
      <c r="C121" s="250"/>
      <c r="D121" s="226" t="s">
        <v>130</v>
      </c>
      <c r="E121" s="251" t="s">
        <v>19</v>
      </c>
      <c r="F121" s="252" t="s">
        <v>282</v>
      </c>
      <c r="G121" s="250"/>
      <c r="H121" s="253">
        <v>5.5129999999999999</v>
      </c>
      <c r="I121" s="254"/>
      <c r="J121" s="250"/>
      <c r="K121" s="250"/>
      <c r="L121" s="255"/>
      <c r="M121" s="256"/>
      <c r="N121" s="257"/>
      <c r="O121" s="257"/>
      <c r="P121" s="257"/>
      <c r="Q121" s="257"/>
      <c r="R121" s="257"/>
      <c r="S121" s="257"/>
      <c r="T121" s="25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9" t="s">
        <v>130</v>
      </c>
      <c r="AU121" s="259" t="s">
        <v>81</v>
      </c>
      <c r="AV121" s="14" t="s">
        <v>126</v>
      </c>
      <c r="AW121" s="14" t="s">
        <v>32</v>
      </c>
      <c r="AX121" s="14" t="s">
        <v>79</v>
      </c>
      <c r="AY121" s="259" t="s">
        <v>119</v>
      </c>
    </row>
    <row r="122" s="2" customFormat="1" ht="21.75" customHeight="1">
      <c r="A122" s="40"/>
      <c r="B122" s="41"/>
      <c r="C122" s="206" t="s">
        <v>162</v>
      </c>
      <c r="D122" s="206" t="s">
        <v>121</v>
      </c>
      <c r="E122" s="207" t="s">
        <v>471</v>
      </c>
      <c r="F122" s="208" t="s">
        <v>472</v>
      </c>
      <c r="G122" s="209" t="s">
        <v>279</v>
      </c>
      <c r="H122" s="210">
        <v>53.881999999999998</v>
      </c>
      <c r="I122" s="211"/>
      <c r="J122" s="212">
        <f>ROUND(I122*H122,2)</f>
        <v>0</v>
      </c>
      <c r="K122" s="208" t="s">
        <v>272</v>
      </c>
      <c r="L122" s="46"/>
      <c r="M122" s="213" t="s">
        <v>19</v>
      </c>
      <c r="N122" s="214" t="s">
        <v>42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126</v>
      </c>
      <c r="AT122" s="217" t="s">
        <v>121</v>
      </c>
      <c r="AU122" s="217" t="s">
        <v>81</v>
      </c>
      <c r="AY122" s="19" t="s">
        <v>119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79</v>
      </c>
      <c r="BK122" s="218">
        <f>ROUND(I122*H122,2)</f>
        <v>0</v>
      </c>
      <c r="BL122" s="19" t="s">
        <v>126</v>
      </c>
      <c r="BM122" s="217" t="s">
        <v>473</v>
      </c>
    </row>
    <row r="123" s="2" customFormat="1">
      <c r="A123" s="40"/>
      <c r="B123" s="41"/>
      <c r="C123" s="42"/>
      <c r="D123" s="219" t="s">
        <v>128</v>
      </c>
      <c r="E123" s="42"/>
      <c r="F123" s="220" t="s">
        <v>474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128</v>
      </c>
      <c r="AU123" s="19" t="s">
        <v>81</v>
      </c>
    </row>
    <row r="124" s="15" customFormat="1">
      <c r="A124" s="15"/>
      <c r="B124" s="261"/>
      <c r="C124" s="262"/>
      <c r="D124" s="226" t="s">
        <v>130</v>
      </c>
      <c r="E124" s="263" t="s">
        <v>19</v>
      </c>
      <c r="F124" s="264" t="s">
        <v>475</v>
      </c>
      <c r="G124" s="262"/>
      <c r="H124" s="263" t="s">
        <v>19</v>
      </c>
      <c r="I124" s="265"/>
      <c r="J124" s="262"/>
      <c r="K124" s="262"/>
      <c r="L124" s="266"/>
      <c r="M124" s="267"/>
      <c r="N124" s="268"/>
      <c r="O124" s="268"/>
      <c r="P124" s="268"/>
      <c r="Q124" s="268"/>
      <c r="R124" s="268"/>
      <c r="S124" s="268"/>
      <c r="T124" s="269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0" t="s">
        <v>130</v>
      </c>
      <c r="AU124" s="270" t="s">
        <v>81</v>
      </c>
      <c r="AV124" s="15" t="s">
        <v>79</v>
      </c>
      <c r="AW124" s="15" t="s">
        <v>32</v>
      </c>
      <c r="AX124" s="15" t="s">
        <v>71</v>
      </c>
      <c r="AY124" s="270" t="s">
        <v>119</v>
      </c>
    </row>
    <row r="125" s="13" customFormat="1">
      <c r="A125" s="13"/>
      <c r="B125" s="224"/>
      <c r="C125" s="225"/>
      <c r="D125" s="226" t="s">
        <v>130</v>
      </c>
      <c r="E125" s="227" t="s">
        <v>19</v>
      </c>
      <c r="F125" s="228" t="s">
        <v>476</v>
      </c>
      <c r="G125" s="225"/>
      <c r="H125" s="229">
        <v>48.369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130</v>
      </c>
      <c r="AU125" s="235" t="s">
        <v>81</v>
      </c>
      <c r="AV125" s="13" t="s">
        <v>81</v>
      </c>
      <c r="AW125" s="13" t="s">
        <v>32</v>
      </c>
      <c r="AX125" s="13" t="s">
        <v>71</v>
      </c>
      <c r="AY125" s="235" t="s">
        <v>119</v>
      </c>
    </row>
    <row r="126" s="15" customFormat="1">
      <c r="A126" s="15"/>
      <c r="B126" s="261"/>
      <c r="C126" s="262"/>
      <c r="D126" s="226" t="s">
        <v>130</v>
      </c>
      <c r="E126" s="263" t="s">
        <v>19</v>
      </c>
      <c r="F126" s="264" t="s">
        <v>477</v>
      </c>
      <c r="G126" s="262"/>
      <c r="H126" s="263" t="s">
        <v>19</v>
      </c>
      <c r="I126" s="265"/>
      <c r="J126" s="262"/>
      <c r="K126" s="262"/>
      <c r="L126" s="266"/>
      <c r="M126" s="267"/>
      <c r="N126" s="268"/>
      <c r="O126" s="268"/>
      <c r="P126" s="268"/>
      <c r="Q126" s="268"/>
      <c r="R126" s="268"/>
      <c r="S126" s="268"/>
      <c r="T126" s="26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0" t="s">
        <v>130</v>
      </c>
      <c r="AU126" s="270" t="s">
        <v>81</v>
      </c>
      <c r="AV126" s="15" t="s">
        <v>79</v>
      </c>
      <c r="AW126" s="15" t="s">
        <v>32</v>
      </c>
      <c r="AX126" s="15" t="s">
        <v>71</v>
      </c>
      <c r="AY126" s="270" t="s">
        <v>119</v>
      </c>
    </row>
    <row r="127" s="13" customFormat="1">
      <c r="A127" s="13"/>
      <c r="B127" s="224"/>
      <c r="C127" s="225"/>
      <c r="D127" s="226" t="s">
        <v>130</v>
      </c>
      <c r="E127" s="227" t="s">
        <v>19</v>
      </c>
      <c r="F127" s="228" t="s">
        <v>469</v>
      </c>
      <c r="G127" s="225"/>
      <c r="H127" s="229">
        <v>3.1419999999999999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130</v>
      </c>
      <c r="AU127" s="235" t="s">
        <v>81</v>
      </c>
      <c r="AV127" s="13" t="s">
        <v>81</v>
      </c>
      <c r="AW127" s="13" t="s">
        <v>32</v>
      </c>
      <c r="AX127" s="13" t="s">
        <v>71</v>
      </c>
      <c r="AY127" s="235" t="s">
        <v>119</v>
      </c>
    </row>
    <row r="128" s="13" customFormat="1">
      <c r="A128" s="13"/>
      <c r="B128" s="224"/>
      <c r="C128" s="225"/>
      <c r="D128" s="226" t="s">
        <v>130</v>
      </c>
      <c r="E128" s="227" t="s">
        <v>19</v>
      </c>
      <c r="F128" s="228" t="s">
        <v>470</v>
      </c>
      <c r="G128" s="225"/>
      <c r="H128" s="229">
        <v>2.371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130</v>
      </c>
      <c r="AU128" s="235" t="s">
        <v>81</v>
      </c>
      <c r="AV128" s="13" t="s">
        <v>81</v>
      </c>
      <c r="AW128" s="13" t="s">
        <v>32</v>
      </c>
      <c r="AX128" s="13" t="s">
        <v>71</v>
      </c>
      <c r="AY128" s="235" t="s">
        <v>119</v>
      </c>
    </row>
    <row r="129" s="14" customFormat="1">
      <c r="A129" s="14"/>
      <c r="B129" s="249"/>
      <c r="C129" s="250"/>
      <c r="D129" s="226" t="s">
        <v>130</v>
      </c>
      <c r="E129" s="251" t="s">
        <v>19</v>
      </c>
      <c r="F129" s="252" t="s">
        <v>282</v>
      </c>
      <c r="G129" s="250"/>
      <c r="H129" s="253">
        <v>53.881999999999998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9" t="s">
        <v>130</v>
      </c>
      <c r="AU129" s="259" t="s">
        <v>81</v>
      </c>
      <c r="AV129" s="14" t="s">
        <v>126</v>
      </c>
      <c r="AW129" s="14" t="s">
        <v>32</v>
      </c>
      <c r="AX129" s="14" t="s">
        <v>79</v>
      </c>
      <c r="AY129" s="259" t="s">
        <v>119</v>
      </c>
    </row>
    <row r="130" s="2" customFormat="1" ht="16.5" customHeight="1">
      <c r="A130" s="40"/>
      <c r="B130" s="41"/>
      <c r="C130" s="206" t="s">
        <v>168</v>
      </c>
      <c r="D130" s="206" t="s">
        <v>121</v>
      </c>
      <c r="E130" s="207" t="s">
        <v>478</v>
      </c>
      <c r="F130" s="208" t="s">
        <v>479</v>
      </c>
      <c r="G130" s="209" t="s">
        <v>279</v>
      </c>
      <c r="H130" s="210">
        <v>31.109999999999999</v>
      </c>
      <c r="I130" s="211"/>
      <c r="J130" s="212">
        <f>ROUND(I130*H130,2)</f>
        <v>0</v>
      </c>
      <c r="K130" s="208" t="s">
        <v>272</v>
      </c>
      <c r="L130" s="46"/>
      <c r="M130" s="213" t="s">
        <v>19</v>
      </c>
      <c r="N130" s="214" t="s">
        <v>42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126</v>
      </c>
      <c r="AT130" s="217" t="s">
        <v>121</v>
      </c>
      <c r="AU130" s="217" t="s">
        <v>81</v>
      </c>
      <c r="AY130" s="19" t="s">
        <v>119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79</v>
      </c>
      <c r="BK130" s="218">
        <f>ROUND(I130*H130,2)</f>
        <v>0</v>
      </c>
      <c r="BL130" s="19" t="s">
        <v>126</v>
      </c>
      <c r="BM130" s="217" t="s">
        <v>480</v>
      </c>
    </row>
    <row r="131" s="2" customFormat="1">
      <c r="A131" s="40"/>
      <c r="B131" s="41"/>
      <c r="C131" s="42"/>
      <c r="D131" s="219" t="s">
        <v>128</v>
      </c>
      <c r="E131" s="42"/>
      <c r="F131" s="220" t="s">
        <v>481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128</v>
      </c>
      <c r="AU131" s="19" t="s">
        <v>81</v>
      </c>
    </row>
    <row r="132" s="15" customFormat="1">
      <c r="A132" s="15"/>
      <c r="B132" s="261"/>
      <c r="C132" s="262"/>
      <c r="D132" s="226" t="s">
        <v>130</v>
      </c>
      <c r="E132" s="263" t="s">
        <v>19</v>
      </c>
      <c r="F132" s="264" t="s">
        <v>482</v>
      </c>
      <c r="G132" s="262"/>
      <c r="H132" s="263" t="s">
        <v>19</v>
      </c>
      <c r="I132" s="265"/>
      <c r="J132" s="262"/>
      <c r="K132" s="262"/>
      <c r="L132" s="266"/>
      <c r="M132" s="267"/>
      <c r="N132" s="268"/>
      <c r="O132" s="268"/>
      <c r="P132" s="268"/>
      <c r="Q132" s="268"/>
      <c r="R132" s="268"/>
      <c r="S132" s="268"/>
      <c r="T132" s="269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0" t="s">
        <v>130</v>
      </c>
      <c r="AU132" s="270" t="s">
        <v>81</v>
      </c>
      <c r="AV132" s="15" t="s">
        <v>79</v>
      </c>
      <c r="AW132" s="15" t="s">
        <v>32</v>
      </c>
      <c r="AX132" s="15" t="s">
        <v>71</v>
      </c>
      <c r="AY132" s="270" t="s">
        <v>119</v>
      </c>
    </row>
    <row r="133" s="15" customFormat="1">
      <c r="A133" s="15"/>
      <c r="B133" s="261"/>
      <c r="C133" s="262"/>
      <c r="D133" s="226" t="s">
        <v>130</v>
      </c>
      <c r="E133" s="263" t="s">
        <v>19</v>
      </c>
      <c r="F133" s="264" t="s">
        <v>483</v>
      </c>
      <c r="G133" s="262"/>
      <c r="H133" s="263" t="s">
        <v>19</v>
      </c>
      <c r="I133" s="265"/>
      <c r="J133" s="262"/>
      <c r="K133" s="262"/>
      <c r="L133" s="266"/>
      <c r="M133" s="267"/>
      <c r="N133" s="268"/>
      <c r="O133" s="268"/>
      <c r="P133" s="268"/>
      <c r="Q133" s="268"/>
      <c r="R133" s="268"/>
      <c r="S133" s="268"/>
      <c r="T133" s="269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0" t="s">
        <v>130</v>
      </c>
      <c r="AU133" s="270" t="s">
        <v>81</v>
      </c>
      <c r="AV133" s="15" t="s">
        <v>79</v>
      </c>
      <c r="AW133" s="15" t="s">
        <v>32</v>
      </c>
      <c r="AX133" s="15" t="s">
        <v>71</v>
      </c>
      <c r="AY133" s="270" t="s">
        <v>119</v>
      </c>
    </row>
    <row r="134" s="13" customFormat="1">
      <c r="A134" s="13"/>
      <c r="B134" s="224"/>
      <c r="C134" s="225"/>
      <c r="D134" s="226" t="s">
        <v>130</v>
      </c>
      <c r="E134" s="227" t="s">
        <v>19</v>
      </c>
      <c r="F134" s="228" t="s">
        <v>484</v>
      </c>
      <c r="G134" s="225"/>
      <c r="H134" s="229">
        <v>15.017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130</v>
      </c>
      <c r="AU134" s="235" t="s">
        <v>81</v>
      </c>
      <c r="AV134" s="13" t="s">
        <v>81</v>
      </c>
      <c r="AW134" s="13" t="s">
        <v>32</v>
      </c>
      <c r="AX134" s="13" t="s">
        <v>71</v>
      </c>
      <c r="AY134" s="235" t="s">
        <v>119</v>
      </c>
    </row>
    <row r="135" s="13" customFormat="1">
      <c r="A135" s="13"/>
      <c r="B135" s="224"/>
      <c r="C135" s="225"/>
      <c r="D135" s="226" t="s">
        <v>130</v>
      </c>
      <c r="E135" s="227" t="s">
        <v>19</v>
      </c>
      <c r="F135" s="228" t="s">
        <v>485</v>
      </c>
      <c r="G135" s="225"/>
      <c r="H135" s="229">
        <v>5.5629999999999997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130</v>
      </c>
      <c r="AU135" s="235" t="s">
        <v>81</v>
      </c>
      <c r="AV135" s="13" t="s">
        <v>81</v>
      </c>
      <c r="AW135" s="13" t="s">
        <v>32</v>
      </c>
      <c r="AX135" s="13" t="s">
        <v>71</v>
      </c>
      <c r="AY135" s="235" t="s">
        <v>119</v>
      </c>
    </row>
    <row r="136" s="15" customFormat="1">
      <c r="A136" s="15"/>
      <c r="B136" s="261"/>
      <c r="C136" s="262"/>
      <c r="D136" s="226" t="s">
        <v>130</v>
      </c>
      <c r="E136" s="263" t="s">
        <v>19</v>
      </c>
      <c r="F136" s="264" t="s">
        <v>486</v>
      </c>
      <c r="G136" s="262"/>
      <c r="H136" s="263" t="s">
        <v>19</v>
      </c>
      <c r="I136" s="265"/>
      <c r="J136" s="262"/>
      <c r="K136" s="262"/>
      <c r="L136" s="266"/>
      <c r="M136" s="267"/>
      <c r="N136" s="268"/>
      <c r="O136" s="268"/>
      <c r="P136" s="268"/>
      <c r="Q136" s="268"/>
      <c r="R136" s="268"/>
      <c r="S136" s="268"/>
      <c r="T136" s="269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0" t="s">
        <v>130</v>
      </c>
      <c r="AU136" s="270" t="s">
        <v>81</v>
      </c>
      <c r="AV136" s="15" t="s">
        <v>79</v>
      </c>
      <c r="AW136" s="15" t="s">
        <v>32</v>
      </c>
      <c r="AX136" s="15" t="s">
        <v>71</v>
      </c>
      <c r="AY136" s="270" t="s">
        <v>119</v>
      </c>
    </row>
    <row r="137" s="13" customFormat="1">
      <c r="A137" s="13"/>
      <c r="B137" s="224"/>
      <c r="C137" s="225"/>
      <c r="D137" s="226" t="s">
        <v>130</v>
      </c>
      <c r="E137" s="227" t="s">
        <v>19</v>
      </c>
      <c r="F137" s="228" t="s">
        <v>487</v>
      </c>
      <c r="G137" s="225"/>
      <c r="H137" s="229">
        <v>10.529999999999999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130</v>
      </c>
      <c r="AU137" s="235" t="s">
        <v>81</v>
      </c>
      <c r="AV137" s="13" t="s">
        <v>81</v>
      </c>
      <c r="AW137" s="13" t="s">
        <v>32</v>
      </c>
      <c r="AX137" s="13" t="s">
        <v>71</v>
      </c>
      <c r="AY137" s="235" t="s">
        <v>119</v>
      </c>
    </row>
    <row r="138" s="14" customFormat="1">
      <c r="A138" s="14"/>
      <c r="B138" s="249"/>
      <c r="C138" s="250"/>
      <c r="D138" s="226" t="s">
        <v>130</v>
      </c>
      <c r="E138" s="251" t="s">
        <v>19</v>
      </c>
      <c r="F138" s="252" t="s">
        <v>282</v>
      </c>
      <c r="G138" s="250"/>
      <c r="H138" s="253">
        <v>31.109999999999999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9" t="s">
        <v>130</v>
      </c>
      <c r="AU138" s="259" t="s">
        <v>81</v>
      </c>
      <c r="AV138" s="14" t="s">
        <v>126</v>
      </c>
      <c r="AW138" s="14" t="s">
        <v>32</v>
      </c>
      <c r="AX138" s="14" t="s">
        <v>79</v>
      </c>
      <c r="AY138" s="259" t="s">
        <v>119</v>
      </c>
    </row>
    <row r="139" s="2" customFormat="1" ht="24.15" customHeight="1">
      <c r="A139" s="40"/>
      <c r="B139" s="41"/>
      <c r="C139" s="206" t="s">
        <v>173</v>
      </c>
      <c r="D139" s="206" t="s">
        <v>121</v>
      </c>
      <c r="E139" s="207" t="s">
        <v>488</v>
      </c>
      <c r="F139" s="208" t="s">
        <v>489</v>
      </c>
      <c r="G139" s="209" t="s">
        <v>279</v>
      </c>
      <c r="H139" s="210">
        <v>157.80699999999999</v>
      </c>
      <c r="I139" s="211"/>
      <c r="J139" s="212">
        <f>ROUND(I139*H139,2)</f>
        <v>0</v>
      </c>
      <c r="K139" s="208" t="s">
        <v>272</v>
      </c>
      <c r="L139" s="46"/>
      <c r="M139" s="213" t="s">
        <v>19</v>
      </c>
      <c r="N139" s="214" t="s">
        <v>42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126</v>
      </c>
      <c r="AT139" s="217" t="s">
        <v>121</v>
      </c>
      <c r="AU139" s="217" t="s">
        <v>81</v>
      </c>
      <c r="AY139" s="19" t="s">
        <v>119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79</v>
      </c>
      <c r="BK139" s="218">
        <f>ROUND(I139*H139,2)</f>
        <v>0</v>
      </c>
      <c r="BL139" s="19" t="s">
        <v>126</v>
      </c>
      <c r="BM139" s="217" t="s">
        <v>490</v>
      </c>
    </row>
    <row r="140" s="2" customFormat="1">
      <c r="A140" s="40"/>
      <c r="B140" s="41"/>
      <c r="C140" s="42"/>
      <c r="D140" s="219" t="s">
        <v>128</v>
      </c>
      <c r="E140" s="42"/>
      <c r="F140" s="220" t="s">
        <v>491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128</v>
      </c>
      <c r="AU140" s="19" t="s">
        <v>81</v>
      </c>
    </row>
    <row r="141" s="15" customFormat="1">
      <c r="A141" s="15"/>
      <c r="B141" s="261"/>
      <c r="C141" s="262"/>
      <c r="D141" s="226" t="s">
        <v>130</v>
      </c>
      <c r="E141" s="263" t="s">
        <v>19</v>
      </c>
      <c r="F141" s="264" t="s">
        <v>492</v>
      </c>
      <c r="G141" s="262"/>
      <c r="H141" s="263" t="s">
        <v>19</v>
      </c>
      <c r="I141" s="265"/>
      <c r="J141" s="262"/>
      <c r="K141" s="262"/>
      <c r="L141" s="266"/>
      <c r="M141" s="267"/>
      <c r="N141" s="268"/>
      <c r="O141" s="268"/>
      <c r="P141" s="268"/>
      <c r="Q141" s="268"/>
      <c r="R141" s="268"/>
      <c r="S141" s="268"/>
      <c r="T141" s="269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0" t="s">
        <v>130</v>
      </c>
      <c r="AU141" s="270" t="s">
        <v>81</v>
      </c>
      <c r="AV141" s="15" t="s">
        <v>79</v>
      </c>
      <c r="AW141" s="15" t="s">
        <v>32</v>
      </c>
      <c r="AX141" s="15" t="s">
        <v>71</v>
      </c>
      <c r="AY141" s="270" t="s">
        <v>119</v>
      </c>
    </row>
    <row r="142" s="15" customFormat="1">
      <c r="A142" s="15"/>
      <c r="B142" s="261"/>
      <c r="C142" s="262"/>
      <c r="D142" s="226" t="s">
        <v>130</v>
      </c>
      <c r="E142" s="263" t="s">
        <v>19</v>
      </c>
      <c r="F142" s="264" t="s">
        <v>493</v>
      </c>
      <c r="G142" s="262"/>
      <c r="H142" s="263" t="s">
        <v>19</v>
      </c>
      <c r="I142" s="265"/>
      <c r="J142" s="262"/>
      <c r="K142" s="262"/>
      <c r="L142" s="266"/>
      <c r="M142" s="267"/>
      <c r="N142" s="268"/>
      <c r="O142" s="268"/>
      <c r="P142" s="268"/>
      <c r="Q142" s="268"/>
      <c r="R142" s="268"/>
      <c r="S142" s="268"/>
      <c r="T142" s="26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0" t="s">
        <v>130</v>
      </c>
      <c r="AU142" s="270" t="s">
        <v>81</v>
      </c>
      <c r="AV142" s="15" t="s">
        <v>79</v>
      </c>
      <c r="AW142" s="15" t="s">
        <v>32</v>
      </c>
      <c r="AX142" s="15" t="s">
        <v>71</v>
      </c>
      <c r="AY142" s="270" t="s">
        <v>119</v>
      </c>
    </row>
    <row r="143" s="15" customFormat="1">
      <c r="A143" s="15"/>
      <c r="B143" s="261"/>
      <c r="C143" s="262"/>
      <c r="D143" s="226" t="s">
        <v>130</v>
      </c>
      <c r="E143" s="263" t="s">
        <v>19</v>
      </c>
      <c r="F143" s="264" t="s">
        <v>494</v>
      </c>
      <c r="G143" s="262"/>
      <c r="H143" s="263" t="s">
        <v>19</v>
      </c>
      <c r="I143" s="265"/>
      <c r="J143" s="262"/>
      <c r="K143" s="262"/>
      <c r="L143" s="266"/>
      <c r="M143" s="267"/>
      <c r="N143" s="268"/>
      <c r="O143" s="268"/>
      <c r="P143" s="268"/>
      <c r="Q143" s="268"/>
      <c r="R143" s="268"/>
      <c r="S143" s="268"/>
      <c r="T143" s="269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0" t="s">
        <v>130</v>
      </c>
      <c r="AU143" s="270" t="s">
        <v>81</v>
      </c>
      <c r="AV143" s="15" t="s">
        <v>79</v>
      </c>
      <c r="AW143" s="15" t="s">
        <v>32</v>
      </c>
      <c r="AX143" s="15" t="s">
        <v>71</v>
      </c>
      <c r="AY143" s="270" t="s">
        <v>119</v>
      </c>
    </row>
    <row r="144" s="13" customFormat="1">
      <c r="A144" s="13"/>
      <c r="B144" s="224"/>
      <c r="C144" s="225"/>
      <c r="D144" s="226" t="s">
        <v>130</v>
      </c>
      <c r="E144" s="227" t="s">
        <v>19</v>
      </c>
      <c r="F144" s="228" t="s">
        <v>495</v>
      </c>
      <c r="G144" s="225"/>
      <c r="H144" s="229">
        <v>73.471000000000004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130</v>
      </c>
      <c r="AU144" s="235" t="s">
        <v>81</v>
      </c>
      <c r="AV144" s="13" t="s">
        <v>81</v>
      </c>
      <c r="AW144" s="13" t="s">
        <v>32</v>
      </c>
      <c r="AX144" s="13" t="s">
        <v>71</v>
      </c>
      <c r="AY144" s="235" t="s">
        <v>119</v>
      </c>
    </row>
    <row r="145" s="13" customFormat="1">
      <c r="A145" s="13"/>
      <c r="B145" s="224"/>
      <c r="C145" s="225"/>
      <c r="D145" s="226" t="s">
        <v>130</v>
      </c>
      <c r="E145" s="227" t="s">
        <v>19</v>
      </c>
      <c r="F145" s="228" t="s">
        <v>496</v>
      </c>
      <c r="G145" s="225"/>
      <c r="H145" s="229">
        <v>124.35299999999999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130</v>
      </c>
      <c r="AU145" s="235" t="s">
        <v>81</v>
      </c>
      <c r="AV145" s="13" t="s">
        <v>81</v>
      </c>
      <c r="AW145" s="13" t="s">
        <v>32</v>
      </c>
      <c r="AX145" s="13" t="s">
        <v>71</v>
      </c>
      <c r="AY145" s="235" t="s">
        <v>119</v>
      </c>
    </row>
    <row r="146" s="13" customFormat="1">
      <c r="A146" s="13"/>
      <c r="B146" s="224"/>
      <c r="C146" s="225"/>
      <c r="D146" s="226" t="s">
        <v>130</v>
      </c>
      <c r="E146" s="227" t="s">
        <v>19</v>
      </c>
      <c r="F146" s="228" t="s">
        <v>497</v>
      </c>
      <c r="G146" s="225"/>
      <c r="H146" s="229">
        <v>32.521999999999998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130</v>
      </c>
      <c r="AU146" s="235" t="s">
        <v>81</v>
      </c>
      <c r="AV146" s="13" t="s">
        <v>81</v>
      </c>
      <c r="AW146" s="13" t="s">
        <v>32</v>
      </c>
      <c r="AX146" s="13" t="s">
        <v>71</v>
      </c>
      <c r="AY146" s="235" t="s">
        <v>119</v>
      </c>
    </row>
    <row r="147" s="13" customFormat="1">
      <c r="A147" s="13"/>
      <c r="B147" s="224"/>
      <c r="C147" s="225"/>
      <c r="D147" s="226" t="s">
        <v>130</v>
      </c>
      <c r="E147" s="227" t="s">
        <v>19</v>
      </c>
      <c r="F147" s="228" t="s">
        <v>498</v>
      </c>
      <c r="G147" s="225"/>
      <c r="H147" s="229">
        <v>52.478000000000002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130</v>
      </c>
      <c r="AU147" s="235" t="s">
        <v>81</v>
      </c>
      <c r="AV147" s="13" t="s">
        <v>81</v>
      </c>
      <c r="AW147" s="13" t="s">
        <v>32</v>
      </c>
      <c r="AX147" s="13" t="s">
        <v>71</v>
      </c>
      <c r="AY147" s="235" t="s">
        <v>119</v>
      </c>
    </row>
    <row r="148" s="13" customFormat="1">
      <c r="A148" s="13"/>
      <c r="B148" s="224"/>
      <c r="C148" s="225"/>
      <c r="D148" s="226" t="s">
        <v>130</v>
      </c>
      <c r="E148" s="227" t="s">
        <v>19</v>
      </c>
      <c r="F148" s="228" t="s">
        <v>499</v>
      </c>
      <c r="G148" s="225"/>
      <c r="H148" s="229">
        <v>17.709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130</v>
      </c>
      <c r="AU148" s="235" t="s">
        <v>81</v>
      </c>
      <c r="AV148" s="13" t="s">
        <v>81</v>
      </c>
      <c r="AW148" s="13" t="s">
        <v>32</v>
      </c>
      <c r="AX148" s="13" t="s">
        <v>71</v>
      </c>
      <c r="AY148" s="235" t="s">
        <v>119</v>
      </c>
    </row>
    <row r="149" s="13" customFormat="1">
      <c r="A149" s="13"/>
      <c r="B149" s="224"/>
      <c r="C149" s="225"/>
      <c r="D149" s="226" t="s">
        <v>130</v>
      </c>
      <c r="E149" s="227" t="s">
        <v>19</v>
      </c>
      <c r="F149" s="228" t="s">
        <v>500</v>
      </c>
      <c r="G149" s="225"/>
      <c r="H149" s="229">
        <v>10.994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130</v>
      </c>
      <c r="AU149" s="235" t="s">
        <v>81</v>
      </c>
      <c r="AV149" s="13" t="s">
        <v>81</v>
      </c>
      <c r="AW149" s="13" t="s">
        <v>32</v>
      </c>
      <c r="AX149" s="13" t="s">
        <v>71</v>
      </c>
      <c r="AY149" s="235" t="s">
        <v>119</v>
      </c>
    </row>
    <row r="150" s="13" customFormat="1">
      <c r="A150" s="13"/>
      <c r="B150" s="224"/>
      <c r="C150" s="225"/>
      <c r="D150" s="226" t="s">
        <v>130</v>
      </c>
      <c r="E150" s="227" t="s">
        <v>19</v>
      </c>
      <c r="F150" s="228" t="s">
        <v>501</v>
      </c>
      <c r="G150" s="225"/>
      <c r="H150" s="229">
        <v>4.0860000000000003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130</v>
      </c>
      <c r="AU150" s="235" t="s">
        <v>81</v>
      </c>
      <c r="AV150" s="13" t="s">
        <v>81</v>
      </c>
      <c r="AW150" s="13" t="s">
        <v>32</v>
      </c>
      <c r="AX150" s="13" t="s">
        <v>71</v>
      </c>
      <c r="AY150" s="235" t="s">
        <v>119</v>
      </c>
    </row>
    <row r="151" s="16" customFormat="1">
      <c r="A151" s="16"/>
      <c r="B151" s="275"/>
      <c r="C151" s="276"/>
      <c r="D151" s="226" t="s">
        <v>130</v>
      </c>
      <c r="E151" s="277" t="s">
        <v>19</v>
      </c>
      <c r="F151" s="278" t="s">
        <v>502</v>
      </c>
      <c r="G151" s="276"/>
      <c r="H151" s="279">
        <v>315.613</v>
      </c>
      <c r="I151" s="280"/>
      <c r="J151" s="276"/>
      <c r="K151" s="276"/>
      <c r="L151" s="281"/>
      <c r="M151" s="282"/>
      <c r="N151" s="283"/>
      <c r="O151" s="283"/>
      <c r="P151" s="283"/>
      <c r="Q151" s="283"/>
      <c r="R151" s="283"/>
      <c r="S151" s="283"/>
      <c r="T151" s="284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5" t="s">
        <v>130</v>
      </c>
      <c r="AU151" s="285" t="s">
        <v>81</v>
      </c>
      <c r="AV151" s="16" t="s">
        <v>137</v>
      </c>
      <c r="AW151" s="16" t="s">
        <v>32</v>
      </c>
      <c r="AX151" s="16" t="s">
        <v>71</v>
      </c>
      <c r="AY151" s="285" t="s">
        <v>119</v>
      </c>
    </row>
    <row r="152" s="13" customFormat="1">
      <c r="A152" s="13"/>
      <c r="B152" s="224"/>
      <c r="C152" s="225"/>
      <c r="D152" s="226" t="s">
        <v>130</v>
      </c>
      <c r="E152" s="227" t="s">
        <v>19</v>
      </c>
      <c r="F152" s="228" t="s">
        <v>503</v>
      </c>
      <c r="G152" s="225"/>
      <c r="H152" s="229">
        <v>157.80699999999999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130</v>
      </c>
      <c r="AU152" s="235" t="s">
        <v>81</v>
      </c>
      <c r="AV152" s="13" t="s">
        <v>81</v>
      </c>
      <c r="AW152" s="13" t="s">
        <v>32</v>
      </c>
      <c r="AX152" s="13" t="s">
        <v>79</v>
      </c>
      <c r="AY152" s="235" t="s">
        <v>119</v>
      </c>
    </row>
    <row r="153" s="2" customFormat="1" ht="24.15" customHeight="1">
      <c r="A153" s="40"/>
      <c r="B153" s="41"/>
      <c r="C153" s="206" t="s">
        <v>178</v>
      </c>
      <c r="D153" s="206" t="s">
        <v>121</v>
      </c>
      <c r="E153" s="207" t="s">
        <v>504</v>
      </c>
      <c r="F153" s="208" t="s">
        <v>505</v>
      </c>
      <c r="G153" s="209" t="s">
        <v>279</v>
      </c>
      <c r="H153" s="210">
        <v>157.80699999999999</v>
      </c>
      <c r="I153" s="211"/>
      <c r="J153" s="212">
        <f>ROUND(I153*H153,2)</f>
        <v>0</v>
      </c>
      <c r="K153" s="208" t="s">
        <v>272</v>
      </c>
      <c r="L153" s="46"/>
      <c r="M153" s="213" t="s">
        <v>19</v>
      </c>
      <c r="N153" s="214" t="s">
        <v>42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126</v>
      </c>
      <c r="AT153" s="217" t="s">
        <v>121</v>
      </c>
      <c r="AU153" s="217" t="s">
        <v>81</v>
      </c>
      <c r="AY153" s="19" t="s">
        <v>119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79</v>
      </c>
      <c r="BK153" s="218">
        <f>ROUND(I153*H153,2)</f>
        <v>0</v>
      </c>
      <c r="BL153" s="19" t="s">
        <v>126</v>
      </c>
      <c r="BM153" s="217" t="s">
        <v>506</v>
      </c>
    </row>
    <row r="154" s="2" customFormat="1">
      <c r="A154" s="40"/>
      <c r="B154" s="41"/>
      <c r="C154" s="42"/>
      <c r="D154" s="219" t="s">
        <v>128</v>
      </c>
      <c r="E154" s="42"/>
      <c r="F154" s="220" t="s">
        <v>507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128</v>
      </c>
      <c r="AU154" s="19" t="s">
        <v>81</v>
      </c>
    </row>
    <row r="155" s="13" customFormat="1">
      <c r="A155" s="13"/>
      <c r="B155" s="224"/>
      <c r="C155" s="225"/>
      <c r="D155" s="226" t="s">
        <v>130</v>
      </c>
      <c r="E155" s="227" t="s">
        <v>19</v>
      </c>
      <c r="F155" s="228" t="s">
        <v>503</v>
      </c>
      <c r="G155" s="225"/>
      <c r="H155" s="229">
        <v>157.80699999999999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130</v>
      </c>
      <c r="AU155" s="235" t="s">
        <v>81</v>
      </c>
      <c r="AV155" s="13" t="s">
        <v>81</v>
      </c>
      <c r="AW155" s="13" t="s">
        <v>32</v>
      </c>
      <c r="AX155" s="13" t="s">
        <v>79</v>
      </c>
      <c r="AY155" s="235" t="s">
        <v>119</v>
      </c>
    </row>
    <row r="156" s="2" customFormat="1" ht="37.8" customHeight="1">
      <c r="A156" s="40"/>
      <c r="B156" s="41"/>
      <c r="C156" s="206" t="s">
        <v>183</v>
      </c>
      <c r="D156" s="206" t="s">
        <v>121</v>
      </c>
      <c r="E156" s="207" t="s">
        <v>508</v>
      </c>
      <c r="F156" s="208" t="s">
        <v>509</v>
      </c>
      <c r="G156" s="209" t="s">
        <v>279</v>
      </c>
      <c r="H156" s="210">
        <v>130.346</v>
      </c>
      <c r="I156" s="211"/>
      <c r="J156" s="212">
        <f>ROUND(I156*H156,2)</f>
        <v>0</v>
      </c>
      <c r="K156" s="208" t="s">
        <v>272</v>
      </c>
      <c r="L156" s="46"/>
      <c r="M156" s="213" t="s">
        <v>19</v>
      </c>
      <c r="N156" s="214" t="s">
        <v>42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126</v>
      </c>
      <c r="AT156" s="217" t="s">
        <v>121</v>
      </c>
      <c r="AU156" s="217" t="s">
        <v>81</v>
      </c>
      <c r="AY156" s="19" t="s">
        <v>119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79</v>
      </c>
      <c r="BK156" s="218">
        <f>ROUND(I156*H156,2)</f>
        <v>0</v>
      </c>
      <c r="BL156" s="19" t="s">
        <v>126</v>
      </c>
      <c r="BM156" s="217" t="s">
        <v>510</v>
      </c>
    </row>
    <row r="157" s="2" customFormat="1">
      <c r="A157" s="40"/>
      <c r="B157" s="41"/>
      <c r="C157" s="42"/>
      <c r="D157" s="219" t="s">
        <v>128</v>
      </c>
      <c r="E157" s="42"/>
      <c r="F157" s="220" t="s">
        <v>511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128</v>
      </c>
      <c r="AU157" s="19" t="s">
        <v>81</v>
      </c>
    </row>
    <row r="158" s="15" customFormat="1">
      <c r="A158" s="15"/>
      <c r="B158" s="261"/>
      <c r="C158" s="262"/>
      <c r="D158" s="226" t="s">
        <v>130</v>
      </c>
      <c r="E158" s="263" t="s">
        <v>19</v>
      </c>
      <c r="F158" s="264" t="s">
        <v>512</v>
      </c>
      <c r="G158" s="262"/>
      <c r="H158" s="263" t="s">
        <v>19</v>
      </c>
      <c r="I158" s="265"/>
      <c r="J158" s="262"/>
      <c r="K158" s="262"/>
      <c r="L158" s="266"/>
      <c r="M158" s="267"/>
      <c r="N158" s="268"/>
      <c r="O158" s="268"/>
      <c r="P158" s="268"/>
      <c r="Q158" s="268"/>
      <c r="R158" s="268"/>
      <c r="S158" s="268"/>
      <c r="T158" s="269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0" t="s">
        <v>130</v>
      </c>
      <c r="AU158" s="270" t="s">
        <v>81</v>
      </c>
      <c r="AV158" s="15" t="s">
        <v>79</v>
      </c>
      <c r="AW158" s="15" t="s">
        <v>32</v>
      </c>
      <c r="AX158" s="15" t="s">
        <v>71</v>
      </c>
      <c r="AY158" s="270" t="s">
        <v>119</v>
      </c>
    </row>
    <row r="159" s="13" customFormat="1">
      <c r="A159" s="13"/>
      <c r="B159" s="224"/>
      <c r="C159" s="225"/>
      <c r="D159" s="226" t="s">
        <v>130</v>
      </c>
      <c r="E159" s="227" t="s">
        <v>19</v>
      </c>
      <c r="F159" s="228" t="s">
        <v>513</v>
      </c>
      <c r="G159" s="225"/>
      <c r="H159" s="229">
        <v>130.346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130</v>
      </c>
      <c r="AU159" s="235" t="s">
        <v>81</v>
      </c>
      <c r="AV159" s="13" t="s">
        <v>81</v>
      </c>
      <c r="AW159" s="13" t="s">
        <v>32</v>
      </c>
      <c r="AX159" s="13" t="s">
        <v>79</v>
      </c>
      <c r="AY159" s="235" t="s">
        <v>119</v>
      </c>
    </row>
    <row r="160" s="2" customFormat="1" ht="37.8" customHeight="1">
      <c r="A160" s="40"/>
      <c r="B160" s="41"/>
      <c r="C160" s="206" t="s">
        <v>188</v>
      </c>
      <c r="D160" s="206" t="s">
        <v>121</v>
      </c>
      <c r="E160" s="207" t="s">
        <v>514</v>
      </c>
      <c r="F160" s="208" t="s">
        <v>515</v>
      </c>
      <c r="G160" s="209" t="s">
        <v>279</v>
      </c>
      <c r="H160" s="210">
        <v>255.19300000000001</v>
      </c>
      <c r="I160" s="211"/>
      <c r="J160" s="212">
        <f>ROUND(I160*H160,2)</f>
        <v>0</v>
      </c>
      <c r="K160" s="208" t="s">
        <v>272</v>
      </c>
      <c r="L160" s="46"/>
      <c r="M160" s="213" t="s">
        <v>19</v>
      </c>
      <c r="N160" s="214" t="s">
        <v>42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126</v>
      </c>
      <c r="AT160" s="217" t="s">
        <v>121</v>
      </c>
      <c r="AU160" s="217" t="s">
        <v>81</v>
      </c>
      <c r="AY160" s="19" t="s">
        <v>119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79</v>
      </c>
      <c r="BK160" s="218">
        <f>ROUND(I160*H160,2)</f>
        <v>0</v>
      </c>
      <c r="BL160" s="19" t="s">
        <v>126</v>
      </c>
      <c r="BM160" s="217" t="s">
        <v>516</v>
      </c>
    </row>
    <row r="161" s="2" customFormat="1">
      <c r="A161" s="40"/>
      <c r="B161" s="41"/>
      <c r="C161" s="42"/>
      <c r="D161" s="219" t="s">
        <v>128</v>
      </c>
      <c r="E161" s="42"/>
      <c r="F161" s="220" t="s">
        <v>517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128</v>
      </c>
      <c r="AU161" s="19" t="s">
        <v>81</v>
      </c>
    </row>
    <row r="162" s="13" customFormat="1">
      <c r="A162" s="13"/>
      <c r="B162" s="224"/>
      <c r="C162" s="225"/>
      <c r="D162" s="226" t="s">
        <v>130</v>
      </c>
      <c r="E162" s="227" t="s">
        <v>19</v>
      </c>
      <c r="F162" s="228" t="s">
        <v>518</v>
      </c>
      <c r="G162" s="225"/>
      <c r="H162" s="229">
        <v>385.53899999999999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130</v>
      </c>
      <c r="AU162" s="235" t="s">
        <v>81</v>
      </c>
      <c r="AV162" s="13" t="s">
        <v>81</v>
      </c>
      <c r="AW162" s="13" t="s">
        <v>32</v>
      </c>
      <c r="AX162" s="13" t="s">
        <v>71</v>
      </c>
      <c r="AY162" s="235" t="s">
        <v>119</v>
      </c>
    </row>
    <row r="163" s="13" customFormat="1">
      <c r="A163" s="13"/>
      <c r="B163" s="224"/>
      <c r="C163" s="225"/>
      <c r="D163" s="226" t="s">
        <v>130</v>
      </c>
      <c r="E163" s="227" t="s">
        <v>19</v>
      </c>
      <c r="F163" s="228" t="s">
        <v>519</v>
      </c>
      <c r="G163" s="225"/>
      <c r="H163" s="229">
        <v>-130.346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130</v>
      </c>
      <c r="AU163" s="235" t="s">
        <v>81</v>
      </c>
      <c r="AV163" s="13" t="s">
        <v>81</v>
      </c>
      <c r="AW163" s="13" t="s">
        <v>32</v>
      </c>
      <c r="AX163" s="13" t="s">
        <v>71</v>
      </c>
      <c r="AY163" s="235" t="s">
        <v>119</v>
      </c>
    </row>
    <row r="164" s="14" customFormat="1">
      <c r="A164" s="14"/>
      <c r="B164" s="249"/>
      <c r="C164" s="250"/>
      <c r="D164" s="226" t="s">
        <v>130</v>
      </c>
      <c r="E164" s="251" t="s">
        <v>19</v>
      </c>
      <c r="F164" s="252" t="s">
        <v>282</v>
      </c>
      <c r="G164" s="250"/>
      <c r="H164" s="253">
        <v>255.19300000000001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130</v>
      </c>
      <c r="AU164" s="259" t="s">
        <v>81</v>
      </c>
      <c r="AV164" s="14" t="s">
        <v>126</v>
      </c>
      <c r="AW164" s="14" t="s">
        <v>32</v>
      </c>
      <c r="AX164" s="14" t="s">
        <v>79</v>
      </c>
      <c r="AY164" s="259" t="s">
        <v>119</v>
      </c>
    </row>
    <row r="165" s="2" customFormat="1" ht="37.8" customHeight="1">
      <c r="A165" s="40"/>
      <c r="B165" s="41"/>
      <c r="C165" s="206" t="s">
        <v>193</v>
      </c>
      <c r="D165" s="206" t="s">
        <v>121</v>
      </c>
      <c r="E165" s="207" t="s">
        <v>520</v>
      </c>
      <c r="F165" s="208" t="s">
        <v>521</v>
      </c>
      <c r="G165" s="209" t="s">
        <v>279</v>
      </c>
      <c r="H165" s="210">
        <v>2041.5440000000001</v>
      </c>
      <c r="I165" s="211"/>
      <c r="J165" s="212">
        <f>ROUND(I165*H165,2)</f>
        <v>0</v>
      </c>
      <c r="K165" s="208" t="s">
        <v>272</v>
      </c>
      <c r="L165" s="46"/>
      <c r="M165" s="213" t="s">
        <v>19</v>
      </c>
      <c r="N165" s="214" t="s">
        <v>42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126</v>
      </c>
      <c r="AT165" s="217" t="s">
        <v>121</v>
      </c>
      <c r="AU165" s="217" t="s">
        <v>81</v>
      </c>
      <c r="AY165" s="19" t="s">
        <v>119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79</v>
      </c>
      <c r="BK165" s="218">
        <f>ROUND(I165*H165,2)</f>
        <v>0</v>
      </c>
      <c r="BL165" s="19" t="s">
        <v>126</v>
      </c>
      <c r="BM165" s="217" t="s">
        <v>522</v>
      </c>
    </row>
    <row r="166" s="2" customFormat="1">
      <c r="A166" s="40"/>
      <c r="B166" s="41"/>
      <c r="C166" s="42"/>
      <c r="D166" s="219" t="s">
        <v>128</v>
      </c>
      <c r="E166" s="42"/>
      <c r="F166" s="220" t="s">
        <v>523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128</v>
      </c>
      <c r="AU166" s="19" t="s">
        <v>81</v>
      </c>
    </row>
    <row r="167" s="13" customFormat="1">
      <c r="A167" s="13"/>
      <c r="B167" s="224"/>
      <c r="C167" s="225"/>
      <c r="D167" s="226" t="s">
        <v>130</v>
      </c>
      <c r="E167" s="225"/>
      <c r="F167" s="228" t="s">
        <v>524</v>
      </c>
      <c r="G167" s="225"/>
      <c r="H167" s="229">
        <v>2041.5440000000001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130</v>
      </c>
      <c r="AU167" s="235" t="s">
        <v>81</v>
      </c>
      <c r="AV167" s="13" t="s">
        <v>81</v>
      </c>
      <c r="AW167" s="13" t="s">
        <v>4</v>
      </c>
      <c r="AX167" s="13" t="s">
        <v>79</v>
      </c>
      <c r="AY167" s="235" t="s">
        <v>119</v>
      </c>
    </row>
    <row r="168" s="2" customFormat="1" ht="37.8" customHeight="1">
      <c r="A168" s="40"/>
      <c r="B168" s="41"/>
      <c r="C168" s="206" t="s">
        <v>8</v>
      </c>
      <c r="D168" s="206" t="s">
        <v>121</v>
      </c>
      <c r="E168" s="207" t="s">
        <v>525</v>
      </c>
      <c r="F168" s="208" t="s">
        <v>526</v>
      </c>
      <c r="G168" s="209" t="s">
        <v>279</v>
      </c>
      <c r="H168" s="210">
        <v>31.109999999999999</v>
      </c>
      <c r="I168" s="211"/>
      <c r="J168" s="212">
        <f>ROUND(I168*H168,2)</f>
        <v>0</v>
      </c>
      <c r="K168" s="208" t="s">
        <v>272</v>
      </c>
      <c r="L168" s="46"/>
      <c r="M168" s="213" t="s">
        <v>19</v>
      </c>
      <c r="N168" s="214" t="s">
        <v>42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126</v>
      </c>
      <c r="AT168" s="217" t="s">
        <v>121</v>
      </c>
      <c r="AU168" s="217" t="s">
        <v>81</v>
      </c>
      <c r="AY168" s="19" t="s">
        <v>119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79</v>
      </c>
      <c r="BK168" s="218">
        <f>ROUND(I168*H168,2)</f>
        <v>0</v>
      </c>
      <c r="BL168" s="19" t="s">
        <v>126</v>
      </c>
      <c r="BM168" s="217" t="s">
        <v>527</v>
      </c>
    </row>
    <row r="169" s="2" customFormat="1">
      <c r="A169" s="40"/>
      <c r="B169" s="41"/>
      <c r="C169" s="42"/>
      <c r="D169" s="219" t="s">
        <v>128</v>
      </c>
      <c r="E169" s="42"/>
      <c r="F169" s="220" t="s">
        <v>528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128</v>
      </c>
      <c r="AU169" s="19" t="s">
        <v>81</v>
      </c>
    </row>
    <row r="170" s="2" customFormat="1" ht="37.8" customHeight="1">
      <c r="A170" s="40"/>
      <c r="B170" s="41"/>
      <c r="C170" s="206" t="s">
        <v>202</v>
      </c>
      <c r="D170" s="206" t="s">
        <v>121</v>
      </c>
      <c r="E170" s="207" t="s">
        <v>529</v>
      </c>
      <c r="F170" s="208" t="s">
        <v>530</v>
      </c>
      <c r="G170" s="209" t="s">
        <v>279</v>
      </c>
      <c r="H170" s="210">
        <v>248.88</v>
      </c>
      <c r="I170" s="211"/>
      <c r="J170" s="212">
        <f>ROUND(I170*H170,2)</f>
        <v>0</v>
      </c>
      <c r="K170" s="208" t="s">
        <v>272</v>
      </c>
      <c r="L170" s="46"/>
      <c r="M170" s="213" t="s">
        <v>19</v>
      </c>
      <c r="N170" s="214" t="s">
        <v>42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126</v>
      </c>
      <c r="AT170" s="217" t="s">
        <v>121</v>
      </c>
      <c r="AU170" s="217" t="s">
        <v>81</v>
      </c>
      <c r="AY170" s="19" t="s">
        <v>119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79</v>
      </c>
      <c r="BK170" s="218">
        <f>ROUND(I170*H170,2)</f>
        <v>0</v>
      </c>
      <c r="BL170" s="19" t="s">
        <v>126</v>
      </c>
      <c r="BM170" s="217" t="s">
        <v>531</v>
      </c>
    </row>
    <row r="171" s="2" customFormat="1">
      <c r="A171" s="40"/>
      <c r="B171" s="41"/>
      <c r="C171" s="42"/>
      <c r="D171" s="219" t="s">
        <v>128</v>
      </c>
      <c r="E171" s="42"/>
      <c r="F171" s="220" t="s">
        <v>532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128</v>
      </c>
      <c r="AU171" s="19" t="s">
        <v>81</v>
      </c>
    </row>
    <row r="172" s="13" customFormat="1">
      <c r="A172" s="13"/>
      <c r="B172" s="224"/>
      <c r="C172" s="225"/>
      <c r="D172" s="226" t="s">
        <v>130</v>
      </c>
      <c r="E172" s="225"/>
      <c r="F172" s="228" t="s">
        <v>533</v>
      </c>
      <c r="G172" s="225"/>
      <c r="H172" s="229">
        <v>248.88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130</v>
      </c>
      <c r="AU172" s="235" t="s">
        <v>81</v>
      </c>
      <c r="AV172" s="13" t="s">
        <v>81</v>
      </c>
      <c r="AW172" s="13" t="s">
        <v>4</v>
      </c>
      <c r="AX172" s="13" t="s">
        <v>79</v>
      </c>
      <c r="AY172" s="235" t="s">
        <v>119</v>
      </c>
    </row>
    <row r="173" s="2" customFormat="1" ht="33" customHeight="1">
      <c r="A173" s="40"/>
      <c r="B173" s="41"/>
      <c r="C173" s="206" t="s">
        <v>207</v>
      </c>
      <c r="D173" s="206" t="s">
        <v>121</v>
      </c>
      <c r="E173" s="207" t="s">
        <v>534</v>
      </c>
      <c r="F173" s="208" t="s">
        <v>535</v>
      </c>
      <c r="G173" s="209" t="s">
        <v>279</v>
      </c>
      <c r="H173" s="210">
        <v>10.529999999999999</v>
      </c>
      <c r="I173" s="211"/>
      <c r="J173" s="212">
        <f>ROUND(I173*H173,2)</f>
        <v>0</v>
      </c>
      <c r="K173" s="208" t="s">
        <v>272</v>
      </c>
      <c r="L173" s="46"/>
      <c r="M173" s="213" t="s">
        <v>19</v>
      </c>
      <c r="N173" s="214" t="s">
        <v>42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126</v>
      </c>
      <c r="AT173" s="217" t="s">
        <v>121</v>
      </c>
      <c r="AU173" s="217" t="s">
        <v>81</v>
      </c>
      <c r="AY173" s="19" t="s">
        <v>119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79</v>
      </c>
      <c r="BK173" s="218">
        <f>ROUND(I173*H173,2)</f>
        <v>0</v>
      </c>
      <c r="BL173" s="19" t="s">
        <v>126</v>
      </c>
      <c r="BM173" s="217" t="s">
        <v>536</v>
      </c>
    </row>
    <row r="174" s="2" customFormat="1">
      <c r="A174" s="40"/>
      <c r="B174" s="41"/>
      <c r="C174" s="42"/>
      <c r="D174" s="219" t="s">
        <v>128</v>
      </c>
      <c r="E174" s="42"/>
      <c r="F174" s="220" t="s">
        <v>537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128</v>
      </c>
      <c r="AU174" s="19" t="s">
        <v>81</v>
      </c>
    </row>
    <row r="175" s="15" customFormat="1">
      <c r="A175" s="15"/>
      <c r="B175" s="261"/>
      <c r="C175" s="262"/>
      <c r="D175" s="226" t="s">
        <v>130</v>
      </c>
      <c r="E175" s="263" t="s">
        <v>19</v>
      </c>
      <c r="F175" s="264" t="s">
        <v>538</v>
      </c>
      <c r="G175" s="262"/>
      <c r="H175" s="263" t="s">
        <v>19</v>
      </c>
      <c r="I175" s="265"/>
      <c r="J175" s="262"/>
      <c r="K175" s="262"/>
      <c r="L175" s="266"/>
      <c r="M175" s="267"/>
      <c r="N175" s="268"/>
      <c r="O175" s="268"/>
      <c r="P175" s="268"/>
      <c r="Q175" s="268"/>
      <c r="R175" s="268"/>
      <c r="S175" s="268"/>
      <c r="T175" s="26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0" t="s">
        <v>130</v>
      </c>
      <c r="AU175" s="270" t="s">
        <v>81</v>
      </c>
      <c r="AV175" s="15" t="s">
        <v>79</v>
      </c>
      <c r="AW175" s="15" t="s">
        <v>32</v>
      </c>
      <c r="AX175" s="15" t="s">
        <v>71</v>
      </c>
      <c r="AY175" s="270" t="s">
        <v>119</v>
      </c>
    </row>
    <row r="176" s="15" customFormat="1">
      <c r="A176" s="15"/>
      <c r="B176" s="261"/>
      <c r="C176" s="262"/>
      <c r="D176" s="226" t="s">
        <v>130</v>
      </c>
      <c r="E176" s="263" t="s">
        <v>19</v>
      </c>
      <c r="F176" s="264" t="s">
        <v>539</v>
      </c>
      <c r="G176" s="262"/>
      <c r="H176" s="263" t="s">
        <v>19</v>
      </c>
      <c r="I176" s="265"/>
      <c r="J176" s="262"/>
      <c r="K176" s="262"/>
      <c r="L176" s="266"/>
      <c r="M176" s="267"/>
      <c r="N176" s="268"/>
      <c r="O176" s="268"/>
      <c r="P176" s="268"/>
      <c r="Q176" s="268"/>
      <c r="R176" s="268"/>
      <c r="S176" s="268"/>
      <c r="T176" s="26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0" t="s">
        <v>130</v>
      </c>
      <c r="AU176" s="270" t="s">
        <v>81</v>
      </c>
      <c r="AV176" s="15" t="s">
        <v>79</v>
      </c>
      <c r="AW176" s="15" t="s">
        <v>32</v>
      </c>
      <c r="AX176" s="15" t="s">
        <v>71</v>
      </c>
      <c r="AY176" s="270" t="s">
        <v>119</v>
      </c>
    </row>
    <row r="177" s="13" customFormat="1">
      <c r="A177" s="13"/>
      <c r="B177" s="224"/>
      <c r="C177" s="225"/>
      <c r="D177" s="226" t="s">
        <v>130</v>
      </c>
      <c r="E177" s="227" t="s">
        <v>19</v>
      </c>
      <c r="F177" s="228" t="s">
        <v>487</v>
      </c>
      <c r="G177" s="225"/>
      <c r="H177" s="229">
        <v>10.529999999999999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130</v>
      </c>
      <c r="AU177" s="235" t="s">
        <v>81</v>
      </c>
      <c r="AV177" s="13" t="s">
        <v>81</v>
      </c>
      <c r="AW177" s="13" t="s">
        <v>32</v>
      </c>
      <c r="AX177" s="13" t="s">
        <v>79</v>
      </c>
      <c r="AY177" s="235" t="s">
        <v>119</v>
      </c>
    </row>
    <row r="178" s="2" customFormat="1" ht="24.15" customHeight="1">
      <c r="A178" s="40"/>
      <c r="B178" s="41"/>
      <c r="C178" s="206" t="s">
        <v>213</v>
      </c>
      <c r="D178" s="206" t="s">
        <v>121</v>
      </c>
      <c r="E178" s="207" t="s">
        <v>540</v>
      </c>
      <c r="F178" s="208" t="s">
        <v>541</v>
      </c>
      <c r="G178" s="209" t="s">
        <v>265</v>
      </c>
      <c r="H178" s="210">
        <v>572.60599999999999</v>
      </c>
      <c r="I178" s="211"/>
      <c r="J178" s="212">
        <f>ROUND(I178*H178,2)</f>
        <v>0</v>
      </c>
      <c r="K178" s="208" t="s">
        <v>272</v>
      </c>
      <c r="L178" s="46"/>
      <c r="M178" s="213" t="s">
        <v>19</v>
      </c>
      <c r="N178" s="214" t="s">
        <v>42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126</v>
      </c>
      <c r="AT178" s="217" t="s">
        <v>121</v>
      </c>
      <c r="AU178" s="217" t="s">
        <v>81</v>
      </c>
      <c r="AY178" s="19" t="s">
        <v>119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79</v>
      </c>
      <c r="BK178" s="218">
        <f>ROUND(I178*H178,2)</f>
        <v>0</v>
      </c>
      <c r="BL178" s="19" t="s">
        <v>126</v>
      </c>
      <c r="BM178" s="217" t="s">
        <v>542</v>
      </c>
    </row>
    <row r="179" s="2" customFormat="1">
      <c r="A179" s="40"/>
      <c r="B179" s="41"/>
      <c r="C179" s="42"/>
      <c r="D179" s="219" t="s">
        <v>128</v>
      </c>
      <c r="E179" s="42"/>
      <c r="F179" s="220" t="s">
        <v>543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128</v>
      </c>
      <c r="AU179" s="19" t="s">
        <v>81</v>
      </c>
    </row>
    <row r="180" s="13" customFormat="1">
      <c r="A180" s="13"/>
      <c r="B180" s="224"/>
      <c r="C180" s="225"/>
      <c r="D180" s="226" t="s">
        <v>130</v>
      </c>
      <c r="E180" s="227" t="s">
        <v>19</v>
      </c>
      <c r="F180" s="228" t="s">
        <v>544</v>
      </c>
      <c r="G180" s="225"/>
      <c r="H180" s="229">
        <v>286.303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130</v>
      </c>
      <c r="AU180" s="235" t="s">
        <v>81</v>
      </c>
      <c r="AV180" s="13" t="s">
        <v>81</v>
      </c>
      <c r="AW180" s="13" t="s">
        <v>32</v>
      </c>
      <c r="AX180" s="13" t="s">
        <v>79</v>
      </c>
      <c r="AY180" s="235" t="s">
        <v>119</v>
      </c>
    </row>
    <row r="181" s="13" customFormat="1">
      <c r="A181" s="13"/>
      <c r="B181" s="224"/>
      <c r="C181" s="225"/>
      <c r="D181" s="226" t="s">
        <v>130</v>
      </c>
      <c r="E181" s="225"/>
      <c r="F181" s="228" t="s">
        <v>545</v>
      </c>
      <c r="G181" s="225"/>
      <c r="H181" s="229">
        <v>572.60599999999999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130</v>
      </c>
      <c r="AU181" s="235" t="s">
        <v>81</v>
      </c>
      <c r="AV181" s="13" t="s">
        <v>81</v>
      </c>
      <c r="AW181" s="13" t="s">
        <v>4</v>
      </c>
      <c r="AX181" s="13" t="s">
        <v>79</v>
      </c>
      <c r="AY181" s="235" t="s">
        <v>119</v>
      </c>
    </row>
    <row r="182" s="2" customFormat="1" ht="24.15" customHeight="1">
      <c r="A182" s="40"/>
      <c r="B182" s="41"/>
      <c r="C182" s="206" t="s">
        <v>219</v>
      </c>
      <c r="D182" s="206" t="s">
        <v>121</v>
      </c>
      <c r="E182" s="207" t="s">
        <v>546</v>
      </c>
      <c r="F182" s="208" t="s">
        <v>547</v>
      </c>
      <c r="G182" s="209" t="s">
        <v>279</v>
      </c>
      <c r="H182" s="210">
        <v>252.511</v>
      </c>
      <c r="I182" s="211"/>
      <c r="J182" s="212">
        <f>ROUND(I182*H182,2)</f>
        <v>0</v>
      </c>
      <c r="K182" s="208" t="s">
        <v>272</v>
      </c>
      <c r="L182" s="46"/>
      <c r="M182" s="213" t="s">
        <v>19</v>
      </c>
      <c r="N182" s="214" t="s">
        <v>42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126</v>
      </c>
      <c r="AT182" s="217" t="s">
        <v>121</v>
      </c>
      <c r="AU182" s="217" t="s">
        <v>81</v>
      </c>
      <c r="AY182" s="19" t="s">
        <v>119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79</v>
      </c>
      <c r="BK182" s="218">
        <f>ROUND(I182*H182,2)</f>
        <v>0</v>
      </c>
      <c r="BL182" s="19" t="s">
        <v>126</v>
      </c>
      <c r="BM182" s="217" t="s">
        <v>548</v>
      </c>
    </row>
    <row r="183" s="2" customFormat="1">
      <c r="A183" s="40"/>
      <c r="B183" s="41"/>
      <c r="C183" s="42"/>
      <c r="D183" s="219" t="s">
        <v>128</v>
      </c>
      <c r="E183" s="42"/>
      <c r="F183" s="220" t="s">
        <v>549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128</v>
      </c>
      <c r="AU183" s="19" t="s">
        <v>81</v>
      </c>
    </row>
    <row r="184" s="15" customFormat="1">
      <c r="A184" s="15"/>
      <c r="B184" s="261"/>
      <c r="C184" s="262"/>
      <c r="D184" s="226" t="s">
        <v>130</v>
      </c>
      <c r="E184" s="263" t="s">
        <v>19</v>
      </c>
      <c r="F184" s="264" t="s">
        <v>550</v>
      </c>
      <c r="G184" s="262"/>
      <c r="H184" s="263" t="s">
        <v>19</v>
      </c>
      <c r="I184" s="265"/>
      <c r="J184" s="262"/>
      <c r="K184" s="262"/>
      <c r="L184" s="266"/>
      <c r="M184" s="267"/>
      <c r="N184" s="268"/>
      <c r="O184" s="268"/>
      <c r="P184" s="268"/>
      <c r="Q184" s="268"/>
      <c r="R184" s="268"/>
      <c r="S184" s="268"/>
      <c r="T184" s="26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0" t="s">
        <v>130</v>
      </c>
      <c r="AU184" s="270" t="s">
        <v>81</v>
      </c>
      <c r="AV184" s="15" t="s">
        <v>79</v>
      </c>
      <c r="AW184" s="15" t="s">
        <v>32</v>
      </c>
      <c r="AX184" s="15" t="s">
        <v>71</v>
      </c>
      <c r="AY184" s="270" t="s">
        <v>119</v>
      </c>
    </row>
    <row r="185" s="15" customFormat="1">
      <c r="A185" s="15"/>
      <c r="B185" s="261"/>
      <c r="C185" s="262"/>
      <c r="D185" s="226" t="s">
        <v>130</v>
      </c>
      <c r="E185" s="263" t="s">
        <v>19</v>
      </c>
      <c r="F185" s="264" t="s">
        <v>551</v>
      </c>
      <c r="G185" s="262"/>
      <c r="H185" s="263" t="s">
        <v>19</v>
      </c>
      <c r="I185" s="265"/>
      <c r="J185" s="262"/>
      <c r="K185" s="262"/>
      <c r="L185" s="266"/>
      <c r="M185" s="267"/>
      <c r="N185" s="268"/>
      <c r="O185" s="268"/>
      <c r="P185" s="268"/>
      <c r="Q185" s="268"/>
      <c r="R185" s="268"/>
      <c r="S185" s="268"/>
      <c r="T185" s="26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0" t="s">
        <v>130</v>
      </c>
      <c r="AU185" s="270" t="s">
        <v>81</v>
      </c>
      <c r="AV185" s="15" t="s">
        <v>79</v>
      </c>
      <c r="AW185" s="15" t="s">
        <v>32</v>
      </c>
      <c r="AX185" s="15" t="s">
        <v>71</v>
      </c>
      <c r="AY185" s="270" t="s">
        <v>119</v>
      </c>
    </row>
    <row r="186" s="13" customFormat="1">
      <c r="A186" s="13"/>
      <c r="B186" s="224"/>
      <c r="C186" s="225"/>
      <c r="D186" s="226" t="s">
        <v>130</v>
      </c>
      <c r="E186" s="227" t="s">
        <v>19</v>
      </c>
      <c r="F186" s="228" t="s">
        <v>552</v>
      </c>
      <c r="G186" s="225"/>
      <c r="H186" s="229">
        <v>59.276000000000003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130</v>
      </c>
      <c r="AU186" s="235" t="s">
        <v>81</v>
      </c>
      <c r="AV186" s="13" t="s">
        <v>81</v>
      </c>
      <c r="AW186" s="13" t="s">
        <v>32</v>
      </c>
      <c r="AX186" s="13" t="s">
        <v>71</v>
      </c>
      <c r="AY186" s="235" t="s">
        <v>119</v>
      </c>
    </row>
    <row r="187" s="13" customFormat="1">
      <c r="A187" s="13"/>
      <c r="B187" s="224"/>
      <c r="C187" s="225"/>
      <c r="D187" s="226" t="s">
        <v>130</v>
      </c>
      <c r="E187" s="227" t="s">
        <v>19</v>
      </c>
      <c r="F187" s="228" t="s">
        <v>553</v>
      </c>
      <c r="G187" s="225"/>
      <c r="H187" s="229">
        <v>13.646000000000001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130</v>
      </c>
      <c r="AU187" s="235" t="s">
        <v>81</v>
      </c>
      <c r="AV187" s="13" t="s">
        <v>81</v>
      </c>
      <c r="AW187" s="13" t="s">
        <v>32</v>
      </c>
      <c r="AX187" s="13" t="s">
        <v>71</v>
      </c>
      <c r="AY187" s="235" t="s">
        <v>119</v>
      </c>
    </row>
    <row r="188" s="15" customFormat="1">
      <c r="A188" s="15"/>
      <c r="B188" s="261"/>
      <c r="C188" s="262"/>
      <c r="D188" s="226" t="s">
        <v>130</v>
      </c>
      <c r="E188" s="263" t="s">
        <v>19</v>
      </c>
      <c r="F188" s="264" t="s">
        <v>554</v>
      </c>
      <c r="G188" s="262"/>
      <c r="H188" s="263" t="s">
        <v>19</v>
      </c>
      <c r="I188" s="265"/>
      <c r="J188" s="262"/>
      <c r="K188" s="262"/>
      <c r="L188" s="266"/>
      <c r="M188" s="267"/>
      <c r="N188" s="268"/>
      <c r="O188" s="268"/>
      <c r="P188" s="268"/>
      <c r="Q188" s="268"/>
      <c r="R188" s="268"/>
      <c r="S188" s="268"/>
      <c r="T188" s="26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0" t="s">
        <v>130</v>
      </c>
      <c r="AU188" s="270" t="s">
        <v>81</v>
      </c>
      <c r="AV188" s="15" t="s">
        <v>79</v>
      </c>
      <c r="AW188" s="15" t="s">
        <v>32</v>
      </c>
      <c r="AX188" s="15" t="s">
        <v>71</v>
      </c>
      <c r="AY188" s="270" t="s">
        <v>119</v>
      </c>
    </row>
    <row r="189" s="13" customFormat="1">
      <c r="A189" s="13"/>
      <c r="B189" s="224"/>
      <c r="C189" s="225"/>
      <c r="D189" s="226" t="s">
        <v>130</v>
      </c>
      <c r="E189" s="227" t="s">
        <v>19</v>
      </c>
      <c r="F189" s="228" t="s">
        <v>555</v>
      </c>
      <c r="G189" s="225"/>
      <c r="H189" s="229">
        <v>26.175000000000001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130</v>
      </c>
      <c r="AU189" s="235" t="s">
        <v>81</v>
      </c>
      <c r="AV189" s="13" t="s">
        <v>81</v>
      </c>
      <c r="AW189" s="13" t="s">
        <v>32</v>
      </c>
      <c r="AX189" s="13" t="s">
        <v>71</v>
      </c>
      <c r="AY189" s="235" t="s">
        <v>119</v>
      </c>
    </row>
    <row r="190" s="15" customFormat="1">
      <c r="A190" s="15"/>
      <c r="B190" s="261"/>
      <c r="C190" s="262"/>
      <c r="D190" s="226" t="s">
        <v>130</v>
      </c>
      <c r="E190" s="263" t="s">
        <v>19</v>
      </c>
      <c r="F190" s="264" t="s">
        <v>556</v>
      </c>
      <c r="G190" s="262"/>
      <c r="H190" s="263" t="s">
        <v>19</v>
      </c>
      <c r="I190" s="265"/>
      <c r="J190" s="262"/>
      <c r="K190" s="262"/>
      <c r="L190" s="266"/>
      <c r="M190" s="267"/>
      <c r="N190" s="268"/>
      <c r="O190" s="268"/>
      <c r="P190" s="268"/>
      <c r="Q190" s="268"/>
      <c r="R190" s="268"/>
      <c r="S190" s="268"/>
      <c r="T190" s="26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0" t="s">
        <v>130</v>
      </c>
      <c r="AU190" s="270" t="s">
        <v>81</v>
      </c>
      <c r="AV190" s="15" t="s">
        <v>79</v>
      </c>
      <c r="AW190" s="15" t="s">
        <v>32</v>
      </c>
      <c r="AX190" s="15" t="s">
        <v>71</v>
      </c>
      <c r="AY190" s="270" t="s">
        <v>119</v>
      </c>
    </row>
    <row r="191" s="13" customFormat="1">
      <c r="A191" s="13"/>
      <c r="B191" s="224"/>
      <c r="C191" s="225"/>
      <c r="D191" s="226" t="s">
        <v>130</v>
      </c>
      <c r="E191" s="227" t="s">
        <v>19</v>
      </c>
      <c r="F191" s="228" t="s">
        <v>557</v>
      </c>
      <c r="G191" s="225"/>
      <c r="H191" s="229">
        <v>20.559999999999999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130</v>
      </c>
      <c r="AU191" s="235" t="s">
        <v>81</v>
      </c>
      <c r="AV191" s="13" t="s">
        <v>81</v>
      </c>
      <c r="AW191" s="13" t="s">
        <v>32</v>
      </c>
      <c r="AX191" s="13" t="s">
        <v>71</v>
      </c>
      <c r="AY191" s="235" t="s">
        <v>119</v>
      </c>
    </row>
    <row r="192" s="13" customFormat="1">
      <c r="A192" s="13"/>
      <c r="B192" s="224"/>
      <c r="C192" s="225"/>
      <c r="D192" s="226" t="s">
        <v>130</v>
      </c>
      <c r="E192" s="227" t="s">
        <v>19</v>
      </c>
      <c r="F192" s="228" t="s">
        <v>558</v>
      </c>
      <c r="G192" s="225"/>
      <c r="H192" s="229">
        <v>5.5620000000000003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130</v>
      </c>
      <c r="AU192" s="235" t="s">
        <v>81</v>
      </c>
      <c r="AV192" s="13" t="s">
        <v>81</v>
      </c>
      <c r="AW192" s="13" t="s">
        <v>32</v>
      </c>
      <c r="AX192" s="13" t="s">
        <v>71</v>
      </c>
      <c r="AY192" s="235" t="s">
        <v>119</v>
      </c>
    </row>
    <row r="193" s="15" customFormat="1">
      <c r="A193" s="15"/>
      <c r="B193" s="261"/>
      <c r="C193" s="262"/>
      <c r="D193" s="226" t="s">
        <v>130</v>
      </c>
      <c r="E193" s="263" t="s">
        <v>19</v>
      </c>
      <c r="F193" s="264" t="s">
        <v>559</v>
      </c>
      <c r="G193" s="262"/>
      <c r="H193" s="263" t="s">
        <v>19</v>
      </c>
      <c r="I193" s="265"/>
      <c r="J193" s="262"/>
      <c r="K193" s="262"/>
      <c r="L193" s="266"/>
      <c r="M193" s="267"/>
      <c r="N193" s="268"/>
      <c r="O193" s="268"/>
      <c r="P193" s="268"/>
      <c r="Q193" s="268"/>
      <c r="R193" s="268"/>
      <c r="S193" s="268"/>
      <c r="T193" s="26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0" t="s">
        <v>130</v>
      </c>
      <c r="AU193" s="270" t="s">
        <v>81</v>
      </c>
      <c r="AV193" s="15" t="s">
        <v>79</v>
      </c>
      <c r="AW193" s="15" t="s">
        <v>32</v>
      </c>
      <c r="AX193" s="15" t="s">
        <v>71</v>
      </c>
      <c r="AY193" s="270" t="s">
        <v>119</v>
      </c>
    </row>
    <row r="194" s="13" customFormat="1">
      <c r="A194" s="13"/>
      <c r="B194" s="224"/>
      <c r="C194" s="225"/>
      <c r="D194" s="226" t="s">
        <v>130</v>
      </c>
      <c r="E194" s="227" t="s">
        <v>19</v>
      </c>
      <c r="F194" s="228" t="s">
        <v>560</v>
      </c>
      <c r="G194" s="225"/>
      <c r="H194" s="229">
        <v>11.663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130</v>
      </c>
      <c r="AU194" s="235" t="s">
        <v>81</v>
      </c>
      <c r="AV194" s="13" t="s">
        <v>81</v>
      </c>
      <c r="AW194" s="13" t="s">
        <v>32</v>
      </c>
      <c r="AX194" s="13" t="s">
        <v>71</v>
      </c>
      <c r="AY194" s="235" t="s">
        <v>119</v>
      </c>
    </row>
    <row r="195" s="13" customFormat="1">
      <c r="A195" s="13"/>
      <c r="B195" s="224"/>
      <c r="C195" s="225"/>
      <c r="D195" s="226" t="s">
        <v>130</v>
      </c>
      <c r="E195" s="227" t="s">
        <v>19</v>
      </c>
      <c r="F195" s="228" t="s">
        <v>561</v>
      </c>
      <c r="G195" s="225"/>
      <c r="H195" s="229">
        <v>2.2599999999999998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130</v>
      </c>
      <c r="AU195" s="235" t="s">
        <v>81</v>
      </c>
      <c r="AV195" s="13" t="s">
        <v>81</v>
      </c>
      <c r="AW195" s="13" t="s">
        <v>32</v>
      </c>
      <c r="AX195" s="13" t="s">
        <v>71</v>
      </c>
      <c r="AY195" s="235" t="s">
        <v>119</v>
      </c>
    </row>
    <row r="196" s="15" customFormat="1">
      <c r="A196" s="15"/>
      <c r="B196" s="261"/>
      <c r="C196" s="262"/>
      <c r="D196" s="226" t="s">
        <v>130</v>
      </c>
      <c r="E196" s="263" t="s">
        <v>19</v>
      </c>
      <c r="F196" s="264" t="s">
        <v>562</v>
      </c>
      <c r="G196" s="262"/>
      <c r="H196" s="263" t="s">
        <v>19</v>
      </c>
      <c r="I196" s="265"/>
      <c r="J196" s="262"/>
      <c r="K196" s="262"/>
      <c r="L196" s="266"/>
      <c r="M196" s="267"/>
      <c r="N196" s="268"/>
      <c r="O196" s="268"/>
      <c r="P196" s="268"/>
      <c r="Q196" s="268"/>
      <c r="R196" s="268"/>
      <c r="S196" s="268"/>
      <c r="T196" s="26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0" t="s">
        <v>130</v>
      </c>
      <c r="AU196" s="270" t="s">
        <v>81</v>
      </c>
      <c r="AV196" s="15" t="s">
        <v>79</v>
      </c>
      <c r="AW196" s="15" t="s">
        <v>32</v>
      </c>
      <c r="AX196" s="15" t="s">
        <v>71</v>
      </c>
      <c r="AY196" s="270" t="s">
        <v>119</v>
      </c>
    </row>
    <row r="197" s="15" customFormat="1">
      <c r="A197" s="15"/>
      <c r="B197" s="261"/>
      <c r="C197" s="262"/>
      <c r="D197" s="226" t="s">
        <v>130</v>
      </c>
      <c r="E197" s="263" t="s">
        <v>19</v>
      </c>
      <c r="F197" s="264" t="s">
        <v>563</v>
      </c>
      <c r="G197" s="262"/>
      <c r="H197" s="263" t="s">
        <v>19</v>
      </c>
      <c r="I197" s="265"/>
      <c r="J197" s="262"/>
      <c r="K197" s="262"/>
      <c r="L197" s="266"/>
      <c r="M197" s="267"/>
      <c r="N197" s="268"/>
      <c r="O197" s="268"/>
      <c r="P197" s="268"/>
      <c r="Q197" s="268"/>
      <c r="R197" s="268"/>
      <c r="S197" s="268"/>
      <c r="T197" s="26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0" t="s">
        <v>130</v>
      </c>
      <c r="AU197" s="270" t="s">
        <v>81</v>
      </c>
      <c r="AV197" s="15" t="s">
        <v>79</v>
      </c>
      <c r="AW197" s="15" t="s">
        <v>32</v>
      </c>
      <c r="AX197" s="15" t="s">
        <v>71</v>
      </c>
      <c r="AY197" s="270" t="s">
        <v>119</v>
      </c>
    </row>
    <row r="198" s="13" customFormat="1">
      <c r="A198" s="13"/>
      <c r="B198" s="224"/>
      <c r="C198" s="225"/>
      <c r="D198" s="226" t="s">
        <v>130</v>
      </c>
      <c r="E198" s="227" t="s">
        <v>19</v>
      </c>
      <c r="F198" s="228" t="s">
        <v>564</v>
      </c>
      <c r="G198" s="225"/>
      <c r="H198" s="229">
        <v>8.4900000000000002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130</v>
      </c>
      <c r="AU198" s="235" t="s">
        <v>81</v>
      </c>
      <c r="AV198" s="13" t="s">
        <v>81</v>
      </c>
      <c r="AW198" s="13" t="s">
        <v>32</v>
      </c>
      <c r="AX198" s="13" t="s">
        <v>71</v>
      </c>
      <c r="AY198" s="235" t="s">
        <v>119</v>
      </c>
    </row>
    <row r="199" s="15" customFormat="1">
      <c r="A199" s="15"/>
      <c r="B199" s="261"/>
      <c r="C199" s="262"/>
      <c r="D199" s="226" t="s">
        <v>130</v>
      </c>
      <c r="E199" s="263" t="s">
        <v>19</v>
      </c>
      <c r="F199" s="264" t="s">
        <v>565</v>
      </c>
      <c r="G199" s="262"/>
      <c r="H199" s="263" t="s">
        <v>19</v>
      </c>
      <c r="I199" s="265"/>
      <c r="J199" s="262"/>
      <c r="K199" s="262"/>
      <c r="L199" s="266"/>
      <c r="M199" s="267"/>
      <c r="N199" s="268"/>
      <c r="O199" s="268"/>
      <c r="P199" s="268"/>
      <c r="Q199" s="268"/>
      <c r="R199" s="268"/>
      <c r="S199" s="268"/>
      <c r="T199" s="26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0" t="s">
        <v>130</v>
      </c>
      <c r="AU199" s="270" t="s">
        <v>81</v>
      </c>
      <c r="AV199" s="15" t="s">
        <v>79</v>
      </c>
      <c r="AW199" s="15" t="s">
        <v>32</v>
      </c>
      <c r="AX199" s="15" t="s">
        <v>71</v>
      </c>
      <c r="AY199" s="270" t="s">
        <v>119</v>
      </c>
    </row>
    <row r="200" s="13" customFormat="1">
      <c r="A200" s="13"/>
      <c r="B200" s="224"/>
      <c r="C200" s="225"/>
      <c r="D200" s="226" t="s">
        <v>130</v>
      </c>
      <c r="E200" s="227" t="s">
        <v>19</v>
      </c>
      <c r="F200" s="228" t="s">
        <v>566</v>
      </c>
      <c r="G200" s="225"/>
      <c r="H200" s="229">
        <v>14.771000000000001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130</v>
      </c>
      <c r="AU200" s="235" t="s">
        <v>81</v>
      </c>
      <c r="AV200" s="13" t="s">
        <v>81</v>
      </c>
      <c r="AW200" s="13" t="s">
        <v>32</v>
      </c>
      <c r="AX200" s="13" t="s">
        <v>71</v>
      </c>
      <c r="AY200" s="235" t="s">
        <v>119</v>
      </c>
    </row>
    <row r="201" s="13" customFormat="1">
      <c r="A201" s="13"/>
      <c r="B201" s="224"/>
      <c r="C201" s="225"/>
      <c r="D201" s="226" t="s">
        <v>130</v>
      </c>
      <c r="E201" s="227" t="s">
        <v>19</v>
      </c>
      <c r="F201" s="228" t="s">
        <v>567</v>
      </c>
      <c r="G201" s="225"/>
      <c r="H201" s="229">
        <v>5.423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130</v>
      </c>
      <c r="AU201" s="235" t="s">
        <v>81</v>
      </c>
      <c r="AV201" s="13" t="s">
        <v>81</v>
      </c>
      <c r="AW201" s="13" t="s">
        <v>32</v>
      </c>
      <c r="AX201" s="13" t="s">
        <v>71</v>
      </c>
      <c r="AY201" s="235" t="s">
        <v>119</v>
      </c>
    </row>
    <row r="202" s="15" customFormat="1">
      <c r="A202" s="15"/>
      <c r="B202" s="261"/>
      <c r="C202" s="262"/>
      <c r="D202" s="226" t="s">
        <v>130</v>
      </c>
      <c r="E202" s="263" t="s">
        <v>19</v>
      </c>
      <c r="F202" s="264" t="s">
        <v>568</v>
      </c>
      <c r="G202" s="262"/>
      <c r="H202" s="263" t="s">
        <v>19</v>
      </c>
      <c r="I202" s="265"/>
      <c r="J202" s="262"/>
      <c r="K202" s="262"/>
      <c r="L202" s="266"/>
      <c r="M202" s="267"/>
      <c r="N202" s="268"/>
      <c r="O202" s="268"/>
      <c r="P202" s="268"/>
      <c r="Q202" s="268"/>
      <c r="R202" s="268"/>
      <c r="S202" s="268"/>
      <c r="T202" s="269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0" t="s">
        <v>130</v>
      </c>
      <c r="AU202" s="270" t="s">
        <v>81</v>
      </c>
      <c r="AV202" s="15" t="s">
        <v>79</v>
      </c>
      <c r="AW202" s="15" t="s">
        <v>32</v>
      </c>
      <c r="AX202" s="15" t="s">
        <v>71</v>
      </c>
      <c r="AY202" s="270" t="s">
        <v>119</v>
      </c>
    </row>
    <row r="203" s="13" customFormat="1">
      <c r="A203" s="13"/>
      <c r="B203" s="224"/>
      <c r="C203" s="225"/>
      <c r="D203" s="226" t="s">
        <v>130</v>
      </c>
      <c r="E203" s="227" t="s">
        <v>19</v>
      </c>
      <c r="F203" s="228" t="s">
        <v>569</v>
      </c>
      <c r="G203" s="225"/>
      <c r="H203" s="229">
        <v>34.726999999999997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130</v>
      </c>
      <c r="AU203" s="235" t="s">
        <v>81</v>
      </c>
      <c r="AV203" s="13" t="s">
        <v>81</v>
      </c>
      <c r="AW203" s="13" t="s">
        <v>32</v>
      </c>
      <c r="AX203" s="13" t="s">
        <v>71</v>
      </c>
      <c r="AY203" s="235" t="s">
        <v>119</v>
      </c>
    </row>
    <row r="204" s="15" customFormat="1">
      <c r="A204" s="15"/>
      <c r="B204" s="261"/>
      <c r="C204" s="262"/>
      <c r="D204" s="226" t="s">
        <v>130</v>
      </c>
      <c r="E204" s="263" t="s">
        <v>19</v>
      </c>
      <c r="F204" s="264" t="s">
        <v>570</v>
      </c>
      <c r="G204" s="262"/>
      <c r="H204" s="263" t="s">
        <v>19</v>
      </c>
      <c r="I204" s="265"/>
      <c r="J204" s="262"/>
      <c r="K204" s="262"/>
      <c r="L204" s="266"/>
      <c r="M204" s="267"/>
      <c r="N204" s="268"/>
      <c r="O204" s="268"/>
      <c r="P204" s="268"/>
      <c r="Q204" s="268"/>
      <c r="R204" s="268"/>
      <c r="S204" s="268"/>
      <c r="T204" s="26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0" t="s">
        <v>130</v>
      </c>
      <c r="AU204" s="270" t="s">
        <v>81</v>
      </c>
      <c r="AV204" s="15" t="s">
        <v>79</v>
      </c>
      <c r="AW204" s="15" t="s">
        <v>32</v>
      </c>
      <c r="AX204" s="15" t="s">
        <v>71</v>
      </c>
      <c r="AY204" s="270" t="s">
        <v>119</v>
      </c>
    </row>
    <row r="205" s="13" customFormat="1">
      <c r="A205" s="13"/>
      <c r="B205" s="224"/>
      <c r="C205" s="225"/>
      <c r="D205" s="226" t="s">
        <v>130</v>
      </c>
      <c r="E205" s="227" t="s">
        <v>19</v>
      </c>
      <c r="F205" s="228" t="s">
        <v>571</v>
      </c>
      <c r="G205" s="225"/>
      <c r="H205" s="229">
        <v>6.2359999999999998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130</v>
      </c>
      <c r="AU205" s="235" t="s">
        <v>81</v>
      </c>
      <c r="AV205" s="13" t="s">
        <v>81</v>
      </c>
      <c r="AW205" s="13" t="s">
        <v>32</v>
      </c>
      <c r="AX205" s="13" t="s">
        <v>71</v>
      </c>
      <c r="AY205" s="235" t="s">
        <v>119</v>
      </c>
    </row>
    <row r="206" s="13" customFormat="1">
      <c r="A206" s="13"/>
      <c r="B206" s="224"/>
      <c r="C206" s="225"/>
      <c r="D206" s="226" t="s">
        <v>130</v>
      </c>
      <c r="E206" s="227" t="s">
        <v>19</v>
      </c>
      <c r="F206" s="228" t="s">
        <v>572</v>
      </c>
      <c r="G206" s="225"/>
      <c r="H206" s="229">
        <v>4.2359999999999998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130</v>
      </c>
      <c r="AU206" s="235" t="s">
        <v>81</v>
      </c>
      <c r="AV206" s="13" t="s">
        <v>81</v>
      </c>
      <c r="AW206" s="13" t="s">
        <v>32</v>
      </c>
      <c r="AX206" s="13" t="s">
        <v>71</v>
      </c>
      <c r="AY206" s="235" t="s">
        <v>119</v>
      </c>
    </row>
    <row r="207" s="13" customFormat="1">
      <c r="A207" s="13"/>
      <c r="B207" s="224"/>
      <c r="C207" s="225"/>
      <c r="D207" s="226" t="s">
        <v>130</v>
      </c>
      <c r="E207" s="227" t="s">
        <v>19</v>
      </c>
      <c r="F207" s="228" t="s">
        <v>573</v>
      </c>
      <c r="G207" s="225"/>
      <c r="H207" s="229">
        <v>8.3770000000000007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130</v>
      </c>
      <c r="AU207" s="235" t="s">
        <v>81</v>
      </c>
      <c r="AV207" s="13" t="s">
        <v>81</v>
      </c>
      <c r="AW207" s="13" t="s">
        <v>32</v>
      </c>
      <c r="AX207" s="13" t="s">
        <v>71</v>
      </c>
      <c r="AY207" s="235" t="s">
        <v>119</v>
      </c>
    </row>
    <row r="208" s="15" customFormat="1">
      <c r="A208" s="15"/>
      <c r="B208" s="261"/>
      <c r="C208" s="262"/>
      <c r="D208" s="226" t="s">
        <v>130</v>
      </c>
      <c r="E208" s="263" t="s">
        <v>19</v>
      </c>
      <c r="F208" s="264" t="s">
        <v>574</v>
      </c>
      <c r="G208" s="262"/>
      <c r="H208" s="263" t="s">
        <v>19</v>
      </c>
      <c r="I208" s="265"/>
      <c r="J208" s="262"/>
      <c r="K208" s="262"/>
      <c r="L208" s="266"/>
      <c r="M208" s="267"/>
      <c r="N208" s="268"/>
      <c r="O208" s="268"/>
      <c r="P208" s="268"/>
      <c r="Q208" s="268"/>
      <c r="R208" s="268"/>
      <c r="S208" s="268"/>
      <c r="T208" s="26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0" t="s">
        <v>130</v>
      </c>
      <c r="AU208" s="270" t="s">
        <v>81</v>
      </c>
      <c r="AV208" s="15" t="s">
        <v>79</v>
      </c>
      <c r="AW208" s="15" t="s">
        <v>32</v>
      </c>
      <c r="AX208" s="15" t="s">
        <v>71</v>
      </c>
      <c r="AY208" s="270" t="s">
        <v>119</v>
      </c>
    </row>
    <row r="209" s="13" customFormat="1">
      <c r="A209" s="13"/>
      <c r="B209" s="224"/>
      <c r="C209" s="225"/>
      <c r="D209" s="226" t="s">
        <v>130</v>
      </c>
      <c r="E209" s="227" t="s">
        <v>19</v>
      </c>
      <c r="F209" s="228" t="s">
        <v>575</v>
      </c>
      <c r="G209" s="225"/>
      <c r="H209" s="229">
        <v>11.597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130</v>
      </c>
      <c r="AU209" s="235" t="s">
        <v>81</v>
      </c>
      <c r="AV209" s="13" t="s">
        <v>81</v>
      </c>
      <c r="AW209" s="13" t="s">
        <v>32</v>
      </c>
      <c r="AX209" s="13" t="s">
        <v>71</v>
      </c>
      <c r="AY209" s="235" t="s">
        <v>119</v>
      </c>
    </row>
    <row r="210" s="15" customFormat="1">
      <c r="A210" s="15"/>
      <c r="B210" s="261"/>
      <c r="C210" s="262"/>
      <c r="D210" s="226" t="s">
        <v>130</v>
      </c>
      <c r="E210" s="263" t="s">
        <v>19</v>
      </c>
      <c r="F210" s="264" t="s">
        <v>576</v>
      </c>
      <c r="G210" s="262"/>
      <c r="H210" s="263" t="s">
        <v>19</v>
      </c>
      <c r="I210" s="265"/>
      <c r="J210" s="262"/>
      <c r="K210" s="262"/>
      <c r="L210" s="266"/>
      <c r="M210" s="267"/>
      <c r="N210" s="268"/>
      <c r="O210" s="268"/>
      <c r="P210" s="268"/>
      <c r="Q210" s="268"/>
      <c r="R210" s="268"/>
      <c r="S210" s="268"/>
      <c r="T210" s="269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0" t="s">
        <v>130</v>
      </c>
      <c r="AU210" s="270" t="s">
        <v>81</v>
      </c>
      <c r="AV210" s="15" t="s">
        <v>79</v>
      </c>
      <c r="AW210" s="15" t="s">
        <v>32</v>
      </c>
      <c r="AX210" s="15" t="s">
        <v>71</v>
      </c>
      <c r="AY210" s="270" t="s">
        <v>119</v>
      </c>
    </row>
    <row r="211" s="13" customFormat="1">
      <c r="A211" s="13"/>
      <c r="B211" s="224"/>
      <c r="C211" s="225"/>
      <c r="D211" s="226" t="s">
        <v>130</v>
      </c>
      <c r="E211" s="227" t="s">
        <v>19</v>
      </c>
      <c r="F211" s="228" t="s">
        <v>577</v>
      </c>
      <c r="G211" s="225"/>
      <c r="H211" s="229">
        <v>11.093999999999999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130</v>
      </c>
      <c r="AU211" s="235" t="s">
        <v>81</v>
      </c>
      <c r="AV211" s="13" t="s">
        <v>81</v>
      </c>
      <c r="AW211" s="13" t="s">
        <v>32</v>
      </c>
      <c r="AX211" s="13" t="s">
        <v>71</v>
      </c>
      <c r="AY211" s="235" t="s">
        <v>119</v>
      </c>
    </row>
    <row r="212" s="13" customFormat="1">
      <c r="A212" s="13"/>
      <c r="B212" s="224"/>
      <c r="C212" s="225"/>
      <c r="D212" s="226" t="s">
        <v>130</v>
      </c>
      <c r="E212" s="227" t="s">
        <v>19</v>
      </c>
      <c r="F212" s="228" t="s">
        <v>578</v>
      </c>
      <c r="G212" s="225"/>
      <c r="H212" s="229">
        <v>6.468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130</v>
      </c>
      <c r="AU212" s="235" t="s">
        <v>81</v>
      </c>
      <c r="AV212" s="13" t="s">
        <v>81</v>
      </c>
      <c r="AW212" s="13" t="s">
        <v>32</v>
      </c>
      <c r="AX212" s="13" t="s">
        <v>71</v>
      </c>
      <c r="AY212" s="235" t="s">
        <v>119</v>
      </c>
    </row>
    <row r="213" s="13" customFormat="1">
      <c r="A213" s="13"/>
      <c r="B213" s="224"/>
      <c r="C213" s="225"/>
      <c r="D213" s="226" t="s">
        <v>130</v>
      </c>
      <c r="E213" s="227" t="s">
        <v>19</v>
      </c>
      <c r="F213" s="228" t="s">
        <v>579</v>
      </c>
      <c r="G213" s="225"/>
      <c r="H213" s="229">
        <v>1.95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130</v>
      </c>
      <c r="AU213" s="235" t="s">
        <v>81</v>
      </c>
      <c r="AV213" s="13" t="s">
        <v>81</v>
      </c>
      <c r="AW213" s="13" t="s">
        <v>32</v>
      </c>
      <c r="AX213" s="13" t="s">
        <v>71</v>
      </c>
      <c r="AY213" s="235" t="s">
        <v>119</v>
      </c>
    </row>
    <row r="214" s="14" customFormat="1">
      <c r="A214" s="14"/>
      <c r="B214" s="249"/>
      <c r="C214" s="250"/>
      <c r="D214" s="226" t="s">
        <v>130</v>
      </c>
      <c r="E214" s="251" t="s">
        <v>19</v>
      </c>
      <c r="F214" s="252" t="s">
        <v>282</v>
      </c>
      <c r="G214" s="250"/>
      <c r="H214" s="253">
        <v>252.511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9" t="s">
        <v>130</v>
      </c>
      <c r="AU214" s="259" t="s">
        <v>81</v>
      </c>
      <c r="AV214" s="14" t="s">
        <v>126</v>
      </c>
      <c r="AW214" s="14" t="s">
        <v>32</v>
      </c>
      <c r="AX214" s="14" t="s">
        <v>79</v>
      </c>
      <c r="AY214" s="259" t="s">
        <v>119</v>
      </c>
    </row>
    <row r="215" s="2" customFormat="1" ht="24.15" customHeight="1">
      <c r="A215" s="40"/>
      <c r="B215" s="41"/>
      <c r="C215" s="239" t="s">
        <v>225</v>
      </c>
      <c r="D215" s="239" t="s">
        <v>276</v>
      </c>
      <c r="E215" s="240" t="s">
        <v>580</v>
      </c>
      <c r="F215" s="241" t="s">
        <v>581</v>
      </c>
      <c r="G215" s="242" t="s">
        <v>265</v>
      </c>
      <c r="H215" s="243">
        <v>72.176000000000002</v>
      </c>
      <c r="I215" s="244"/>
      <c r="J215" s="245">
        <f>ROUND(I215*H215,2)</f>
        <v>0</v>
      </c>
      <c r="K215" s="241" t="s">
        <v>19</v>
      </c>
      <c r="L215" s="246"/>
      <c r="M215" s="247" t="s">
        <v>19</v>
      </c>
      <c r="N215" s="248" t="s">
        <v>42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162</v>
      </c>
      <c r="AT215" s="217" t="s">
        <v>276</v>
      </c>
      <c r="AU215" s="217" t="s">
        <v>81</v>
      </c>
      <c r="AY215" s="19" t="s">
        <v>119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79</v>
      </c>
      <c r="BK215" s="218">
        <f>ROUND(I215*H215,2)</f>
        <v>0</v>
      </c>
      <c r="BL215" s="19" t="s">
        <v>126</v>
      </c>
      <c r="BM215" s="217" t="s">
        <v>582</v>
      </c>
    </row>
    <row r="216" s="15" customFormat="1">
      <c r="A216" s="15"/>
      <c r="B216" s="261"/>
      <c r="C216" s="262"/>
      <c r="D216" s="226" t="s">
        <v>130</v>
      </c>
      <c r="E216" s="263" t="s">
        <v>19</v>
      </c>
      <c r="F216" s="264" t="s">
        <v>554</v>
      </c>
      <c r="G216" s="262"/>
      <c r="H216" s="263" t="s">
        <v>19</v>
      </c>
      <c r="I216" s="265"/>
      <c r="J216" s="262"/>
      <c r="K216" s="262"/>
      <c r="L216" s="266"/>
      <c r="M216" s="267"/>
      <c r="N216" s="268"/>
      <c r="O216" s="268"/>
      <c r="P216" s="268"/>
      <c r="Q216" s="268"/>
      <c r="R216" s="268"/>
      <c r="S216" s="268"/>
      <c r="T216" s="269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0" t="s">
        <v>130</v>
      </c>
      <c r="AU216" s="270" t="s">
        <v>81</v>
      </c>
      <c r="AV216" s="15" t="s">
        <v>79</v>
      </c>
      <c r="AW216" s="15" t="s">
        <v>32</v>
      </c>
      <c r="AX216" s="15" t="s">
        <v>71</v>
      </c>
      <c r="AY216" s="270" t="s">
        <v>119</v>
      </c>
    </row>
    <row r="217" s="13" customFormat="1">
      <c r="A217" s="13"/>
      <c r="B217" s="224"/>
      <c r="C217" s="225"/>
      <c r="D217" s="226" t="s">
        <v>130</v>
      </c>
      <c r="E217" s="227" t="s">
        <v>19</v>
      </c>
      <c r="F217" s="228" t="s">
        <v>555</v>
      </c>
      <c r="G217" s="225"/>
      <c r="H217" s="229">
        <v>26.175000000000001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130</v>
      </c>
      <c r="AU217" s="235" t="s">
        <v>81</v>
      </c>
      <c r="AV217" s="13" t="s">
        <v>81</v>
      </c>
      <c r="AW217" s="13" t="s">
        <v>32</v>
      </c>
      <c r="AX217" s="13" t="s">
        <v>71</v>
      </c>
      <c r="AY217" s="235" t="s">
        <v>119</v>
      </c>
    </row>
    <row r="218" s="15" customFormat="1">
      <c r="A218" s="15"/>
      <c r="B218" s="261"/>
      <c r="C218" s="262"/>
      <c r="D218" s="226" t="s">
        <v>130</v>
      </c>
      <c r="E218" s="263" t="s">
        <v>19</v>
      </c>
      <c r="F218" s="264" t="s">
        <v>559</v>
      </c>
      <c r="G218" s="262"/>
      <c r="H218" s="263" t="s">
        <v>19</v>
      </c>
      <c r="I218" s="265"/>
      <c r="J218" s="262"/>
      <c r="K218" s="262"/>
      <c r="L218" s="266"/>
      <c r="M218" s="267"/>
      <c r="N218" s="268"/>
      <c r="O218" s="268"/>
      <c r="P218" s="268"/>
      <c r="Q218" s="268"/>
      <c r="R218" s="268"/>
      <c r="S218" s="268"/>
      <c r="T218" s="26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0" t="s">
        <v>130</v>
      </c>
      <c r="AU218" s="270" t="s">
        <v>81</v>
      </c>
      <c r="AV218" s="15" t="s">
        <v>79</v>
      </c>
      <c r="AW218" s="15" t="s">
        <v>32</v>
      </c>
      <c r="AX218" s="15" t="s">
        <v>71</v>
      </c>
      <c r="AY218" s="270" t="s">
        <v>119</v>
      </c>
    </row>
    <row r="219" s="13" customFormat="1">
      <c r="A219" s="13"/>
      <c r="B219" s="224"/>
      <c r="C219" s="225"/>
      <c r="D219" s="226" t="s">
        <v>130</v>
      </c>
      <c r="E219" s="227" t="s">
        <v>19</v>
      </c>
      <c r="F219" s="228" t="s">
        <v>560</v>
      </c>
      <c r="G219" s="225"/>
      <c r="H219" s="229">
        <v>11.663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130</v>
      </c>
      <c r="AU219" s="235" t="s">
        <v>81</v>
      </c>
      <c r="AV219" s="13" t="s">
        <v>81</v>
      </c>
      <c r="AW219" s="13" t="s">
        <v>32</v>
      </c>
      <c r="AX219" s="13" t="s">
        <v>71</v>
      </c>
      <c r="AY219" s="235" t="s">
        <v>119</v>
      </c>
    </row>
    <row r="220" s="13" customFormat="1">
      <c r="A220" s="13"/>
      <c r="B220" s="224"/>
      <c r="C220" s="225"/>
      <c r="D220" s="226" t="s">
        <v>130</v>
      </c>
      <c r="E220" s="227" t="s">
        <v>19</v>
      </c>
      <c r="F220" s="228" t="s">
        <v>561</v>
      </c>
      <c r="G220" s="225"/>
      <c r="H220" s="229">
        <v>2.2599999999999998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130</v>
      </c>
      <c r="AU220" s="235" t="s">
        <v>81</v>
      </c>
      <c r="AV220" s="13" t="s">
        <v>81</v>
      </c>
      <c r="AW220" s="13" t="s">
        <v>32</v>
      </c>
      <c r="AX220" s="13" t="s">
        <v>71</v>
      </c>
      <c r="AY220" s="235" t="s">
        <v>119</v>
      </c>
    </row>
    <row r="221" s="14" customFormat="1">
      <c r="A221" s="14"/>
      <c r="B221" s="249"/>
      <c r="C221" s="250"/>
      <c r="D221" s="226" t="s">
        <v>130</v>
      </c>
      <c r="E221" s="251" t="s">
        <v>19</v>
      </c>
      <c r="F221" s="252" t="s">
        <v>282</v>
      </c>
      <c r="G221" s="250"/>
      <c r="H221" s="253">
        <v>40.097999999999999</v>
      </c>
      <c r="I221" s="254"/>
      <c r="J221" s="250"/>
      <c r="K221" s="250"/>
      <c r="L221" s="255"/>
      <c r="M221" s="256"/>
      <c r="N221" s="257"/>
      <c r="O221" s="257"/>
      <c r="P221" s="257"/>
      <c r="Q221" s="257"/>
      <c r="R221" s="257"/>
      <c r="S221" s="257"/>
      <c r="T221" s="25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9" t="s">
        <v>130</v>
      </c>
      <c r="AU221" s="259" t="s">
        <v>81</v>
      </c>
      <c r="AV221" s="14" t="s">
        <v>126</v>
      </c>
      <c r="AW221" s="14" t="s">
        <v>32</v>
      </c>
      <c r="AX221" s="14" t="s">
        <v>79</v>
      </c>
      <c r="AY221" s="259" t="s">
        <v>119</v>
      </c>
    </row>
    <row r="222" s="13" customFormat="1">
      <c r="A222" s="13"/>
      <c r="B222" s="224"/>
      <c r="C222" s="225"/>
      <c r="D222" s="226" t="s">
        <v>130</v>
      </c>
      <c r="E222" s="225"/>
      <c r="F222" s="228" t="s">
        <v>583</v>
      </c>
      <c r="G222" s="225"/>
      <c r="H222" s="229">
        <v>72.176000000000002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130</v>
      </c>
      <c r="AU222" s="235" t="s">
        <v>81</v>
      </c>
      <c r="AV222" s="13" t="s">
        <v>81</v>
      </c>
      <c r="AW222" s="13" t="s">
        <v>4</v>
      </c>
      <c r="AX222" s="13" t="s">
        <v>79</v>
      </c>
      <c r="AY222" s="235" t="s">
        <v>119</v>
      </c>
    </row>
    <row r="223" s="2" customFormat="1" ht="33" customHeight="1">
      <c r="A223" s="40"/>
      <c r="B223" s="41"/>
      <c r="C223" s="239" t="s">
        <v>7</v>
      </c>
      <c r="D223" s="239" t="s">
        <v>276</v>
      </c>
      <c r="E223" s="240" t="s">
        <v>584</v>
      </c>
      <c r="F223" s="241" t="s">
        <v>585</v>
      </c>
      <c r="G223" s="242" t="s">
        <v>265</v>
      </c>
      <c r="H223" s="243">
        <v>215.06800000000001</v>
      </c>
      <c r="I223" s="244"/>
      <c r="J223" s="245">
        <f>ROUND(I223*H223,2)</f>
        <v>0</v>
      </c>
      <c r="K223" s="241" t="s">
        <v>19</v>
      </c>
      <c r="L223" s="246"/>
      <c r="M223" s="247" t="s">
        <v>19</v>
      </c>
      <c r="N223" s="248" t="s">
        <v>42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162</v>
      </c>
      <c r="AT223" s="217" t="s">
        <v>276</v>
      </c>
      <c r="AU223" s="217" t="s">
        <v>81</v>
      </c>
      <c r="AY223" s="19" t="s">
        <v>119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79</v>
      </c>
      <c r="BK223" s="218">
        <f>ROUND(I223*H223,2)</f>
        <v>0</v>
      </c>
      <c r="BL223" s="19" t="s">
        <v>126</v>
      </c>
      <c r="BM223" s="217" t="s">
        <v>586</v>
      </c>
    </row>
    <row r="224" s="15" customFormat="1">
      <c r="A224" s="15"/>
      <c r="B224" s="261"/>
      <c r="C224" s="262"/>
      <c r="D224" s="226" t="s">
        <v>130</v>
      </c>
      <c r="E224" s="263" t="s">
        <v>19</v>
      </c>
      <c r="F224" s="264" t="s">
        <v>551</v>
      </c>
      <c r="G224" s="262"/>
      <c r="H224" s="263" t="s">
        <v>19</v>
      </c>
      <c r="I224" s="265"/>
      <c r="J224" s="262"/>
      <c r="K224" s="262"/>
      <c r="L224" s="266"/>
      <c r="M224" s="267"/>
      <c r="N224" s="268"/>
      <c r="O224" s="268"/>
      <c r="P224" s="268"/>
      <c r="Q224" s="268"/>
      <c r="R224" s="268"/>
      <c r="S224" s="268"/>
      <c r="T224" s="26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0" t="s">
        <v>130</v>
      </c>
      <c r="AU224" s="270" t="s">
        <v>81</v>
      </c>
      <c r="AV224" s="15" t="s">
        <v>79</v>
      </c>
      <c r="AW224" s="15" t="s">
        <v>32</v>
      </c>
      <c r="AX224" s="15" t="s">
        <v>71</v>
      </c>
      <c r="AY224" s="270" t="s">
        <v>119</v>
      </c>
    </row>
    <row r="225" s="13" customFormat="1">
      <c r="A225" s="13"/>
      <c r="B225" s="224"/>
      <c r="C225" s="225"/>
      <c r="D225" s="226" t="s">
        <v>130</v>
      </c>
      <c r="E225" s="227" t="s">
        <v>19</v>
      </c>
      <c r="F225" s="228" t="s">
        <v>552</v>
      </c>
      <c r="G225" s="225"/>
      <c r="H225" s="229">
        <v>59.276000000000003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130</v>
      </c>
      <c r="AU225" s="235" t="s">
        <v>81</v>
      </c>
      <c r="AV225" s="13" t="s">
        <v>81</v>
      </c>
      <c r="AW225" s="13" t="s">
        <v>32</v>
      </c>
      <c r="AX225" s="13" t="s">
        <v>71</v>
      </c>
      <c r="AY225" s="235" t="s">
        <v>119</v>
      </c>
    </row>
    <row r="226" s="13" customFormat="1">
      <c r="A226" s="13"/>
      <c r="B226" s="224"/>
      <c r="C226" s="225"/>
      <c r="D226" s="226" t="s">
        <v>130</v>
      </c>
      <c r="E226" s="227" t="s">
        <v>19</v>
      </c>
      <c r="F226" s="228" t="s">
        <v>553</v>
      </c>
      <c r="G226" s="225"/>
      <c r="H226" s="229">
        <v>13.646000000000001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130</v>
      </c>
      <c r="AU226" s="235" t="s">
        <v>81</v>
      </c>
      <c r="AV226" s="13" t="s">
        <v>81</v>
      </c>
      <c r="AW226" s="13" t="s">
        <v>32</v>
      </c>
      <c r="AX226" s="13" t="s">
        <v>71</v>
      </c>
      <c r="AY226" s="235" t="s">
        <v>119</v>
      </c>
    </row>
    <row r="227" s="15" customFormat="1">
      <c r="A227" s="15"/>
      <c r="B227" s="261"/>
      <c r="C227" s="262"/>
      <c r="D227" s="226" t="s">
        <v>130</v>
      </c>
      <c r="E227" s="263" t="s">
        <v>19</v>
      </c>
      <c r="F227" s="264" t="s">
        <v>556</v>
      </c>
      <c r="G227" s="262"/>
      <c r="H227" s="263" t="s">
        <v>19</v>
      </c>
      <c r="I227" s="265"/>
      <c r="J227" s="262"/>
      <c r="K227" s="262"/>
      <c r="L227" s="266"/>
      <c r="M227" s="267"/>
      <c r="N227" s="268"/>
      <c r="O227" s="268"/>
      <c r="P227" s="268"/>
      <c r="Q227" s="268"/>
      <c r="R227" s="268"/>
      <c r="S227" s="268"/>
      <c r="T227" s="269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0" t="s">
        <v>130</v>
      </c>
      <c r="AU227" s="270" t="s">
        <v>81</v>
      </c>
      <c r="AV227" s="15" t="s">
        <v>79</v>
      </c>
      <c r="AW227" s="15" t="s">
        <v>32</v>
      </c>
      <c r="AX227" s="15" t="s">
        <v>71</v>
      </c>
      <c r="AY227" s="270" t="s">
        <v>119</v>
      </c>
    </row>
    <row r="228" s="13" customFormat="1">
      <c r="A228" s="13"/>
      <c r="B228" s="224"/>
      <c r="C228" s="225"/>
      <c r="D228" s="226" t="s">
        <v>130</v>
      </c>
      <c r="E228" s="227" t="s">
        <v>19</v>
      </c>
      <c r="F228" s="228" t="s">
        <v>557</v>
      </c>
      <c r="G228" s="225"/>
      <c r="H228" s="229">
        <v>20.559999999999999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130</v>
      </c>
      <c r="AU228" s="235" t="s">
        <v>81</v>
      </c>
      <c r="AV228" s="13" t="s">
        <v>81</v>
      </c>
      <c r="AW228" s="13" t="s">
        <v>32</v>
      </c>
      <c r="AX228" s="13" t="s">
        <v>71</v>
      </c>
      <c r="AY228" s="235" t="s">
        <v>119</v>
      </c>
    </row>
    <row r="229" s="13" customFormat="1">
      <c r="A229" s="13"/>
      <c r="B229" s="224"/>
      <c r="C229" s="225"/>
      <c r="D229" s="226" t="s">
        <v>130</v>
      </c>
      <c r="E229" s="227" t="s">
        <v>19</v>
      </c>
      <c r="F229" s="228" t="s">
        <v>558</v>
      </c>
      <c r="G229" s="225"/>
      <c r="H229" s="229">
        <v>5.5620000000000003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130</v>
      </c>
      <c r="AU229" s="235" t="s">
        <v>81</v>
      </c>
      <c r="AV229" s="13" t="s">
        <v>81</v>
      </c>
      <c r="AW229" s="13" t="s">
        <v>32</v>
      </c>
      <c r="AX229" s="13" t="s">
        <v>71</v>
      </c>
      <c r="AY229" s="235" t="s">
        <v>119</v>
      </c>
    </row>
    <row r="230" s="15" customFormat="1">
      <c r="A230" s="15"/>
      <c r="B230" s="261"/>
      <c r="C230" s="262"/>
      <c r="D230" s="226" t="s">
        <v>130</v>
      </c>
      <c r="E230" s="263" t="s">
        <v>19</v>
      </c>
      <c r="F230" s="264" t="s">
        <v>562</v>
      </c>
      <c r="G230" s="262"/>
      <c r="H230" s="263" t="s">
        <v>19</v>
      </c>
      <c r="I230" s="265"/>
      <c r="J230" s="262"/>
      <c r="K230" s="262"/>
      <c r="L230" s="266"/>
      <c r="M230" s="267"/>
      <c r="N230" s="268"/>
      <c r="O230" s="268"/>
      <c r="P230" s="268"/>
      <c r="Q230" s="268"/>
      <c r="R230" s="268"/>
      <c r="S230" s="268"/>
      <c r="T230" s="26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0" t="s">
        <v>130</v>
      </c>
      <c r="AU230" s="270" t="s">
        <v>81</v>
      </c>
      <c r="AV230" s="15" t="s">
        <v>79</v>
      </c>
      <c r="AW230" s="15" t="s">
        <v>32</v>
      </c>
      <c r="AX230" s="15" t="s">
        <v>71</v>
      </c>
      <c r="AY230" s="270" t="s">
        <v>119</v>
      </c>
    </row>
    <row r="231" s="15" customFormat="1">
      <c r="A231" s="15"/>
      <c r="B231" s="261"/>
      <c r="C231" s="262"/>
      <c r="D231" s="226" t="s">
        <v>130</v>
      </c>
      <c r="E231" s="263" t="s">
        <v>19</v>
      </c>
      <c r="F231" s="264" t="s">
        <v>563</v>
      </c>
      <c r="G231" s="262"/>
      <c r="H231" s="263" t="s">
        <v>19</v>
      </c>
      <c r="I231" s="265"/>
      <c r="J231" s="262"/>
      <c r="K231" s="262"/>
      <c r="L231" s="266"/>
      <c r="M231" s="267"/>
      <c r="N231" s="268"/>
      <c r="O231" s="268"/>
      <c r="P231" s="268"/>
      <c r="Q231" s="268"/>
      <c r="R231" s="268"/>
      <c r="S231" s="268"/>
      <c r="T231" s="269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0" t="s">
        <v>130</v>
      </c>
      <c r="AU231" s="270" t="s">
        <v>81</v>
      </c>
      <c r="AV231" s="15" t="s">
        <v>79</v>
      </c>
      <c r="AW231" s="15" t="s">
        <v>32</v>
      </c>
      <c r="AX231" s="15" t="s">
        <v>71</v>
      </c>
      <c r="AY231" s="270" t="s">
        <v>119</v>
      </c>
    </row>
    <row r="232" s="13" customFormat="1">
      <c r="A232" s="13"/>
      <c r="B232" s="224"/>
      <c r="C232" s="225"/>
      <c r="D232" s="226" t="s">
        <v>130</v>
      </c>
      <c r="E232" s="227" t="s">
        <v>19</v>
      </c>
      <c r="F232" s="228" t="s">
        <v>564</v>
      </c>
      <c r="G232" s="225"/>
      <c r="H232" s="229">
        <v>8.4900000000000002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130</v>
      </c>
      <c r="AU232" s="235" t="s">
        <v>81</v>
      </c>
      <c r="AV232" s="13" t="s">
        <v>81</v>
      </c>
      <c r="AW232" s="13" t="s">
        <v>32</v>
      </c>
      <c r="AX232" s="13" t="s">
        <v>71</v>
      </c>
      <c r="AY232" s="235" t="s">
        <v>119</v>
      </c>
    </row>
    <row r="233" s="14" customFormat="1">
      <c r="A233" s="14"/>
      <c r="B233" s="249"/>
      <c r="C233" s="250"/>
      <c r="D233" s="226" t="s">
        <v>130</v>
      </c>
      <c r="E233" s="251" t="s">
        <v>19</v>
      </c>
      <c r="F233" s="252" t="s">
        <v>282</v>
      </c>
      <c r="G233" s="250"/>
      <c r="H233" s="253">
        <v>107.53400000000001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9" t="s">
        <v>130</v>
      </c>
      <c r="AU233" s="259" t="s">
        <v>81</v>
      </c>
      <c r="AV233" s="14" t="s">
        <v>126</v>
      </c>
      <c r="AW233" s="14" t="s">
        <v>32</v>
      </c>
      <c r="AX233" s="14" t="s">
        <v>79</v>
      </c>
      <c r="AY233" s="259" t="s">
        <v>119</v>
      </c>
    </row>
    <row r="234" s="13" customFormat="1">
      <c r="A234" s="13"/>
      <c r="B234" s="224"/>
      <c r="C234" s="225"/>
      <c r="D234" s="226" t="s">
        <v>130</v>
      </c>
      <c r="E234" s="225"/>
      <c r="F234" s="228" t="s">
        <v>587</v>
      </c>
      <c r="G234" s="225"/>
      <c r="H234" s="229">
        <v>215.06800000000001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130</v>
      </c>
      <c r="AU234" s="235" t="s">
        <v>81</v>
      </c>
      <c r="AV234" s="13" t="s">
        <v>81</v>
      </c>
      <c r="AW234" s="13" t="s">
        <v>4</v>
      </c>
      <c r="AX234" s="13" t="s">
        <v>79</v>
      </c>
      <c r="AY234" s="235" t="s">
        <v>119</v>
      </c>
    </row>
    <row r="235" s="2" customFormat="1" ht="21.75" customHeight="1">
      <c r="A235" s="40"/>
      <c r="B235" s="41"/>
      <c r="C235" s="239" t="s">
        <v>234</v>
      </c>
      <c r="D235" s="239" t="s">
        <v>276</v>
      </c>
      <c r="E235" s="240" t="s">
        <v>588</v>
      </c>
      <c r="F235" s="241" t="s">
        <v>589</v>
      </c>
      <c r="G235" s="242" t="s">
        <v>265</v>
      </c>
      <c r="H235" s="243">
        <v>36.348999999999997</v>
      </c>
      <c r="I235" s="244"/>
      <c r="J235" s="245">
        <f>ROUND(I235*H235,2)</f>
        <v>0</v>
      </c>
      <c r="K235" s="241" t="s">
        <v>19</v>
      </c>
      <c r="L235" s="246"/>
      <c r="M235" s="247" t="s">
        <v>19</v>
      </c>
      <c r="N235" s="248" t="s">
        <v>42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162</v>
      </c>
      <c r="AT235" s="217" t="s">
        <v>276</v>
      </c>
      <c r="AU235" s="217" t="s">
        <v>81</v>
      </c>
      <c r="AY235" s="19" t="s">
        <v>119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79</v>
      </c>
      <c r="BK235" s="218">
        <f>ROUND(I235*H235,2)</f>
        <v>0</v>
      </c>
      <c r="BL235" s="19" t="s">
        <v>126</v>
      </c>
      <c r="BM235" s="217" t="s">
        <v>590</v>
      </c>
    </row>
    <row r="236" s="15" customFormat="1">
      <c r="A236" s="15"/>
      <c r="B236" s="261"/>
      <c r="C236" s="262"/>
      <c r="D236" s="226" t="s">
        <v>130</v>
      </c>
      <c r="E236" s="263" t="s">
        <v>19</v>
      </c>
      <c r="F236" s="264" t="s">
        <v>565</v>
      </c>
      <c r="G236" s="262"/>
      <c r="H236" s="263" t="s">
        <v>19</v>
      </c>
      <c r="I236" s="265"/>
      <c r="J236" s="262"/>
      <c r="K236" s="262"/>
      <c r="L236" s="266"/>
      <c r="M236" s="267"/>
      <c r="N236" s="268"/>
      <c r="O236" s="268"/>
      <c r="P236" s="268"/>
      <c r="Q236" s="268"/>
      <c r="R236" s="268"/>
      <c r="S236" s="268"/>
      <c r="T236" s="269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0" t="s">
        <v>130</v>
      </c>
      <c r="AU236" s="270" t="s">
        <v>81</v>
      </c>
      <c r="AV236" s="15" t="s">
        <v>79</v>
      </c>
      <c r="AW236" s="15" t="s">
        <v>32</v>
      </c>
      <c r="AX236" s="15" t="s">
        <v>71</v>
      </c>
      <c r="AY236" s="270" t="s">
        <v>119</v>
      </c>
    </row>
    <row r="237" s="13" customFormat="1">
      <c r="A237" s="13"/>
      <c r="B237" s="224"/>
      <c r="C237" s="225"/>
      <c r="D237" s="226" t="s">
        <v>130</v>
      </c>
      <c r="E237" s="227" t="s">
        <v>19</v>
      </c>
      <c r="F237" s="228" t="s">
        <v>566</v>
      </c>
      <c r="G237" s="225"/>
      <c r="H237" s="229">
        <v>14.771000000000001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130</v>
      </c>
      <c r="AU237" s="235" t="s">
        <v>81</v>
      </c>
      <c r="AV237" s="13" t="s">
        <v>81</v>
      </c>
      <c r="AW237" s="13" t="s">
        <v>32</v>
      </c>
      <c r="AX237" s="13" t="s">
        <v>71</v>
      </c>
      <c r="AY237" s="235" t="s">
        <v>119</v>
      </c>
    </row>
    <row r="238" s="13" customFormat="1">
      <c r="A238" s="13"/>
      <c r="B238" s="224"/>
      <c r="C238" s="225"/>
      <c r="D238" s="226" t="s">
        <v>130</v>
      </c>
      <c r="E238" s="227" t="s">
        <v>19</v>
      </c>
      <c r="F238" s="228" t="s">
        <v>567</v>
      </c>
      <c r="G238" s="225"/>
      <c r="H238" s="229">
        <v>5.423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130</v>
      </c>
      <c r="AU238" s="235" t="s">
        <v>81</v>
      </c>
      <c r="AV238" s="13" t="s">
        <v>81</v>
      </c>
      <c r="AW238" s="13" t="s">
        <v>32</v>
      </c>
      <c r="AX238" s="13" t="s">
        <v>71</v>
      </c>
      <c r="AY238" s="235" t="s">
        <v>119</v>
      </c>
    </row>
    <row r="239" s="14" customFormat="1">
      <c r="A239" s="14"/>
      <c r="B239" s="249"/>
      <c r="C239" s="250"/>
      <c r="D239" s="226" t="s">
        <v>130</v>
      </c>
      <c r="E239" s="251" t="s">
        <v>19</v>
      </c>
      <c r="F239" s="252" t="s">
        <v>282</v>
      </c>
      <c r="G239" s="250"/>
      <c r="H239" s="253">
        <v>20.193999999999999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9" t="s">
        <v>130</v>
      </c>
      <c r="AU239" s="259" t="s">
        <v>81</v>
      </c>
      <c r="AV239" s="14" t="s">
        <v>126</v>
      </c>
      <c r="AW239" s="14" t="s">
        <v>32</v>
      </c>
      <c r="AX239" s="14" t="s">
        <v>79</v>
      </c>
      <c r="AY239" s="259" t="s">
        <v>119</v>
      </c>
    </row>
    <row r="240" s="13" customFormat="1">
      <c r="A240" s="13"/>
      <c r="B240" s="224"/>
      <c r="C240" s="225"/>
      <c r="D240" s="226" t="s">
        <v>130</v>
      </c>
      <c r="E240" s="225"/>
      <c r="F240" s="228" t="s">
        <v>591</v>
      </c>
      <c r="G240" s="225"/>
      <c r="H240" s="229">
        <v>36.348999999999997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130</v>
      </c>
      <c r="AU240" s="235" t="s">
        <v>81</v>
      </c>
      <c r="AV240" s="13" t="s">
        <v>81</v>
      </c>
      <c r="AW240" s="13" t="s">
        <v>4</v>
      </c>
      <c r="AX240" s="13" t="s">
        <v>79</v>
      </c>
      <c r="AY240" s="235" t="s">
        <v>119</v>
      </c>
    </row>
    <row r="241" s="2" customFormat="1" ht="16.5" customHeight="1">
      <c r="A241" s="40"/>
      <c r="B241" s="41"/>
      <c r="C241" s="239" t="s">
        <v>239</v>
      </c>
      <c r="D241" s="239" t="s">
        <v>276</v>
      </c>
      <c r="E241" s="240" t="s">
        <v>592</v>
      </c>
      <c r="F241" s="241" t="s">
        <v>593</v>
      </c>
      <c r="G241" s="242" t="s">
        <v>265</v>
      </c>
      <c r="H241" s="243">
        <v>35.122</v>
      </c>
      <c r="I241" s="244"/>
      <c r="J241" s="245">
        <f>ROUND(I241*H241,2)</f>
        <v>0</v>
      </c>
      <c r="K241" s="241" t="s">
        <v>272</v>
      </c>
      <c r="L241" s="246"/>
      <c r="M241" s="247" t="s">
        <v>19</v>
      </c>
      <c r="N241" s="248" t="s">
        <v>42</v>
      </c>
      <c r="O241" s="86"/>
      <c r="P241" s="215">
        <f>O241*H241</f>
        <v>0</v>
      </c>
      <c r="Q241" s="215">
        <v>1</v>
      </c>
      <c r="R241" s="215">
        <f>Q241*H241</f>
        <v>35.122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162</v>
      </c>
      <c r="AT241" s="217" t="s">
        <v>276</v>
      </c>
      <c r="AU241" s="217" t="s">
        <v>81</v>
      </c>
      <c r="AY241" s="19" t="s">
        <v>119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79</v>
      </c>
      <c r="BK241" s="218">
        <f>ROUND(I241*H241,2)</f>
        <v>0</v>
      </c>
      <c r="BL241" s="19" t="s">
        <v>126</v>
      </c>
      <c r="BM241" s="217" t="s">
        <v>594</v>
      </c>
    </row>
    <row r="242" s="15" customFormat="1">
      <c r="A242" s="15"/>
      <c r="B242" s="261"/>
      <c r="C242" s="262"/>
      <c r="D242" s="226" t="s">
        <v>130</v>
      </c>
      <c r="E242" s="263" t="s">
        <v>19</v>
      </c>
      <c r="F242" s="264" t="s">
        <v>576</v>
      </c>
      <c r="G242" s="262"/>
      <c r="H242" s="263" t="s">
        <v>19</v>
      </c>
      <c r="I242" s="265"/>
      <c r="J242" s="262"/>
      <c r="K242" s="262"/>
      <c r="L242" s="266"/>
      <c r="M242" s="267"/>
      <c r="N242" s="268"/>
      <c r="O242" s="268"/>
      <c r="P242" s="268"/>
      <c r="Q242" s="268"/>
      <c r="R242" s="268"/>
      <c r="S242" s="268"/>
      <c r="T242" s="269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0" t="s">
        <v>130</v>
      </c>
      <c r="AU242" s="270" t="s">
        <v>81</v>
      </c>
      <c r="AV242" s="15" t="s">
        <v>79</v>
      </c>
      <c r="AW242" s="15" t="s">
        <v>32</v>
      </c>
      <c r="AX242" s="15" t="s">
        <v>71</v>
      </c>
      <c r="AY242" s="270" t="s">
        <v>119</v>
      </c>
    </row>
    <row r="243" s="13" customFormat="1">
      <c r="A243" s="13"/>
      <c r="B243" s="224"/>
      <c r="C243" s="225"/>
      <c r="D243" s="226" t="s">
        <v>130</v>
      </c>
      <c r="E243" s="227" t="s">
        <v>19</v>
      </c>
      <c r="F243" s="228" t="s">
        <v>577</v>
      </c>
      <c r="G243" s="225"/>
      <c r="H243" s="229">
        <v>11.093999999999999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130</v>
      </c>
      <c r="AU243" s="235" t="s">
        <v>81</v>
      </c>
      <c r="AV243" s="13" t="s">
        <v>81</v>
      </c>
      <c r="AW243" s="13" t="s">
        <v>32</v>
      </c>
      <c r="AX243" s="13" t="s">
        <v>71</v>
      </c>
      <c r="AY243" s="235" t="s">
        <v>119</v>
      </c>
    </row>
    <row r="244" s="13" customFormat="1">
      <c r="A244" s="13"/>
      <c r="B244" s="224"/>
      <c r="C244" s="225"/>
      <c r="D244" s="226" t="s">
        <v>130</v>
      </c>
      <c r="E244" s="227" t="s">
        <v>19</v>
      </c>
      <c r="F244" s="228" t="s">
        <v>578</v>
      </c>
      <c r="G244" s="225"/>
      <c r="H244" s="229">
        <v>6.468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130</v>
      </c>
      <c r="AU244" s="235" t="s">
        <v>81</v>
      </c>
      <c r="AV244" s="13" t="s">
        <v>81</v>
      </c>
      <c r="AW244" s="13" t="s">
        <v>32</v>
      </c>
      <c r="AX244" s="13" t="s">
        <v>71</v>
      </c>
      <c r="AY244" s="235" t="s">
        <v>119</v>
      </c>
    </row>
    <row r="245" s="13" customFormat="1">
      <c r="A245" s="13"/>
      <c r="B245" s="224"/>
      <c r="C245" s="225"/>
      <c r="D245" s="226" t="s">
        <v>130</v>
      </c>
      <c r="E245" s="227" t="s">
        <v>19</v>
      </c>
      <c r="F245" s="228" t="s">
        <v>579</v>
      </c>
      <c r="G245" s="225"/>
      <c r="H245" s="229">
        <v>1.95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130</v>
      </c>
      <c r="AU245" s="235" t="s">
        <v>81</v>
      </c>
      <c r="AV245" s="13" t="s">
        <v>81</v>
      </c>
      <c r="AW245" s="13" t="s">
        <v>32</v>
      </c>
      <c r="AX245" s="13" t="s">
        <v>71</v>
      </c>
      <c r="AY245" s="235" t="s">
        <v>119</v>
      </c>
    </row>
    <row r="246" s="14" customFormat="1">
      <c r="A246" s="14"/>
      <c r="B246" s="249"/>
      <c r="C246" s="250"/>
      <c r="D246" s="226" t="s">
        <v>130</v>
      </c>
      <c r="E246" s="251" t="s">
        <v>19</v>
      </c>
      <c r="F246" s="252" t="s">
        <v>282</v>
      </c>
      <c r="G246" s="250"/>
      <c r="H246" s="253">
        <v>19.512</v>
      </c>
      <c r="I246" s="254"/>
      <c r="J246" s="250"/>
      <c r="K246" s="250"/>
      <c r="L246" s="255"/>
      <c r="M246" s="256"/>
      <c r="N246" s="257"/>
      <c r="O246" s="257"/>
      <c r="P246" s="257"/>
      <c r="Q246" s="257"/>
      <c r="R246" s="257"/>
      <c r="S246" s="257"/>
      <c r="T246" s="25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9" t="s">
        <v>130</v>
      </c>
      <c r="AU246" s="259" t="s">
        <v>81</v>
      </c>
      <c r="AV246" s="14" t="s">
        <v>126</v>
      </c>
      <c r="AW246" s="14" t="s">
        <v>32</v>
      </c>
      <c r="AX246" s="14" t="s">
        <v>79</v>
      </c>
      <c r="AY246" s="259" t="s">
        <v>119</v>
      </c>
    </row>
    <row r="247" s="13" customFormat="1">
      <c r="A247" s="13"/>
      <c r="B247" s="224"/>
      <c r="C247" s="225"/>
      <c r="D247" s="226" t="s">
        <v>130</v>
      </c>
      <c r="E247" s="225"/>
      <c r="F247" s="228" t="s">
        <v>595</v>
      </c>
      <c r="G247" s="225"/>
      <c r="H247" s="229">
        <v>35.122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130</v>
      </c>
      <c r="AU247" s="235" t="s">
        <v>81</v>
      </c>
      <c r="AV247" s="13" t="s">
        <v>81</v>
      </c>
      <c r="AW247" s="13" t="s">
        <v>4</v>
      </c>
      <c r="AX247" s="13" t="s">
        <v>79</v>
      </c>
      <c r="AY247" s="235" t="s">
        <v>119</v>
      </c>
    </row>
    <row r="248" s="2" customFormat="1" ht="24.15" customHeight="1">
      <c r="A248" s="40"/>
      <c r="B248" s="41"/>
      <c r="C248" s="206" t="s">
        <v>244</v>
      </c>
      <c r="D248" s="206" t="s">
        <v>121</v>
      </c>
      <c r="E248" s="207" t="s">
        <v>596</v>
      </c>
      <c r="F248" s="208" t="s">
        <v>597</v>
      </c>
      <c r="G248" s="209" t="s">
        <v>279</v>
      </c>
      <c r="H248" s="210">
        <v>9.7599999999999998</v>
      </c>
      <c r="I248" s="211"/>
      <c r="J248" s="212">
        <f>ROUND(I248*H248,2)</f>
        <v>0</v>
      </c>
      <c r="K248" s="208" t="s">
        <v>272</v>
      </c>
      <c r="L248" s="46"/>
      <c r="M248" s="213" t="s">
        <v>19</v>
      </c>
      <c r="N248" s="214" t="s">
        <v>42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126</v>
      </c>
      <c r="AT248" s="217" t="s">
        <v>121</v>
      </c>
      <c r="AU248" s="217" t="s">
        <v>81</v>
      </c>
      <c r="AY248" s="19" t="s">
        <v>119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79</v>
      </c>
      <c r="BK248" s="218">
        <f>ROUND(I248*H248,2)</f>
        <v>0</v>
      </c>
      <c r="BL248" s="19" t="s">
        <v>126</v>
      </c>
      <c r="BM248" s="217" t="s">
        <v>598</v>
      </c>
    </row>
    <row r="249" s="2" customFormat="1">
      <c r="A249" s="40"/>
      <c r="B249" s="41"/>
      <c r="C249" s="42"/>
      <c r="D249" s="219" t="s">
        <v>128</v>
      </c>
      <c r="E249" s="42"/>
      <c r="F249" s="220" t="s">
        <v>599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128</v>
      </c>
      <c r="AU249" s="19" t="s">
        <v>81</v>
      </c>
    </row>
    <row r="250" s="15" customFormat="1">
      <c r="A250" s="15"/>
      <c r="B250" s="261"/>
      <c r="C250" s="262"/>
      <c r="D250" s="226" t="s">
        <v>130</v>
      </c>
      <c r="E250" s="263" t="s">
        <v>19</v>
      </c>
      <c r="F250" s="264" t="s">
        <v>600</v>
      </c>
      <c r="G250" s="262"/>
      <c r="H250" s="263" t="s">
        <v>19</v>
      </c>
      <c r="I250" s="265"/>
      <c r="J250" s="262"/>
      <c r="K250" s="262"/>
      <c r="L250" s="266"/>
      <c r="M250" s="267"/>
      <c r="N250" s="268"/>
      <c r="O250" s="268"/>
      <c r="P250" s="268"/>
      <c r="Q250" s="268"/>
      <c r="R250" s="268"/>
      <c r="S250" s="268"/>
      <c r="T250" s="269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0" t="s">
        <v>130</v>
      </c>
      <c r="AU250" s="270" t="s">
        <v>81</v>
      </c>
      <c r="AV250" s="15" t="s">
        <v>79</v>
      </c>
      <c r="AW250" s="15" t="s">
        <v>32</v>
      </c>
      <c r="AX250" s="15" t="s">
        <v>71</v>
      </c>
      <c r="AY250" s="270" t="s">
        <v>119</v>
      </c>
    </row>
    <row r="251" s="13" customFormat="1">
      <c r="A251" s="13"/>
      <c r="B251" s="224"/>
      <c r="C251" s="225"/>
      <c r="D251" s="226" t="s">
        <v>130</v>
      </c>
      <c r="E251" s="227" t="s">
        <v>19</v>
      </c>
      <c r="F251" s="228" t="s">
        <v>601</v>
      </c>
      <c r="G251" s="225"/>
      <c r="H251" s="229">
        <v>4.9779999999999998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130</v>
      </c>
      <c r="AU251" s="235" t="s">
        <v>81</v>
      </c>
      <c r="AV251" s="13" t="s">
        <v>81</v>
      </c>
      <c r="AW251" s="13" t="s">
        <v>32</v>
      </c>
      <c r="AX251" s="13" t="s">
        <v>71</v>
      </c>
      <c r="AY251" s="235" t="s">
        <v>119</v>
      </c>
    </row>
    <row r="252" s="13" customFormat="1">
      <c r="A252" s="13"/>
      <c r="B252" s="224"/>
      <c r="C252" s="225"/>
      <c r="D252" s="226" t="s">
        <v>130</v>
      </c>
      <c r="E252" s="227" t="s">
        <v>19</v>
      </c>
      <c r="F252" s="228" t="s">
        <v>602</v>
      </c>
      <c r="G252" s="225"/>
      <c r="H252" s="229">
        <v>2.7999999999999998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130</v>
      </c>
      <c r="AU252" s="235" t="s">
        <v>81</v>
      </c>
      <c r="AV252" s="13" t="s">
        <v>81</v>
      </c>
      <c r="AW252" s="13" t="s">
        <v>32</v>
      </c>
      <c r="AX252" s="13" t="s">
        <v>71</v>
      </c>
      <c r="AY252" s="235" t="s">
        <v>119</v>
      </c>
    </row>
    <row r="253" s="13" customFormat="1">
      <c r="A253" s="13"/>
      <c r="B253" s="224"/>
      <c r="C253" s="225"/>
      <c r="D253" s="226" t="s">
        <v>130</v>
      </c>
      <c r="E253" s="227" t="s">
        <v>19</v>
      </c>
      <c r="F253" s="228" t="s">
        <v>603</v>
      </c>
      <c r="G253" s="225"/>
      <c r="H253" s="229">
        <v>1.982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130</v>
      </c>
      <c r="AU253" s="235" t="s">
        <v>81</v>
      </c>
      <c r="AV253" s="13" t="s">
        <v>81</v>
      </c>
      <c r="AW253" s="13" t="s">
        <v>32</v>
      </c>
      <c r="AX253" s="13" t="s">
        <v>71</v>
      </c>
      <c r="AY253" s="235" t="s">
        <v>119</v>
      </c>
    </row>
    <row r="254" s="14" customFormat="1">
      <c r="A254" s="14"/>
      <c r="B254" s="249"/>
      <c r="C254" s="250"/>
      <c r="D254" s="226" t="s">
        <v>130</v>
      </c>
      <c r="E254" s="251" t="s">
        <v>19</v>
      </c>
      <c r="F254" s="252" t="s">
        <v>282</v>
      </c>
      <c r="G254" s="250"/>
      <c r="H254" s="253">
        <v>9.7599999999999998</v>
      </c>
      <c r="I254" s="254"/>
      <c r="J254" s="250"/>
      <c r="K254" s="250"/>
      <c r="L254" s="255"/>
      <c r="M254" s="256"/>
      <c r="N254" s="257"/>
      <c r="O254" s="257"/>
      <c r="P254" s="257"/>
      <c r="Q254" s="257"/>
      <c r="R254" s="257"/>
      <c r="S254" s="257"/>
      <c r="T254" s="25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9" t="s">
        <v>130</v>
      </c>
      <c r="AU254" s="259" t="s">
        <v>81</v>
      </c>
      <c r="AV254" s="14" t="s">
        <v>126</v>
      </c>
      <c r="AW254" s="14" t="s">
        <v>32</v>
      </c>
      <c r="AX254" s="14" t="s">
        <v>79</v>
      </c>
      <c r="AY254" s="259" t="s">
        <v>119</v>
      </c>
    </row>
    <row r="255" s="2" customFormat="1" ht="16.5" customHeight="1">
      <c r="A255" s="40"/>
      <c r="B255" s="41"/>
      <c r="C255" s="239" t="s">
        <v>249</v>
      </c>
      <c r="D255" s="239" t="s">
        <v>276</v>
      </c>
      <c r="E255" s="240" t="s">
        <v>604</v>
      </c>
      <c r="F255" s="241" t="s">
        <v>605</v>
      </c>
      <c r="G255" s="242" t="s">
        <v>265</v>
      </c>
      <c r="H255" s="243">
        <v>17.568000000000001</v>
      </c>
      <c r="I255" s="244"/>
      <c r="J255" s="245">
        <f>ROUND(I255*H255,2)</f>
        <v>0</v>
      </c>
      <c r="K255" s="241" t="s">
        <v>272</v>
      </c>
      <c r="L255" s="246"/>
      <c r="M255" s="247" t="s">
        <v>19</v>
      </c>
      <c r="N255" s="248" t="s">
        <v>42</v>
      </c>
      <c r="O255" s="86"/>
      <c r="P255" s="215">
        <f>O255*H255</f>
        <v>0</v>
      </c>
      <c r="Q255" s="215">
        <v>1</v>
      </c>
      <c r="R255" s="215">
        <f>Q255*H255</f>
        <v>17.568000000000001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162</v>
      </c>
      <c r="AT255" s="217" t="s">
        <v>276</v>
      </c>
      <c r="AU255" s="217" t="s">
        <v>81</v>
      </c>
      <c r="AY255" s="19" t="s">
        <v>119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79</v>
      </c>
      <c r="BK255" s="218">
        <f>ROUND(I255*H255,2)</f>
        <v>0</v>
      </c>
      <c r="BL255" s="19" t="s">
        <v>126</v>
      </c>
      <c r="BM255" s="217" t="s">
        <v>606</v>
      </c>
    </row>
    <row r="256" s="15" customFormat="1">
      <c r="A256" s="15"/>
      <c r="B256" s="261"/>
      <c r="C256" s="262"/>
      <c r="D256" s="226" t="s">
        <v>130</v>
      </c>
      <c r="E256" s="263" t="s">
        <v>19</v>
      </c>
      <c r="F256" s="264" t="s">
        <v>600</v>
      </c>
      <c r="G256" s="262"/>
      <c r="H256" s="263" t="s">
        <v>19</v>
      </c>
      <c r="I256" s="265"/>
      <c r="J256" s="262"/>
      <c r="K256" s="262"/>
      <c r="L256" s="266"/>
      <c r="M256" s="267"/>
      <c r="N256" s="268"/>
      <c r="O256" s="268"/>
      <c r="P256" s="268"/>
      <c r="Q256" s="268"/>
      <c r="R256" s="268"/>
      <c r="S256" s="268"/>
      <c r="T256" s="26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0" t="s">
        <v>130</v>
      </c>
      <c r="AU256" s="270" t="s">
        <v>81</v>
      </c>
      <c r="AV256" s="15" t="s">
        <v>79</v>
      </c>
      <c r="AW256" s="15" t="s">
        <v>32</v>
      </c>
      <c r="AX256" s="15" t="s">
        <v>71</v>
      </c>
      <c r="AY256" s="270" t="s">
        <v>119</v>
      </c>
    </row>
    <row r="257" s="13" customFormat="1">
      <c r="A257" s="13"/>
      <c r="B257" s="224"/>
      <c r="C257" s="225"/>
      <c r="D257" s="226" t="s">
        <v>130</v>
      </c>
      <c r="E257" s="227" t="s">
        <v>19</v>
      </c>
      <c r="F257" s="228" t="s">
        <v>601</v>
      </c>
      <c r="G257" s="225"/>
      <c r="H257" s="229">
        <v>4.9779999999999998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130</v>
      </c>
      <c r="AU257" s="235" t="s">
        <v>81</v>
      </c>
      <c r="AV257" s="13" t="s">
        <v>81</v>
      </c>
      <c r="AW257" s="13" t="s">
        <v>32</v>
      </c>
      <c r="AX257" s="13" t="s">
        <v>71</v>
      </c>
      <c r="AY257" s="235" t="s">
        <v>119</v>
      </c>
    </row>
    <row r="258" s="13" customFormat="1">
      <c r="A258" s="13"/>
      <c r="B258" s="224"/>
      <c r="C258" s="225"/>
      <c r="D258" s="226" t="s">
        <v>130</v>
      </c>
      <c r="E258" s="227" t="s">
        <v>19</v>
      </c>
      <c r="F258" s="228" t="s">
        <v>602</v>
      </c>
      <c r="G258" s="225"/>
      <c r="H258" s="229">
        <v>2.7999999999999998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130</v>
      </c>
      <c r="AU258" s="235" t="s">
        <v>81</v>
      </c>
      <c r="AV258" s="13" t="s">
        <v>81</v>
      </c>
      <c r="AW258" s="13" t="s">
        <v>32</v>
      </c>
      <c r="AX258" s="13" t="s">
        <v>71</v>
      </c>
      <c r="AY258" s="235" t="s">
        <v>119</v>
      </c>
    </row>
    <row r="259" s="13" customFormat="1">
      <c r="A259" s="13"/>
      <c r="B259" s="224"/>
      <c r="C259" s="225"/>
      <c r="D259" s="226" t="s">
        <v>130</v>
      </c>
      <c r="E259" s="227" t="s">
        <v>19</v>
      </c>
      <c r="F259" s="228" t="s">
        <v>603</v>
      </c>
      <c r="G259" s="225"/>
      <c r="H259" s="229">
        <v>1.982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130</v>
      </c>
      <c r="AU259" s="235" t="s">
        <v>81</v>
      </c>
      <c r="AV259" s="13" t="s">
        <v>81</v>
      </c>
      <c r="AW259" s="13" t="s">
        <v>32</v>
      </c>
      <c r="AX259" s="13" t="s">
        <v>71</v>
      </c>
      <c r="AY259" s="235" t="s">
        <v>119</v>
      </c>
    </row>
    <row r="260" s="14" customFormat="1">
      <c r="A260" s="14"/>
      <c r="B260" s="249"/>
      <c r="C260" s="250"/>
      <c r="D260" s="226" t="s">
        <v>130</v>
      </c>
      <c r="E260" s="251" t="s">
        <v>19</v>
      </c>
      <c r="F260" s="252" t="s">
        <v>282</v>
      </c>
      <c r="G260" s="250"/>
      <c r="H260" s="253">
        <v>9.7599999999999998</v>
      </c>
      <c r="I260" s="254"/>
      <c r="J260" s="250"/>
      <c r="K260" s="250"/>
      <c r="L260" s="255"/>
      <c r="M260" s="256"/>
      <c r="N260" s="257"/>
      <c r="O260" s="257"/>
      <c r="P260" s="257"/>
      <c r="Q260" s="257"/>
      <c r="R260" s="257"/>
      <c r="S260" s="257"/>
      <c r="T260" s="25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9" t="s">
        <v>130</v>
      </c>
      <c r="AU260" s="259" t="s">
        <v>81</v>
      </c>
      <c r="AV260" s="14" t="s">
        <v>126</v>
      </c>
      <c r="AW260" s="14" t="s">
        <v>32</v>
      </c>
      <c r="AX260" s="14" t="s">
        <v>79</v>
      </c>
      <c r="AY260" s="259" t="s">
        <v>119</v>
      </c>
    </row>
    <row r="261" s="13" customFormat="1">
      <c r="A261" s="13"/>
      <c r="B261" s="224"/>
      <c r="C261" s="225"/>
      <c r="D261" s="226" t="s">
        <v>130</v>
      </c>
      <c r="E261" s="225"/>
      <c r="F261" s="228" t="s">
        <v>607</v>
      </c>
      <c r="G261" s="225"/>
      <c r="H261" s="229">
        <v>17.568000000000001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130</v>
      </c>
      <c r="AU261" s="235" t="s">
        <v>81</v>
      </c>
      <c r="AV261" s="13" t="s">
        <v>81</v>
      </c>
      <c r="AW261" s="13" t="s">
        <v>4</v>
      </c>
      <c r="AX261" s="13" t="s">
        <v>79</v>
      </c>
      <c r="AY261" s="235" t="s">
        <v>119</v>
      </c>
    </row>
    <row r="262" s="2" customFormat="1" ht="24.15" customHeight="1">
      <c r="A262" s="40"/>
      <c r="B262" s="41"/>
      <c r="C262" s="206" t="s">
        <v>254</v>
      </c>
      <c r="D262" s="206" t="s">
        <v>121</v>
      </c>
      <c r="E262" s="207" t="s">
        <v>608</v>
      </c>
      <c r="F262" s="208" t="s">
        <v>609</v>
      </c>
      <c r="G262" s="209" t="s">
        <v>124</v>
      </c>
      <c r="H262" s="210">
        <v>107.614</v>
      </c>
      <c r="I262" s="211"/>
      <c r="J262" s="212">
        <f>ROUND(I262*H262,2)</f>
        <v>0</v>
      </c>
      <c r="K262" s="208" t="s">
        <v>272</v>
      </c>
      <c r="L262" s="46"/>
      <c r="M262" s="213" t="s">
        <v>19</v>
      </c>
      <c r="N262" s="214" t="s">
        <v>42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126</v>
      </c>
      <c r="AT262" s="217" t="s">
        <v>121</v>
      </c>
      <c r="AU262" s="217" t="s">
        <v>81</v>
      </c>
      <c r="AY262" s="19" t="s">
        <v>119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79</v>
      </c>
      <c r="BK262" s="218">
        <f>ROUND(I262*H262,2)</f>
        <v>0</v>
      </c>
      <c r="BL262" s="19" t="s">
        <v>126</v>
      </c>
      <c r="BM262" s="217" t="s">
        <v>610</v>
      </c>
    </row>
    <row r="263" s="2" customFormat="1">
      <c r="A263" s="40"/>
      <c r="B263" s="41"/>
      <c r="C263" s="42"/>
      <c r="D263" s="219" t="s">
        <v>128</v>
      </c>
      <c r="E263" s="42"/>
      <c r="F263" s="220" t="s">
        <v>611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128</v>
      </c>
      <c r="AU263" s="19" t="s">
        <v>81</v>
      </c>
    </row>
    <row r="264" s="15" customFormat="1">
      <c r="A264" s="15"/>
      <c r="B264" s="261"/>
      <c r="C264" s="262"/>
      <c r="D264" s="226" t="s">
        <v>130</v>
      </c>
      <c r="E264" s="263" t="s">
        <v>19</v>
      </c>
      <c r="F264" s="264" t="s">
        <v>612</v>
      </c>
      <c r="G264" s="262"/>
      <c r="H264" s="263" t="s">
        <v>19</v>
      </c>
      <c r="I264" s="265"/>
      <c r="J264" s="262"/>
      <c r="K264" s="262"/>
      <c r="L264" s="266"/>
      <c r="M264" s="267"/>
      <c r="N264" s="268"/>
      <c r="O264" s="268"/>
      <c r="P264" s="268"/>
      <c r="Q264" s="268"/>
      <c r="R264" s="268"/>
      <c r="S264" s="268"/>
      <c r="T264" s="26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0" t="s">
        <v>130</v>
      </c>
      <c r="AU264" s="270" t="s">
        <v>81</v>
      </c>
      <c r="AV264" s="15" t="s">
        <v>79</v>
      </c>
      <c r="AW264" s="15" t="s">
        <v>32</v>
      </c>
      <c r="AX264" s="15" t="s">
        <v>71</v>
      </c>
      <c r="AY264" s="270" t="s">
        <v>119</v>
      </c>
    </row>
    <row r="265" s="13" customFormat="1">
      <c r="A265" s="13"/>
      <c r="B265" s="224"/>
      <c r="C265" s="225"/>
      <c r="D265" s="226" t="s">
        <v>130</v>
      </c>
      <c r="E265" s="227" t="s">
        <v>19</v>
      </c>
      <c r="F265" s="228" t="s">
        <v>613</v>
      </c>
      <c r="G265" s="225"/>
      <c r="H265" s="229">
        <v>74.242999999999995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130</v>
      </c>
      <c r="AU265" s="235" t="s">
        <v>81</v>
      </c>
      <c r="AV265" s="13" t="s">
        <v>81</v>
      </c>
      <c r="AW265" s="13" t="s">
        <v>32</v>
      </c>
      <c r="AX265" s="13" t="s">
        <v>71</v>
      </c>
      <c r="AY265" s="235" t="s">
        <v>119</v>
      </c>
    </row>
    <row r="266" s="13" customFormat="1">
      <c r="A266" s="13"/>
      <c r="B266" s="224"/>
      <c r="C266" s="225"/>
      <c r="D266" s="226" t="s">
        <v>130</v>
      </c>
      <c r="E266" s="227" t="s">
        <v>19</v>
      </c>
      <c r="F266" s="228" t="s">
        <v>614</v>
      </c>
      <c r="G266" s="225"/>
      <c r="H266" s="229">
        <v>33.371000000000002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130</v>
      </c>
      <c r="AU266" s="235" t="s">
        <v>81</v>
      </c>
      <c r="AV266" s="13" t="s">
        <v>81</v>
      </c>
      <c r="AW266" s="13" t="s">
        <v>32</v>
      </c>
      <c r="AX266" s="13" t="s">
        <v>71</v>
      </c>
      <c r="AY266" s="235" t="s">
        <v>119</v>
      </c>
    </row>
    <row r="267" s="14" customFormat="1">
      <c r="A267" s="14"/>
      <c r="B267" s="249"/>
      <c r="C267" s="250"/>
      <c r="D267" s="226" t="s">
        <v>130</v>
      </c>
      <c r="E267" s="251" t="s">
        <v>19</v>
      </c>
      <c r="F267" s="252" t="s">
        <v>282</v>
      </c>
      <c r="G267" s="250"/>
      <c r="H267" s="253">
        <v>107.614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130</v>
      </c>
      <c r="AU267" s="259" t="s">
        <v>81</v>
      </c>
      <c r="AV267" s="14" t="s">
        <v>126</v>
      </c>
      <c r="AW267" s="14" t="s">
        <v>32</v>
      </c>
      <c r="AX267" s="14" t="s">
        <v>79</v>
      </c>
      <c r="AY267" s="259" t="s">
        <v>119</v>
      </c>
    </row>
    <row r="268" s="2" customFormat="1" ht="24.15" customHeight="1">
      <c r="A268" s="40"/>
      <c r="B268" s="41"/>
      <c r="C268" s="206" t="s">
        <v>262</v>
      </c>
      <c r="D268" s="206" t="s">
        <v>121</v>
      </c>
      <c r="E268" s="207" t="s">
        <v>615</v>
      </c>
      <c r="F268" s="208" t="s">
        <v>616</v>
      </c>
      <c r="G268" s="209" t="s">
        <v>124</v>
      </c>
      <c r="H268" s="210">
        <v>107.614</v>
      </c>
      <c r="I268" s="211"/>
      <c r="J268" s="212">
        <f>ROUND(I268*H268,2)</f>
        <v>0</v>
      </c>
      <c r="K268" s="208" t="s">
        <v>272</v>
      </c>
      <c r="L268" s="46"/>
      <c r="M268" s="213" t="s">
        <v>19</v>
      </c>
      <c r="N268" s="214" t="s">
        <v>42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126</v>
      </c>
      <c r="AT268" s="217" t="s">
        <v>121</v>
      </c>
      <c r="AU268" s="217" t="s">
        <v>81</v>
      </c>
      <c r="AY268" s="19" t="s">
        <v>119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79</v>
      </c>
      <c r="BK268" s="218">
        <f>ROUND(I268*H268,2)</f>
        <v>0</v>
      </c>
      <c r="BL268" s="19" t="s">
        <v>126</v>
      </c>
      <c r="BM268" s="217" t="s">
        <v>617</v>
      </c>
    </row>
    <row r="269" s="2" customFormat="1">
      <c r="A269" s="40"/>
      <c r="B269" s="41"/>
      <c r="C269" s="42"/>
      <c r="D269" s="219" t="s">
        <v>128</v>
      </c>
      <c r="E269" s="42"/>
      <c r="F269" s="220" t="s">
        <v>618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128</v>
      </c>
      <c r="AU269" s="19" t="s">
        <v>81</v>
      </c>
    </row>
    <row r="270" s="2" customFormat="1" ht="16.5" customHeight="1">
      <c r="A270" s="40"/>
      <c r="B270" s="41"/>
      <c r="C270" s="239" t="s">
        <v>619</v>
      </c>
      <c r="D270" s="239" t="s">
        <v>276</v>
      </c>
      <c r="E270" s="240" t="s">
        <v>620</v>
      </c>
      <c r="F270" s="241" t="s">
        <v>621</v>
      </c>
      <c r="G270" s="242" t="s">
        <v>317</v>
      </c>
      <c r="H270" s="243">
        <v>2.1520000000000001</v>
      </c>
      <c r="I270" s="244"/>
      <c r="J270" s="245">
        <f>ROUND(I270*H270,2)</f>
        <v>0</v>
      </c>
      <c r="K270" s="241" t="s">
        <v>272</v>
      </c>
      <c r="L270" s="246"/>
      <c r="M270" s="247" t="s">
        <v>19</v>
      </c>
      <c r="N270" s="248" t="s">
        <v>42</v>
      </c>
      <c r="O270" s="86"/>
      <c r="P270" s="215">
        <f>O270*H270</f>
        <v>0</v>
      </c>
      <c r="Q270" s="215">
        <v>0.001</v>
      </c>
      <c r="R270" s="215">
        <f>Q270*H270</f>
        <v>0.0021520000000000003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162</v>
      </c>
      <c r="AT270" s="217" t="s">
        <v>276</v>
      </c>
      <c r="AU270" s="217" t="s">
        <v>81</v>
      </c>
      <c r="AY270" s="19" t="s">
        <v>119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79</v>
      </c>
      <c r="BK270" s="218">
        <f>ROUND(I270*H270,2)</f>
        <v>0</v>
      </c>
      <c r="BL270" s="19" t="s">
        <v>126</v>
      </c>
      <c r="BM270" s="217" t="s">
        <v>622</v>
      </c>
    </row>
    <row r="271" s="13" customFormat="1">
      <c r="A271" s="13"/>
      <c r="B271" s="224"/>
      <c r="C271" s="225"/>
      <c r="D271" s="226" t="s">
        <v>130</v>
      </c>
      <c r="E271" s="225"/>
      <c r="F271" s="228" t="s">
        <v>623</v>
      </c>
      <c r="G271" s="225"/>
      <c r="H271" s="229">
        <v>2.1520000000000001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130</v>
      </c>
      <c r="AU271" s="235" t="s">
        <v>81</v>
      </c>
      <c r="AV271" s="13" t="s">
        <v>81</v>
      </c>
      <c r="AW271" s="13" t="s">
        <v>4</v>
      </c>
      <c r="AX271" s="13" t="s">
        <v>79</v>
      </c>
      <c r="AY271" s="235" t="s">
        <v>119</v>
      </c>
    </row>
    <row r="272" s="12" customFormat="1" ht="22.8" customHeight="1">
      <c r="A272" s="12"/>
      <c r="B272" s="190"/>
      <c r="C272" s="191"/>
      <c r="D272" s="192" t="s">
        <v>70</v>
      </c>
      <c r="E272" s="204" t="s">
        <v>81</v>
      </c>
      <c r="F272" s="204" t="s">
        <v>624</v>
      </c>
      <c r="G272" s="191"/>
      <c r="H272" s="191"/>
      <c r="I272" s="194"/>
      <c r="J272" s="205">
        <f>BK272</f>
        <v>0</v>
      </c>
      <c r="K272" s="191"/>
      <c r="L272" s="196"/>
      <c r="M272" s="197"/>
      <c r="N272" s="198"/>
      <c r="O272" s="198"/>
      <c r="P272" s="199">
        <f>SUM(P273:P343)</f>
        <v>0</v>
      </c>
      <c r="Q272" s="198"/>
      <c r="R272" s="199">
        <f>SUM(R273:R343)</f>
        <v>4.6953011900000003</v>
      </c>
      <c r="S272" s="198"/>
      <c r="T272" s="200">
        <f>SUM(T273:T343)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1" t="s">
        <v>79</v>
      </c>
      <c r="AT272" s="202" t="s">
        <v>70</v>
      </c>
      <c r="AU272" s="202" t="s">
        <v>79</v>
      </c>
      <c r="AY272" s="201" t="s">
        <v>119</v>
      </c>
      <c r="BK272" s="203">
        <f>SUM(BK273:BK343)</f>
        <v>0</v>
      </c>
    </row>
    <row r="273" s="2" customFormat="1" ht="24.15" customHeight="1">
      <c r="A273" s="40"/>
      <c r="B273" s="41"/>
      <c r="C273" s="206" t="s">
        <v>625</v>
      </c>
      <c r="D273" s="206" t="s">
        <v>121</v>
      </c>
      <c r="E273" s="207" t="s">
        <v>626</v>
      </c>
      <c r="F273" s="208" t="s">
        <v>627</v>
      </c>
      <c r="G273" s="209" t="s">
        <v>124</v>
      </c>
      <c r="H273" s="210">
        <v>66.863</v>
      </c>
      <c r="I273" s="211"/>
      <c r="J273" s="212">
        <f>ROUND(I273*H273,2)</f>
        <v>0</v>
      </c>
      <c r="K273" s="208" t="s">
        <v>272</v>
      </c>
      <c r="L273" s="46"/>
      <c r="M273" s="213" t="s">
        <v>19</v>
      </c>
      <c r="N273" s="214" t="s">
        <v>42</v>
      </c>
      <c r="O273" s="86"/>
      <c r="P273" s="215">
        <f>O273*H273</f>
        <v>0</v>
      </c>
      <c r="Q273" s="215">
        <v>0.00027</v>
      </c>
      <c r="R273" s="215">
        <f>Q273*H273</f>
        <v>0.018053010000000001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126</v>
      </c>
      <c r="AT273" s="217" t="s">
        <v>121</v>
      </c>
      <c r="AU273" s="217" t="s">
        <v>81</v>
      </c>
      <c r="AY273" s="19" t="s">
        <v>119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79</v>
      </c>
      <c r="BK273" s="218">
        <f>ROUND(I273*H273,2)</f>
        <v>0</v>
      </c>
      <c r="BL273" s="19" t="s">
        <v>126</v>
      </c>
      <c r="BM273" s="217" t="s">
        <v>628</v>
      </c>
    </row>
    <row r="274" s="2" customFormat="1">
      <c r="A274" s="40"/>
      <c r="B274" s="41"/>
      <c r="C274" s="42"/>
      <c r="D274" s="219" t="s">
        <v>128</v>
      </c>
      <c r="E274" s="42"/>
      <c r="F274" s="220" t="s">
        <v>629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128</v>
      </c>
      <c r="AU274" s="19" t="s">
        <v>81</v>
      </c>
    </row>
    <row r="275" s="15" customFormat="1">
      <c r="A275" s="15"/>
      <c r="B275" s="261"/>
      <c r="C275" s="262"/>
      <c r="D275" s="226" t="s">
        <v>130</v>
      </c>
      <c r="E275" s="263" t="s">
        <v>19</v>
      </c>
      <c r="F275" s="264" t="s">
        <v>630</v>
      </c>
      <c r="G275" s="262"/>
      <c r="H275" s="263" t="s">
        <v>19</v>
      </c>
      <c r="I275" s="265"/>
      <c r="J275" s="262"/>
      <c r="K275" s="262"/>
      <c r="L275" s="266"/>
      <c r="M275" s="267"/>
      <c r="N275" s="268"/>
      <c r="O275" s="268"/>
      <c r="P275" s="268"/>
      <c r="Q275" s="268"/>
      <c r="R275" s="268"/>
      <c r="S275" s="268"/>
      <c r="T275" s="269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0" t="s">
        <v>130</v>
      </c>
      <c r="AU275" s="270" t="s">
        <v>81</v>
      </c>
      <c r="AV275" s="15" t="s">
        <v>79</v>
      </c>
      <c r="AW275" s="15" t="s">
        <v>32</v>
      </c>
      <c r="AX275" s="15" t="s">
        <v>71</v>
      </c>
      <c r="AY275" s="270" t="s">
        <v>119</v>
      </c>
    </row>
    <row r="276" s="13" customFormat="1">
      <c r="A276" s="13"/>
      <c r="B276" s="224"/>
      <c r="C276" s="225"/>
      <c r="D276" s="226" t="s">
        <v>130</v>
      </c>
      <c r="E276" s="227" t="s">
        <v>19</v>
      </c>
      <c r="F276" s="228" t="s">
        <v>631</v>
      </c>
      <c r="G276" s="225"/>
      <c r="H276" s="229">
        <v>33.271999999999998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130</v>
      </c>
      <c r="AU276" s="235" t="s">
        <v>81</v>
      </c>
      <c r="AV276" s="13" t="s">
        <v>81</v>
      </c>
      <c r="AW276" s="13" t="s">
        <v>32</v>
      </c>
      <c r="AX276" s="13" t="s">
        <v>71</v>
      </c>
      <c r="AY276" s="235" t="s">
        <v>119</v>
      </c>
    </row>
    <row r="277" s="13" customFormat="1">
      <c r="A277" s="13"/>
      <c r="B277" s="224"/>
      <c r="C277" s="225"/>
      <c r="D277" s="226" t="s">
        <v>130</v>
      </c>
      <c r="E277" s="227" t="s">
        <v>19</v>
      </c>
      <c r="F277" s="228" t="s">
        <v>632</v>
      </c>
      <c r="G277" s="225"/>
      <c r="H277" s="229">
        <v>21.48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130</v>
      </c>
      <c r="AU277" s="235" t="s">
        <v>81</v>
      </c>
      <c r="AV277" s="13" t="s">
        <v>81</v>
      </c>
      <c r="AW277" s="13" t="s">
        <v>32</v>
      </c>
      <c r="AX277" s="13" t="s">
        <v>71</v>
      </c>
      <c r="AY277" s="235" t="s">
        <v>119</v>
      </c>
    </row>
    <row r="278" s="13" customFormat="1">
      <c r="A278" s="13"/>
      <c r="B278" s="224"/>
      <c r="C278" s="225"/>
      <c r="D278" s="226" t="s">
        <v>130</v>
      </c>
      <c r="E278" s="227" t="s">
        <v>19</v>
      </c>
      <c r="F278" s="228" t="s">
        <v>633</v>
      </c>
      <c r="G278" s="225"/>
      <c r="H278" s="229">
        <v>12.111000000000001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130</v>
      </c>
      <c r="AU278" s="235" t="s">
        <v>81</v>
      </c>
      <c r="AV278" s="13" t="s">
        <v>81</v>
      </c>
      <c r="AW278" s="13" t="s">
        <v>32</v>
      </c>
      <c r="AX278" s="13" t="s">
        <v>71</v>
      </c>
      <c r="AY278" s="235" t="s">
        <v>119</v>
      </c>
    </row>
    <row r="279" s="14" customFormat="1">
      <c r="A279" s="14"/>
      <c r="B279" s="249"/>
      <c r="C279" s="250"/>
      <c r="D279" s="226" t="s">
        <v>130</v>
      </c>
      <c r="E279" s="251" t="s">
        <v>19</v>
      </c>
      <c r="F279" s="252" t="s">
        <v>282</v>
      </c>
      <c r="G279" s="250"/>
      <c r="H279" s="253">
        <v>66.863</v>
      </c>
      <c r="I279" s="254"/>
      <c r="J279" s="250"/>
      <c r="K279" s="250"/>
      <c r="L279" s="255"/>
      <c r="M279" s="256"/>
      <c r="N279" s="257"/>
      <c r="O279" s="257"/>
      <c r="P279" s="257"/>
      <c r="Q279" s="257"/>
      <c r="R279" s="257"/>
      <c r="S279" s="257"/>
      <c r="T279" s="25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9" t="s">
        <v>130</v>
      </c>
      <c r="AU279" s="259" t="s">
        <v>81</v>
      </c>
      <c r="AV279" s="14" t="s">
        <v>126</v>
      </c>
      <c r="AW279" s="14" t="s">
        <v>32</v>
      </c>
      <c r="AX279" s="14" t="s">
        <v>79</v>
      </c>
      <c r="AY279" s="259" t="s">
        <v>119</v>
      </c>
    </row>
    <row r="280" s="2" customFormat="1" ht="16.5" customHeight="1">
      <c r="A280" s="40"/>
      <c r="B280" s="41"/>
      <c r="C280" s="239" t="s">
        <v>634</v>
      </c>
      <c r="D280" s="239" t="s">
        <v>276</v>
      </c>
      <c r="E280" s="240" t="s">
        <v>635</v>
      </c>
      <c r="F280" s="241" t="s">
        <v>636</v>
      </c>
      <c r="G280" s="242" t="s">
        <v>124</v>
      </c>
      <c r="H280" s="243">
        <v>79.198999999999998</v>
      </c>
      <c r="I280" s="244"/>
      <c r="J280" s="245">
        <f>ROUND(I280*H280,2)</f>
        <v>0</v>
      </c>
      <c r="K280" s="241" t="s">
        <v>272</v>
      </c>
      <c r="L280" s="246"/>
      <c r="M280" s="247" t="s">
        <v>19</v>
      </c>
      <c r="N280" s="248" t="s">
        <v>42</v>
      </c>
      <c r="O280" s="86"/>
      <c r="P280" s="215">
        <f>O280*H280</f>
        <v>0</v>
      </c>
      <c r="Q280" s="215">
        <v>0.00029999999999999997</v>
      </c>
      <c r="R280" s="215">
        <f>Q280*H280</f>
        <v>0.023759699999999998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162</v>
      </c>
      <c r="AT280" s="217" t="s">
        <v>276</v>
      </c>
      <c r="AU280" s="217" t="s">
        <v>81</v>
      </c>
      <c r="AY280" s="19" t="s">
        <v>119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79</v>
      </c>
      <c r="BK280" s="218">
        <f>ROUND(I280*H280,2)</f>
        <v>0</v>
      </c>
      <c r="BL280" s="19" t="s">
        <v>126</v>
      </c>
      <c r="BM280" s="217" t="s">
        <v>637</v>
      </c>
    </row>
    <row r="281" s="13" customFormat="1">
      <c r="A281" s="13"/>
      <c r="B281" s="224"/>
      <c r="C281" s="225"/>
      <c r="D281" s="226" t="s">
        <v>130</v>
      </c>
      <c r="E281" s="225"/>
      <c r="F281" s="228" t="s">
        <v>638</v>
      </c>
      <c r="G281" s="225"/>
      <c r="H281" s="229">
        <v>79.198999999999998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130</v>
      </c>
      <c r="AU281" s="235" t="s">
        <v>81</v>
      </c>
      <c r="AV281" s="13" t="s">
        <v>81</v>
      </c>
      <c r="AW281" s="13" t="s">
        <v>4</v>
      </c>
      <c r="AX281" s="13" t="s">
        <v>79</v>
      </c>
      <c r="AY281" s="235" t="s">
        <v>119</v>
      </c>
    </row>
    <row r="282" s="2" customFormat="1" ht="16.5" customHeight="1">
      <c r="A282" s="40"/>
      <c r="B282" s="41"/>
      <c r="C282" s="206" t="s">
        <v>639</v>
      </c>
      <c r="D282" s="206" t="s">
        <v>121</v>
      </c>
      <c r="E282" s="207" t="s">
        <v>640</v>
      </c>
      <c r="F282" s="208" t="s">
        <v>641</v>
      </c>
      <c r="G282" s="209" t="s">
        <v>279</v>
      </c>
      <c r="H282" s="210">
        <v>1.4830000000000001</v>
      </c>
      <c r="I282" s="211"/>
      <c r="J282" s="212">
        <f>ROUND(I282*H282,2)</f>
        <v>0</v>
      </c>
      <c r="K282" s="208" t="s">
        <v>272</v>
      </c>
      <c r="L282" s="46"/>
      <c r="M282" s="213" t="s">
        <v>19</v>
      </c>
      <c r="N282" s="214" t="s">
        <v>42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126</v>
      </c>
      <c r="AT282" s="217" t="s">
        <v>121</v>
      </c>
      <c r="AU282" s="217" t="s">
        <v>81</v>
      </c>
      <c r="AY282" s="19" t="s">
        <v>119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79</v>
      </c>
      <c r="BK282" s="218">
        <f>ROUND(I282*H282,2)</f>
        <v>0</v>
      </c>
      <c r="BL282" s="19" t="s">
        <v>126</v>
      </c>
      <c r="BM282" s="217" t="s">
        <v>642</v>
      </c>
    </row>
    <row r="283" s="2" customFormat="1">
      <c r="A283" s="40"/>
      <c r="B283" s="41"/>
      <c r="C283" s="42"/>
      <c r="D283" s="219" t="s">
        <v>128</v>
      </c>
      <c r="E283" s="42"/>
      <c r="F283" s="220" t="s">
        <v>643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128</v>
      </c>
      <c r="AU283" s="19" t="s">
        <v>81</v>
      </c>
    </row>
    <row r="284" s="15" customFormat="1">
      <c r="A284" s="15"/>
      <c r="B284" s="261"/>
      <c r="C284" s="262"/>
      <c r="D284" s="226" t="s">
        <v>130</v>
      </c>
      <c r="E284" s="263" t="s">
        <v>19</v>
      </c>
      <c r="F284" s="264" t="s">
        <v>644</v>
      </c>
      <c r="G284" s="262"/>
      <c r="H284" s="263" t="s">
        <v>19</v>
      </c>
      <c r="I284" s="265"/>
      <c r="J284" s="262"/>
      <c r="K284" s="262"/>
      <c r="L284" s="266"/>
      <c r="M284" s="267"/>
      <c r="N284" s="268"/>
      <c r="O284" s="268"/>
      <c r="P284" s="268"/>
      <c r="Q284" s="268"/>
      <c r="R284" s="268"/>
      <c r="S284" s="268"/>
      <c r="T284" s="26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0" t="s">
        <v>130</v>
      </c>
      <c r="AU284" s="270" t="s">
        <v>81</v>
      </c>
      <c r="AV284" s="15" t="s">
        <v>79</v>
      </c>
      <c r="AW284" s="15" t="s">
        <v>32</v>
      </c>
      <c r="AX284" s="15" t="s">
        <v>71</v>
      </c>
      <c r="AY284" s="270" t="s">
        <v>119</v>
      </c>
    </row>
    <row r="285" s="13" customFormat="1">
      <c r="A285" s="13"/>
      <c r="B285" s="224"/>
      <c r="C285" s="225"/>
      <c r="D285" s="226" t="s">
        <v>130</v>
      </c>
      <c r="E285" s="227" t="s">
        <v>19</v>
      </c>
      <c r="F285" s="228" t="s">
        <v>645</v>
      </c>
      <c r="G285" s="225"/>
      <c r="H285" s="229">
        <v>0.76300000000000001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130</v>
      </c>
      <c r="AU285" s="235" t="s">
        <v>81</v>
      </c>
      <c r="AV285" s="13" t="s">
        <v>81</v>
      </c>
      <c r="AW285" s="13" t="s">
        <v>32</v>
      </c>
      <c r="AX285" s="13" t="s">
        <v>71</v>
      </c>
      <c r="AY285" s="235" t="s">
        <v>119</v>
      </c>
    </row>
    <row r="286" s="13" customFormat="1">
      <c r="A286" s="13"/>
      <c r="B286" s="224"/>
      <c r="C286" s="225"/>
      <c r="D286" s="226" t="s">
        <v>130</v>
      </c>
      <c r="E286" s="227" t="s">
        <v>19</v>
      </c>
      <c r="F286" s="228" t="s">
        <v>646</v>
      </c>
      <c r="G286" s="225"/>
      <c r="H286" s="229">
        <v>0.51100000000000001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130</v>
      </c>
      <c r="AU286" s="235" t="s">
        <v>81</v>
      </c>
      <c r="AV286" s="13" t="s">
        <v>81</v>
      </c>
      <c r="AW286" s="13" t="s">
        <v>32</v>
      </c>
      <c r="AX286" s="13" t="s">
        <v>71</v>
      </c>
      <c r="AY286" s="235" t="s">
        <v>119</v>
      </c>
    </row>
    <row r="287" s="13" customFormat="1">
      <c r="A287" s="13"/>
      <c r="B287" s="224"/>
      <c r="C287" s="225"/>
      <c r="D287" s="226" t="s">
        <v>130</v>
      </c>
      <c r="E287" s="227" t="s">
        <v>19</v>
      </c>
      <c r="F287" s="228" t="s">
        <v>647</v>
      </c>
      <c r="G287" s="225"/>
      <c r="H287" s="229">
        <v>0.20899999999999999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130</v>
      </c>
      <c r="AU287" s="235" t="s">
        <v>81</v>
      </c>
      <c r="AV287" s="13" t="s">
        <v>81</v>
      </c>
      <c r="AW287" s="13" t="s">
        <v>32</v>
      </c>
      <c r="AX287" s="13" t="s">
        <v>71</v>
      </c>
      <c r="AY287" s="235" t="s">
        <v>119</v>
      </c>
    </row>
    <row r="288" s="14" customFormat="1">
      <c r="A288" s="14"/>
      <c r="B288" s="249"/>
      <c r="C288" s="250"/>
      <c r="D288" s="226" t="s">
        <v>130</v>
      </c>
      <c r="E288" s="251" t="s">
        <v>19</v>
      </c>
      <c r="F288" s="252" t="s">
        <v>282</v>
      </c>
      <c r="G288" s="250"/>
      <c r="H288" s="253">
        <v>1.4830000000000001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9" t="s">
        <v>130</v>
      </c>
      <c r="AU288" s="259" t="s">
        <v>81</v>
      </c>
      <c r="AV288" s="14" t="s">
        <v>126</v>
      </c>
      <c r="AW288" s="14" t="s">
        <v>32</v>
      </c>
      <c r="AX288" s="14" t="s">
        <v>79</v>
      </c>
      <c r="AY288" s="259" t="s">
        <v>119</v>
      </c>
    </row>
    <row r="289" s="2" customFormat="1" ht="16.5" customHeight="1">
      <c r="A289" s="40"/>
      <c r="B289" s="41"/>
      <c r="C289" s="206" t="s">
        <v>648</v>
      </c>
      <c r="D289" s="206" t="s">
        <v>121</v>
      </c>
      <c r="E289" s="207" t="s">
        <v>649</v>
      </c>
      <c r="F289" s="208" t="s">
        <v>650</v>
      </c>
      <c r="G289" s="209" t="s">
        <v>430</v>
      </c>
      <c r="H289" s="210">
        <v>20.600000000000001</v>
      </c>
      <c r="I289" s="211"/>
      <c r="J289" s="212">
        <f>ROUND(I289*H289,2)</f>
        <v>0</v>
      </c>
      <c r="K289" s="208" t="s">
        <v>272</v>
      </c>
      <c r="L289" s="46"/>
      <c r="M289" s="213" t="s">
        <v>19</v>
      </c>
      <c r="N289" s="214" t="s">
        <v>42</v>
      </c>
      <c r="O289" s="86"/>
      <c r="P289" s="215">
        <f>O289*H289</f>
        <v>0</v>
      </c>
      <c r="Q289" s="215">
        <v>0.00116</v>
      </c>
      <c r="R289" s="215">
        <f>Q289*H289</f>
        <v>0.023896000000000001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126</v>
      </c>
      <c r="AT289" s="217" t="s">
        <v>121</v>
      </c>
      <c r="AU289" s="217" t="s">
        <v>81</v>
      </c>
      <c r="AY289" s="19" t="s">
        <v>119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79</v>
      </c>
      <c r="BK289" s="218">
        <f>ROUND(I289*H289,2)</f>
        <v>0</v>
      </c>
      <c r="BL289" s="19" t="s">
        <v>126</v>
      </c>
      <c r="BM289" s="217" t="s">
        <v>651</v>
      </c>
    </row>
    <row r="290" s="2" customFormat="1">
      <c r="A290" s="40"/>
      <c r="B290" s="41"/>
      <c r="C290" s="42"/>
      <c r="D290" s="219" t="s">
        <v>128</v>
      </c>
      <c r="E290" s="42"/>
      <c r="F290" s="220" t="s">
        <v>652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128</v>
      </c>
      <c r="AU290" s="19" t="s">
        <v>81</v>
      </c>
    </row>
    <row r="291" s="15" customFormat="1">
      <c r="A291" s="15"/>
      <c r="B291" s="261"/>
      <c r="C291" s="262"/>
      <c r="D291" s="226" t="s">
        <v>130</v>
      </c>
      <c r="E291" s="263" t="s">
        <v>19</v>
      </c>
      <c r="F291" s="264" t="s">
        <v>653</v>
      </c>
      <c r="G291" s="262"/>
      <c r="H291" s="263" t="s">
        <v>19</v>
      </c>
      <c r="I291" s="265"/>
      <c r="J291" s="262"/>
      <c r="K291" s="262"/>
      <c r="L291" s="266"/>
      <c r="M291" s="267"/>
      <c r="N291" s="268"/>
      <c r="O291" s="268"/>
      <c r="P291" s="268"/>
      <c r="Q291" s="268"/>
      <c r="R291" s="268"/>
      <c r="S291" s="268"/>
      <c r="T291" s="26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0" t="s">
        <v>130</v>
      </c>
      <c r="AU291" s="270" t="s">
        <v>81</v>
      </c>
      <c r="AV291" s="15" t="s">
        <v>79</v>
      </c>
      <c r="AW291" s="15" t="s">
        <v>32</v>
      </c>
      <c r="AX291" s="15" t="s">
        <v>71</v>
      </c>
      <c r="AY291" s="270" t="s">
        <v>119</v>
      </c>
    </row>
    <row r="292" s="13" customFormat="1">
      <c r="A292" s="13"/>
      <c r="B292" s="224"/>
      <c r="C292" s="225"/>
      <c r="D292" s="226" t="s">
        <v>130</v>
      </c>
      <c r="E292" s="227" t="s">
        <v>19</v>
      </c>
      <c r="F292" s="228" t="s">
        <v>654</v>
      </c>
      <c r="G292" s="225"/>
      <c r="H292" s="229">
        <v>10.6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130</v>
      </c>
      <c r="AU292" s="235" t="s">
        <v>81</v>
      </c>
      <c r="AV292" s="13" t="s">
        <v>81</v>
      </c>
      <c r="AW292" s="13" t="s">
        <v>32</v>
      </c>
      <c r="AX292" s="13" t="s">
        <v>71</v>
      </c>
      <c r="AY292" s="235" t="s">
        <v>119</v>
      </c>
    </row>
    <row r="293" s="13" customFormat="1">
      <c r="A293" s="13"/>
      <c r="B293" s="224"/>
      <c r="C293" s="225"/>
      <c r="D293" s="226" t="s">
        <v>130</v>
      </c>
      <c r="E293" s="227" t="s">
        <v>19</v>
      </c>
      <c r="F293" s="228" t="s">
        <v>655</v>
      </c>
      <c r="G293" s="225"/>
      <c r="H293" s="229">
        <v>7.0999999999999996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130</v>
      </c>
      <c r="AU293" s="235" t="s">
        <v>81</v>
      </c>
      <c r="AV293" s="13" t="s">
        <v>81</v>
      </c>
      <c r="AW293" s="13" t="s">
        <v>32</v>
      </c>
      <c r="AX293" s="13" t="s">
        <v>71</v>
      </c>
      <c r="AY293" s="235" t="s">
        <v>119</v>
      </c>
    </row>
    <row r="294" s="13" customFormat="1">
      <c r="A294" s="13"/>
      <c r="B294" s="224"/>
      <c r="C294" s="225"/>
      <c r="D294" s="226" t="s">
        <v>130</v>
      </c>
      <c r="E294" s="227" t="s">
        <v>19</v>
      </c>
      <c r="F294" s="228" t="s">
        <v>656</v>
      </c>
      <c r="G294" s="225"/>
      <c r="H294" s="229">
        <v>2.8999999999999999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130</v>
      </c>
      <c r="AU294" s="235" t="s">
        <v>81</v>
      </c>
      <c r="AV294" s="13" t="s">
        <v>81</v>
      </c>
      <c r="AW294" s="13" t="s">
        <v>32</v>
      </c>
      <c r="AX294" s="13" t="s">
        <v>71</v>
      </c>
      <c r="AY294" s="235" t="s">
        <v>119</v>
      </c>
    </row>
    <row r="295" s="14" customFormat="1">
      <c r="A295" s="14"/>
      <c r="B295" s="249"/>
      <c r="C295" s="250"/>
      <c r="D295" s="226" t="s">
        <v>130</v>
      </c>
      <c r="E295" s="251" t="s">
        <v>19</v>
      </c>
      <c r="F295" s="252" t="s">
        <v>282</v>
      </c>
      <c r="G295" s="250"/>
      <c r="H295" s="253">
        <v>20.600000000000001</v>
      </c>
      <c r="I295" s="254"/>
      <c r="J295" s="250"/>
      <c r="K295" s="250"/>
      <c r="L295" s="255"/>
      <c r="M295" s="256"/>
      <c r="N295" s="257"/>
      <c r="O295" s="257"/>
      <c r="P295" s="257"/>
      <c r="Q295" s="257"/>
      <c r="R295" s="257"/>
      <c r="S295" s="257"/>
      <c r="T295" s="25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9" t="s">
        <v>130</v>
      </c>
      <c r="AU295" s="259" t="s">
        <v>81</v>
      </c>
      <c r="AV295" s="14" t="s">
        <v>126</v>
      </c>
      <c r="AW295" s="14" t="s">
        <v>32</v>
      </c>
      <c r="AX295" s="14" t="s">
        <v>79</v>
      </c>
      <c r="AY295" s="259" t="s">
        <v>119</v>
      </c>
    </row>
    <row r="296" s="2" customFormat="1" ht="16.5" customHeight="1">
      <c r="A296" s="40"/>
      <c r="B296" s="41"/>
      <c r="C296" s="239" t="s">
        <v>657</v>
      </c>
      <c r="D296" s="239" t="s">
        <v>276</v>
      </c>
      <c r="E296" s="240" t="s">
        <v>658</v>
      </c>
      <c r="F296" s="241" t="s">
        <v>659</v>
      </c>
      <c r="G296" s="242" t="s">
        <v>134</v>
      </c>
      <c r="H296" s="243">
        <v>4</v>
      </c>
      <c r="I296" s="244"/>
      <c r="J296" s="245">
        <f>ROUND(I296*H296,2)</f>
        <v>0</v>
      </c>
      <c r="K296" s="241" t="s">
        <v>272</v>
      </c>
      <c r="L296" s="246"/>
      <c r="M296" s="247" t="s">
        <v>19</v>
      </c>
      <c r="N296" s="248" t="s">
        <v>42</v>
      </c>
      <c r="O296" s="86"/>
      <c r="P296" s="215">
        <f>O296*H296</f>
        <v>0</v>
      </c>
      <c r="Q296" s="215">
        <v>0.31</v>
      </c>
      <c r="R296" s="215">
        <f>Q296*H296</f>
        <v>1.24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162</v>
      </c>
      <c r="AT296" s="217" t="s">
        <v>276</v>
      </c>
      <c r="AU296" s="217" t="s">
        <v>81</v>
      </c>
      <c r="AY296" s="19" t="s">
        <v>119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79</v>
      </c>
      <c r="BK296" s="218">
        <f>ROUND(I296*H296,2)</f>
        <v>0</v>
      </c>
      <c r="BL296" s="19" t="s">
        <v>126</v>
      </c>
      <c r="BM296" s="217" t="s">
        <v>660</v>
      </c>
    </row>
    <row r="297" s="13" customFormat="1">
      <c r="A297" s="13"/>
      <c r="B297" s="224"/>
      <c r="C297" s="225"/>
      <c r="D297" s="226" t="s">
        <v>130</v>
      </c>
      <c r="E297" s="227" t="s">
        <v>19</v>
      </c>
      <c r="F297" s="228" t="s">
        <v>661</v>
      </c>
      <c r="G297" s="225"/>
      <c r="H297" s="229">
        <v>2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130</v>
      </c>
      <c r="AU297" s="235" t="s">
        <v>81</v>
      </c>
      <c r="AV297" s="13" t="s">
        <v>81</v>
      </c>
      <c r="AW297" s="13" t="s">
        <v>32</v>
      </c>
      <c r="AX297" s="13" t="s">
        <v>71</v>
      </c>
      <c r="AY297" s="235" t="s">
        <v>119</v>
      </c>
    </row>
    <row r="298" s="13" customFormat="1">
      <c r="A298" s="13"/>
      <c r="B298" s="224"/>
      <c r="C298" s="225"/>
      <c r="D298" s="226" t="s">
        <v>130</v>
      </c>
      <c r="E298" s="227" t="s">
        <v>19</v>
      </c>
      <c r="F298" s="228" t="s">
        <v>662</v>
      </c>
      <c r="G298" s="225"/>
      <c r="H298" s="229">
        <v>2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130</v>
      </c>
      <c r="AU298" s="235" t="s">
        <v>81</v>
      </c>
      <c r="AV298" s="13" t="s">
        <v>81</v>
      </c>
      <c r="AW298" s="13" t="s">
        <v>32</v>
      </c>
      <c r="AX298" s="13" t="s">
        <v>71</v>
      </c>
      <c r="AY298" s="235" t="s">
        <v>119</v>
      </c>
    </row>
    <row r="299" s="14" customFormat="1">
      <c r="A299" s="14"/>
      <c r="B299" s="249"/>
      <c r="C299" s="250"/>
      <c r="D299" s="226" t="s">
        <v>130</v>
      </c>
      <c r="E299" s="251" t="s">
        <v>19</v>
      </c>
      <c r="F299" s="252" t="s">
        <v>282</v>
      </c>
      <c r="G299" s="250"/>
      <c r="H299" s="253">
        <v>4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9" t="s">
        <v>130</v>
      </c>
      <c r="AU299" s="259" t="s">
        <v>81</v>
      </c>
      <c r="AV299" s="14" t="s">
        <v>126</v>
      </c>
      <c r="AW299" s="14" t="s">
        <v>32</v>
      </c>
      <c r="AX299" s="14" t="s">
        <v>79</v>
      </c>
      <c r="AY299" s="259" t="s">
        <v>119</v>
      </c>
    </row>
    <row r="300" s="2" customFormat="1" ht="16.5" customHeight="1">
      <c r="A300" s="40"/>
      <c r="B300" s="41"/>
      <c r="C300" s="239" t="s">
        <v>663</v>
      </c>
      <c r="D300" s="239" t="s">
        <v>276</v>
      </c>
      <c r="E300" s="240" t="s">
        <v>664</v>
      </c>
      <c r="F300" s="241" t="s">
        <v>665</v>
      </c>
      <c r="G300" s="242" t="s">
        <v>134</v>
      </c>
      <c r="H300" s="243">
        <v>4</v>
      </c>
      <c r="I300" s="244"/>
      <c r="J300" s="245">
        <f>ROUND(I300*H300,2)</f>
        <v>0</v>
      </c>
      <c r="K300" s="241" t="s">
        <v>272</v>
      </c>
      <c r="L300" s="246"/>
      <c r="M300" s="247" t="s">
        <v>19</v>
      </c>
      <c r="N300" s="248" t="s">
        <v>42</v>
      </c>
      <c r="O300" s="86"/>
      <c r="P300" s="215">
        <f>O300*H300</f>
        <v>0</v>
      </c>
      <c r="Q300" s="215">
        <v>8.0000000000000007E-05</v>
      </c>
      <c r="R300" s="215">
        <f>Q300*H300</f>
        <v>0.00032000000000000003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162</v>
      </c>
      <c r="AT300" s="217" t="s">
        <v>276</v>
      </c>
      <c r="AU300" s="217" t="s">
        <v>81</v>
      </c>
      <c r="AY300" s="19" t="s">
        <v>119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79</v>
      </c>
      <c r="BK300" s="218">
        <f>ROUND(I300*H300,2)</f>
        <v>0</v>
      </c>
      <c r="BL300" s="19" t="s">
        <v>126</v>
      </c>
      <c r="BM300" s="217" t="s">
        <v>666</v>
      </c>
    </row>
    <row r="301" s="13" customFormat="1">
      <c r="A301" s="13"/>
      <c r="B301" s="224"/>
      <c r="C301" s="225"/>
      <c r="D301" s="226" t="s">
        <v>130</v>
      </c>
      <c r="E301" s="227" t="s">
        <v>19</v>
      </c>
      <c r="F301" s="228" t="s">
        <v>661</v>
      </c>
      <c r="G301" s="225"/>
      <c r="H301" s="229">
        <v>2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130</v>
      </c>
      <c r="AU301" s="235" t="s">
        <v>81</v>
      </c>
      <c r="AV301" s="13" t="s">
        <v>81</v>
      </c>
      <c r="AW301" s="13" t="s">
        <v>32</v>
      </c>
      <c r="AX301" s="13" t="s">
        <v>71</v>
      </c>
      <c r="AY301" s="235" t="s">
        <v>119</v>
      </c>
    </row>
    <row r="302" s="13" customFormat="1">
      <c r="A302" s="13"/>
      <c r="B302" s="224"/>
      <c r="C302" s="225"/>
      <c r="D302" s="226" t="s">
        <v>130</v>
      </c>
      <c r="E302" s="227" t="s">
        <v>19</v>
      </c>
      <c r="F302" s="228" t="s">
        <v>667</v>
      </c>
      <c r="G302" s="225"/>
      <c r="H302" s="229">
        <v>1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130</v>
      </c>
      <c r="AU302" s="235" t="s">
        <v>81</v>
      </c>
      <c r="AV302" s="13" t="s">
        <v>81</v>
      </c>
      <c r="AW302" s="13" t="s">
        <v>32</v>
      </c>
      <c r="AX302" s="13" t="s">
        <v>71</v>
      </c>
      <c r="AY302" s="235" t="s">
        <v>119</v>
      </c>
    </row>
    <row r="303" s="13" customFormat="1">
      <c r="A303" s="13"/>
      <c r="B303" s="224"/>
      <c r="C303" s="225"/>
      <c r="D303" s="226" t="s">
        <v>130</v>
      </c>
      <c r="E303" s="227" t="s">
        <v>19</v>
      </c>
      <c r="F303" s="228" t="s">
        <v>668</v>
      </c>
      <c r="G303" s="225"/>
      <c r="H303" s="229">
        <v>1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130</v>
      </c>
      <c r="AU303" s="235" t="s">
        <v>81</v>
      </c>
      <c r="AV303" s="13" t="s">
        <v>81</v>
      </c>
      <c r="AW303" s="13" t="s">
        <v>32</v>
      </c>
      <c r="AX303" s="13" t="s">
        <v>71</v>
      </c>
      <c r="AY303" s="235" t="s">
        <v>119</v>
      </c>
    </row>
    <row r="304" s="14" customFormat="1">
      <c r="A304" s="14"/>
      <c r="B304" s="249"/>
      <c r="C304" s="250"/>
      <c r="D304" s="226" t="s">
        <v>130</v>
      </c>
      <c r="E304" s="251" t="s">
        <v>19</v>
      </c>
      <c r="F304" s="252" t="s">
        <v>282</v>
      </c>
      <c r="G304" s="250"/>
      <c r="H304" s="253">
        <v>4</v>
      </c>
      <c r="I304" s="254"/>
      <c r="J304" s="250"/>
      <c r="K304" s="250"/>
      <c r="L304" s="255"/>
      <c r="M304" s="256"/>
      <c r="N304" s="257"/>
      <c r="O304" s="257"/>
      <c r="P304" s="257"/>
      <c r="Q304" s="257"/>
      <c r="R304" s="257"/>
      <c r="S304" s="257"/>
      <c r="T304" s="25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9" t="s">
        <v>130</v>
      </c>
      <c r="AU304" s="259" t="s">
        <v>81</v>
      </c>
      <c r="AV304" s="14" t="s">
        <v>126</v>
      </c>
      <c r="AW304" s="14" t="s">
        <v>32</v>
      </c>
      <c r="AX304" s="14" t="s">
        <v>79</v>
      </c>
      <c r="AY304" s="259" t="s">
        <v>119</v>
      </c>
    </row>
    <row r="305" s="2" customFormat="1" ht="16.5" customHeight="1">
      <c r="A305" s="40"/>
      <c r="B305" s="41"/>
      <c r="C305" s="206" t="s">
        <v>669</v>
      </c>
      <c r="D305" s="206" t="s">
        <v>121</v>
      </c>
      <c r="E305" s="207" t="s">
        <v>670</v>
      </c>
      <c r="F305" s="208" t="s">
        <v>671</v>
      </c>
      <c r="G305" s="209" t="s">
        <v>430</v>
      </c>
      <c r="H305" s="210">
        <v>3.2000000000000002</v>
      </c>
      <c r="I305" s="211"/>
      <c r="J305" s="212">
        <f>ROUND(I305*H305,2)</f>
        <v>0</v>
      </c>
      <c r="K305" s="208" t="s">
        <v>19</v>
      </c>
      <c r="L305" s="46"/>
      <c r="M305" s="213" t="s">
        <v>19</v>
      </c>
      <c r="N305" s="214" t="s">
        <v>42</v>
      </c>
      <c r="O305" s="86"/>
      <c r="P305" s="215">
        <f>O305*H305</f>
        <v>0</v>
      </c>
      <c r="Q305" s="215">
        <v>0.00079000000000000001</v>
      </c>
      <c r="R305" s="215">
        <f>Q305*H305</f>
        <v>0.0025280000000000003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126</v>
      </c>
      <c r="AT305" s="217" t="s">
        <v>121</v>
      </c>
      <c r="AU305" s="217" t="s">
        <v>81</v>
      </c>
      <c r="AY305" s="19" t="s">
        <v>119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79</v>
      </c>
      <c r="BK305" s="218">
        <f>ROUND(I305*H305,2)</f>
        <v>0</v>
      </c>
      <c r="BL305" s="19" t="s">
        <v>126</v>
      </c>
      <c r="BM305" s="217" t="s">
        <v>672</v>
      </c>
    </row>
    <row r="306" s="15" customFormat="1">
      <c r="A306" s="15"/>
      <c r="B306" s="261"/>
      <c r="C306" s="262"/>
      <c r="D306" s="226" t="s">
        <v>130</v>
      </c>
      <c r="E306" s="263" t="s">
        <v>19</v>
      </c>
      <c r="F306" s="264" t="s">
        <v>673</v>
      </c>
      <c r="G306" s="262"/>
      <c r="H306" s="263" t="s">
        <v>19</v>
      </c>
      <c r="I306" s="265"/>
      <c r="J306" s="262"/>
      <c r="K306" s="262"/>
      <c r="L306" s="266"/>
      <c r="M306" s="267"/>
      <c r="N306" s="268"/>
      <c r="O306" s="268"/>
      <c r="P306" s="268"/>
      <c r="Q306" s="268"/>
      <c r="R306" s="268"/>
      <c r="S306" s="268"/>
      <c r="T306" s="269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0" t="s">
        <v>130</v>
      </c>
      <c r="AU306" s="270" t="s">
        <v>81</v>
      </c>
      <c r="AV306" s="15" t="s">
        <v>79</v>
      </c>
      <c r="AW306" s="15" t="s">
        <v>32</v>
      </c>
      <c r="AX306" s="15" t="s">
        <v>71</v>
      </c>
      <c r="AY306" s="270" t="s">
        <v>119</v>
      </c>
    </row>
    <row r="307" s="13" customFormat="1">
      <c r="A307" s="13"/>
      <c r="B307" s="224"/>
      <c r="C307" s="225"/>
      <c r="D307" s="226" t="s">
        <v>130</v>
      </c>
      <c r="E307" s="227" t="s">
        <v>19</v>
      </c>
      <c r="F307" s="228" t="s">
        <v>674</v>
      </c>
      <c r="G307" s="225"/>
      <c r="H307" s="229">
        <v>1.6000000000000001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130</v>
      </c>
      <c r="AU307" s="235" t="s">
        <v>81</v>
      </c>
      <c r="AV307" s="13" t="s">
        <v>81</v>
      </c>
      <c r="AW307" s="13" t="s">
        <v>32</v>
      </c>
      <c r="AX307" s="13" t="s">
        <v>71</v>
      </c>
      <c r="AY307" s="235" t="s">
        <v>119</v>
      </c>
    </row>
    <row r="308" s="13" customFormat="1">
      <c r="A308" s="13"/>
      <c r="B308" s="224"/>
      <c r="C308" s="225"/>
      <c r="D308" s="226" t="s">
        <v>130</v>
      </c>
      <c r="E308" s="227" t="s">
        <v>19</v>
      </c>
      <c r="F308" s="228" t="s">
        <v>675</v>
      </c>
      <c r="G308" s="225"/>
      <c r="H308" s="229">
        <v>1.6000000000000001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130</v>
      </c>
      <c r="AU308" s="235" t="s">
        <v>81</v>
      </c>
      <c r="AV308" s="13" t="s">
        <v>81</v>
      </c>
      <c r="AW308" s="13" t="s">
        <v>32</v>
      </c>
      <c r="AX308" s="13" t="s">
        <v>71</v>
      </c>
      <c r="AY308" s="235" t="s">
        <v>119</v>
      </c>
    </row>
    <row r="309" s="14" customFormat="1">
      <c r="A309" s="14"/>
      <c r="B309" s="249"/>
      <c r="C309" s="250"/>
      <c r="D309" s="226" t="s">
        <v>130</v>
      </c>
      <c r="E309" s="251" t="s">
        <v>19</v>
      </c>
      <c r="F309" s="252" t="s">
        <v>282</v>
      </c>
      <c r="G309" s="250"/>
      <c r="H309" s="253">
        <v>3.2000000000000002</v>
      </c>
      <c r="I309" s="254"/>
      <c r="J309" s="250"/>
      <c r="K309" s="250"/>
      <c r="L309" s="255"/>
      <c r="M309" s="256"/>
      <c r="N309" s="257"/>
      <c r="O309" s="257"/>
      <c r="P309" s="257"/>
      <c r="Q309" s="257"/>
      <c r="R309" s="257"/>
      <c r="S309" s="257"/>
      <c r="T309" s="25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9" t="s">
        <v>130</v>
      </c>
      <c r="AU309" s="259" t="s">
        <v>81</v>
      </c>
      <c r="AV309" s="14" t="s">
        <v>126</v>
      </c>
      <c r="AW309" s="14" t="s">
        <v>32</v>
      </c>
      <c r="AX309" s="14" t="s">
        <v>79</v>
      </c>
      <c r="AY309" s="259" t="s">
        <v>119</v>
      </c>
    </row>
    <row r="310" s="2" customFormat="1" ht="24.15" customHeight="1">
      <c r="A310" s="40"/>
      <c r="B310" s="41"/>
      <c r="C310" s="206" t="s">
        <v>676</v>
      </c>
      <c r="D310" s="206" t="s">
        <v>121</v>
      </c>
      <c r="E310" s="207" t="s">
        <v>677</v>
      </c>
      <c r="F310" s="208" t="s">
        <v>678</v>
      </c>
      <c r="G310" s="209" t="s">
        <v>279</v>
      </c>
      <c r="H310" s="210">
        <v>11.91</v>
      </c>
      <c r="I310" s="211"/>
      <c r="J310" s="212">
        <f>ROUND(I310*H310,2)</f>
        <v>0</v>
      </c>
      <c r="K310" s="208" t="s">
        <v>272</v>
      </c>
      <c r="L310" s="46"/>
      <c r="M310" s="213" t="s">
        <v>19</v>
      </c>
      <c r="N310" s="214" t="s">
        <v>42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126</v>
      </c>
      <c r="AT310" s="217" t="s">
        <v>121</v>
      </c>
      <c r="AU310" s="217" t="s">
        <v>81</v>
      </c>
      <c r="AY310" s="19" t="s">
        <v>119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79</v>
      </c>
      <c r="BK310" s="218">
        <f>ROUND(I310*H310,2)</f>
        <v>0</v>
      </c>
      <c r="BL310" s="19" t="s">
        <v>126</v>
      </c>
      <c r="BM310" s="217" t="s">
        <v>679</v>
      </c>
    </row>
    <row r="311" s="2" customFormat="1">
      <c r="A311" s="40"/>
      <c r="B311" s="41"/>
      <c r="C311" s="42"/>
      <c r="D311" s="219" t="s">
        <v>128</v>
      </c>
      <c r="E311" s="42"/>
      <c r="F311" s="220" t="s">
        <v>680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128</v>
      </c>
      <c r="AU311" s="19" t="s">
        <v>81</v>
      </c>
    </row>
    <row r="312" s="15" customFormat="1">
      <c r="A312" s="15"/>
      <c r="B312" s="261"/>
      <c r="C312" s="262"/>
      <c r="D312" s="226" t="s">
        <v>130</v>
      </c>
      <c r="E312" s="263" t="s">
        <v>19</v>
      </c>
      <c r="F312" s="264" t="s">
        <v>681</v>
      </c>
      <c r="G312" s="262"/>
      <c r="H312" s="263" t="s">
        <v>19</v>
      </c>
      <c r="I312" s="265"/>
      <c r="J312" s="262"/>
      <c r="K312" s="262"/>
      <c r="L312" s="266"/>
      <c r="M312" s="267"/>
      <c r="N312" s="268"/>
      <c r="O312" s="268"/>
      <c r="P312" s="268"/>
      <c r="Q312" s="268"/>
      <c r="R312" s="268"/>
      <c r="S312" s="268"/>
      <c r="T312" s="269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0" t="s">
        <v>130</v>
      </c>
      <c r="AU312" s="270" t="s">
        <v>81</v>
      </c>
      <c r="AV312" s="15" t="s">
        <v>79</v>
      </c>
      <c r="AW312" s="15" t="s">
        <v>32</v>
      </c>
      <c r="AX312" s="15" t="s">
        <v>71</v>
      </c>
      <c r="AY312" s="270" t="s">
        <v>119</v>
      </c>
    </row>
    <row r="313" s="15" customFormat="1">
      <c r="A313" s="15"/>
      <c r="B313" s="261"/>
      <c r="C313" s="262"/>
      <c r="D313" s="226" t="s">
        <v>130</v>
      </c>
      <c r="E313" s="263" t="s">
        <v>19</v>
      </c>
      <c r="F313" s="264" t="s">
        <v>494</v>
      </c>
      <c r="G313" s="262"/>
      <c r="H313" s="263" t="s">
        <v>19</v>
      </c>
      <c r="I313" s="265"/>
      <c r="J313" s="262"/>
      <c r="K313" s="262"/>
      <c r="L313" s="266"/>
      <c r="M313" s="267"/>
      <c r="N313" s="268"/>
      <c r="O313" s="268"/>
      <c r="P313" s="268"/>
      <c r="Q313" s="268"/>
      <c r="R313" s="268"/>
      <c r="S313" s="268"/>
      <c r="T313" s="26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0" t="s">
        <v>130</v>
      </c>
      <c r="AU313" s="270" t="s">
        <v>81</v>
      </c>
      <c r="AV313" s="15" t="s">
        <v>79</v>
      </c>
      <c r="AW313" s="15" t="s">
        <v>32</v>
      </c>
      <c r="AX313" s="15" t="s">
        <v>71</v>
      </c>
      <c r="AY313" s="270" t="s">
        <v>119</v>
      </c>
    </row>
    <row r="314" s="13" customFormat="1">
      <c r="A314" s="13"/>
      <c r="B314" s="224"/>
      <c r="C314" s="225"/>
      <c r="D314" s="226" t="s">
        <v>130</v>
      </c>
      <c r="E314" s="227" t="s">
        <v>19</v>
      </c>
      <c r="F314" s="228" t="s">
        <v>682</v>
      </c>
      <c r="G314" s="225"/>
      <c r="H314" s="229">
        <v>6.0519999999999996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130</v>
      </c>
      <c r="AU314" s="235" t="s">
        <v>81</v>
      </c>
      <c r="AV314" s="13" t="s">
        <v>81</v>
      </c>
      <c r="AW314" s="13" t="s">
        <v>32</v>
      </c>
      <c r="AX314" s="13" t="s">
        <v>71</v>
      </c>
      <c r="AY314" s="235" t="s">
        <v>119</v>
      </c>
    </row>
    <row r="315" s="13" customFormat="1">
      <c r="A315" s="13"/>
      <c r="B315" s="224"/>
      <c r="C315" s="225"/>
      <c r="D315" s="226" t="s">
        <v>130</v>
      </c>
      <c r="E315" s="227" t="s">
        <v>19</v>
      </c>
      <c r="F315" s="228" t="s">
        <v>683</v>
      </c>
      <c r="G315" s="225"/>
      <c r="H315" s="229">
        <v>5.8579999999999997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130</v>
      </c>
      <c r="AU315" s="235" t="s">
        <v>81</v>
      </c>
      <c r="AV315" s="13" t="s">
        <v>81</v>
      </c>
      <c r="AW315" s="13" t="s">
        <v>32</v>
      </c>
      <c r="AX315" s="13" t="s">
        <v>71</v>
      </c>
      <c r="AY315" s="235" t="s">
        <v>119</v>
      </c>
    </row>
    <row r="316" s="14" customFormat="1">
      <c r="A316" s="14"/>
      <c r="B316" s="249"/>
      <c r="C316" s="250"/>
      <c r="D316" s="226" t="s">
        <v>130</v>
      </c>
      <c r="E316" s="251" t="s">
        <v>19</v>
      </c>
      <c r="F316" s="252" t="s">
        <v>282</v>
      </c>
      <c r="G316" s="250"/>
      <c r="H316" s="253">
        <v>11.91</v>
      </c>
      <c r="I316" s="254"/>
      <c r="J316" s="250"/>
      <c r="K316" s="250"/>
      <c r="L316" s="255"/>
      <c r="M316" s="256"/>
      <c r="N316" s="257"/>
      <c r="O316" s="257"/>
      <c r="P316" s="257"/>
      <c r="Q316" s="257"/>
      <c r="R316" s="257"/>
      <c r="S316" s="257"/>
      <c r="T316" s="25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9" t="s">
        <v>130</v>
      </c>
      <c r="AU316" s="259" t="s">
        <v>81</v>
      </c>
      <c r="AV316" s="14" t="s">
        <v>126</v>
      </c>
      <c r="AW316" s="14" t="s">
        <v>32</v>
      </c>
      <c r="AX316" s="14" t="s">
        <v>79</v>
      </c>
      <c r="AY316" s="259" t="s">
        <v>119</v>
      </c>
    </row>
    <row r="317" s="2" customFormat="1" ht="24.15" customHeight="1">
      <c r="A317" s="40"/>
      <c r="B317" s="41"/>
      <c r="C317" s="206" t="s">
        <v>684</v>
      </c>
      <c r="D317" s="206" t="s">
        <v>121</v>
      </c>
      <c r="E317" s="207" t="s">
        <v>685</v>
      </c>
      <c r="F317" s="208" t="s">
        <v>686</v>
      </c>
      <c r="G317" s="209" t="s">
        <v>279</v>
      </c>
      <c r="H317" s="210">
        <v>12.596</v>
      </c>
      <c r="I317" s="211"/>
      <c r="J317" s="212">
        <f>ROUND(I317*H317,2)</f>
        <v>0</v>
      </c>
      <c r="K317" s="208" t="s">
        <v>272</v>
      </c>
      <c r="L317" s="46"/>
      <c r="M317" s="213" t="s">
        <v>19</v>
      </c>
      <c r="N317" s="214" t="s">
        <v>42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126</v>
      </c>
      <c r="AT317" s="217" t="s">
        <v>121</v>
      </c>
      <c r="AU317" s="217" t="s">
        <v>81</v>
      </c>
      <c r="AY317" s="19" t="s">
        <v>119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79</v>
      </c>
      <c r="BK317" s="218">
        <f>ROUND(I317*H317,2)</f>
        <v>0</v>
      </c>
      <c r="BL317" s="19" t="s">
        <v>126</v>
      </c>
      <c r="BM317" s="217" t="s">
        <v>687</v>
      </c>
    </row>
    <row r="318" s="2" customFormat="1">
      <c r="A318" s="40"/>
      <c r="B318" s="41"/>
      <c r="C318" s="42"/>
      <c r="D318" s="219" t="s">
        <v>128</v>
      </c>
      <c r="E318" s="42"/>
      <c r="F318" s="220" t="s">
        <v>688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128</v>
      </c>
      <c r="AU318" s="19" t="s">
        <v>81</v>
      </c>
    </row>
    <row r="319" s="15" customFormat="1">
      <c r="A319" s="15"/>
      <c r="B319" s="261"/>
      <c r="C319" s="262"/>
      <c r="D319" s="226" t="s">
        <v>130</v>
      </c>
      <c r="E319" s="263" t="s">
        <v>19</v>
      </c>
      <c r="F319" s="264" t="s">
        <v>689</v>
      </c>
      <c r="G319" s="262"/>
      <c r="H319" s="263" t="s">
        <v>19</v>
      </c>
      <c r="I319" s="265"/>
      <c r="J319" s="262"/>
      <c r="K319" s="262"/>
      <c r="L319" s="266"/>
      <c r="M319" s="267"/>
      <c r="N319" s="268"/>
      <c r="O319" s="268"/>
      <c r="P319" s="268"/>
      <c r="Q319" s="268"/>
      <c r="R319" s="268"/>
      <c r="S319" s="268"/>
      <c r="T319" s="269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0" t="s">
        <v>130</v>
      </c>
      <c r="AU319" s="270" t="s">
        <v>81</v>
      </c>
      <c r="AV319" s="15" t="s">
        <v>79</v>
      </c>
      <c r="AW319" s="15" t="s">
        <v>32</v>
      </c>
      <c r="AX319" s="15" t="s">
        <v>71</v>
      </c>
      <c r="AY319" s="270" t="s">
        <v>119</v>
      </c>
    </row>
    <row r="320" s="13" customFormat="1">
      <c r="A320" s="13"/>
      <c r="B320" s="224"/>
      <c r="C320" s="225"/>
      <c r="D320" s="226" t="s">
        <v>130</v>
      </c>
      <c r="E320" s="227" t="s">
        <v>19</v>
      </c>
      <c r="F320" s="228" t="s">
        <v>690</v>
      </c>
      <c r="G320" s="225"/>
      <c r="H320" s="229">
        <v>9.7780000000000005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130</v>
      </c>
      <c r="AU320" s="235" t="s">
        <v>81</v>
      </c>
      <c r="AV320" s="13" t="s">
        <v>81</v>
      </c>
      <c r="AW320" s="13" t="s">
        <v>32</v>
      </c>
      <c r="AX320" s="13" t="s">
        <v>71</v>
      </c>
      <c r="AY320" s="235" t="s">
        <v>119</v>
      </c>
    </row>
    <row r="321" s="13" customFormat="1">
      <c r="A321" s="13"/>
      <c r="B321" s="224"/>
      <c r="C321" s="225"/>
      <c r="D321" s="226" t="s">
        <v>130</v>
      </c>
      <c r="E321" s="227" t="s">
        <v>19</v>
      </c>
      <c r="F321" s="228" t="s">
        <v>691</v>
      </c>
      <c r="G321" s="225"/>
      <c r="H321" s="229">
        <v>2.8180000000000001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130</v>
      </c>
      <c r="AU321" s="235" t="s">
        <v>81</v>
      </c>
      <c r="AV321" s="13" t="s">
        <v>81</v>
      </c>
      <c r="AW321" s="13" t="s">
        <v>32</v>
      </c>
      <c r="AX321" s="13" t="s">
        <v>71</v>
      </c>
      <c r="AY321" s="235" t="s">
        <v>119</v>
      </c>
    </row>
    <row r="322" s="14" customFormat="1">
      <c r="A322" s="14"/>
      <c r="B322" s="249"/>
      <c r="C322" s="250"/>
      <c r="D322" s="226" t="s">
        <v>130</v>
      </c>
      <c r="E322" s="251" t="s">
        <v>19</v>
      </c>
      <c r="F322" s="252" t="s">
        <v>282</v>
      </c>
      <c r="G322" s="250"/>
      <c r="H322" s="253">
        <v>12.596</v>
      </c>
      <c r="I322" s="254"/>
      <c r="J322" s="250"/>
      <c r="K322" s="250"/>
      <c r="L322" s="255"/>
      <c r="M322" s="256"/>
      <c r="N322" s="257"/>
      <c r="O322" s="257"/>
      <c r="P322" s="257"/>
      <c r="Q322" s="257"/>
      <c r="R322" s="257"/>
      <c r="S322" s="257"/>
      <c r="T322" s="25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9" t="s">
        <v>130</v>
      </c>
      <c r="AU322" s="259" t="s">
        <v>81</v>
      </c>
      <c r="AV322" s="14" t="s">
        <v>126</v>
      </c>
      <c r="AW322" s="14" t="s">
        <v>32</v>
      </c>
      <c r="AX322" s="14" t="s">
        <v>79</v>
      </c>
      <c r="AY322" s="259" t="s">
        <v>119</v>
      </c>
    </row>
    <row r="323" s="2" customFormat="1" ht="21.75" customHeight="1">
      <c r="A323" s="40"/>
      <c r="B323" s="41"/>
      <c r="C323" s="206" t="s">
        <v>692</v>
      </c>
      <c r="D323" s="206" t="s">
        <v>121</v>
      </c>
      <c r="E323" s="207" t="s">
        <v>693</v>
      </c>
      <c r="F323" s="208" t="s">
        <v>694</v>
      </c>
      <c r="G323" s="209" t="s">
        <v>279</v>
      </c>
      <c r="H323" s="210">
        <v>24.506</v>
      </c>
      <c r="I323" s="211"/>
      <c r="J323" s="212">
        <f>ROUND(I323*H323,2)</f>
        <v>0</v>
      </c>
      <c r="K323" s="208" t="s">
        <v>272</v>
      </c>
      <c r="L323" s="46"/>
      <c r="M323" s="213" t="s">
        <v>19</v>
      </c>
      <c r="N323" s="214" t="s">
        <v>42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126</v>
      </c>
      <c r="AT323" s="217" t="s">
        <v>121</v>
      </c>
      <c r="AU323" s="217" t="s">
        <v>81</v>
      </c>
      <c r="AY323" s="19" t="s">
        <v>119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79</v>
      </c>
      <c r="BK323" s="218">
        <f>ROUND(I323*H323,2)</f>
        <v>0</v>
      </c>
      <c r="BL323" s="19" t="s">
        <v>126</v>
      </c>
      <c r="BM323" s="217" t="s">
        <v>695</v>
      </c>
    </row>
    <row r="324" s="2" customFormat="1">
      <c r="A324" s="40"/>
      <c r="B324" s="41"/>
      <c r="C324" s="42"/>
      <c r="D324" s="219" t="s">
        <v>128</v>
      </c>
      <c r="E324" s="42"/>
      <c r="F324" s="220" t="s">
        <v>696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128</v>
      </c>
      <c r="AU324" s="19" t="s">
        <v>81</v>
      </c>
    </row>
    <row r="325" s="13" customFormat="1">
      <c r="A325" s="13"/>
      <c r="B325" s="224"/>
      <c r="C325" s="225"/>
      <c r="D325" s="226" t="s">
        <v>130</v>
      </c>
      <c r="E325" s="227" t="s">
        <v>19</v>
      </c>
      <c r="F325" s="228" t="s">
        <v>697</v>
      </c>
      <c r="G325" s="225"/>
      <c r="H325" s="229">
        <v>24.506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130</v>
      </c>
      <c r="AU325" s="235" t="s">
        <v>81</v>
      </c>
      <c r="AV325" s="13" t="s">
        <v>81</v>
      </c>
      <c r="AW325" s="13" t="s">
        <v>32</v>
      </c>
      <c r="AX325" s="13" t="s">
        <v>79</v>
      </c>
      <c r="AY325" s="235" t="s">
        <v>119</v>
      </c>
    </row>
    <row r="326" s="2" customFormat="1" ht="16.5" customHeight="1">
      <c r="A326" s="40"/>
      <c r="B326" s="41"/>
      <c r="C326" s="206" t="s">
        <v>698</v>
      </c>
      <c r="D326" s="206" t="s">
        <v>121</v>
      </c>
      <c r="E326" s="207" t="s">
        <v>699</v>
      </c>
      <c r="F326" s="208" t="s">
        <v>700</v>
      </c>
      <c r="G326" s="209" t="s">
        <v>124</v>
      </c>
      <c r="H326" s="210">
        <v>39.540999999999997</v>
      </c>
      <c r="I326" s="211"/>
      <c r="J326" s="212">
        <f>ROUND(I326*H326,2)</f>
        <v>0</v>
      </c>
      <c r="K326" s="208" t="s">
        <v>272</v>
      </c>
      <c r="L326" s="46"/>
      <c r="M326" s="213" t="s">
        <v>19</v>
      </c>
      <c r="N326" s="214" t="s">
        <v>42</v>
      </c>
      <c r="O326" s="86"/>
      <c r="P326" s="215">
        <f>O326*H326</f>
        <v>0</v>
      </c>
      <c r="Q326" s="215">
        <v>0.0014400000000000001</v>
      </c>
      <c r="R326" s="215">
        <f>Q326*H326</f>
        <v>0.056939039999999996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126</v>
      </c>
      <c r="AT326" s="217" t="s">
        <v>121</v>
      </c>
      <c r="AU326" s="217" t="s">
        <v>81</v>
      </c>
      <c r="AY326" s="19" t="s">
        <v>119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79</v>
      </c>
      <c r="BK326" s="218">
        <f>ROUND(I326*H326,2)</f>
        <v>0</v>
      </c>
      <c r="BL326" s="19" t="s">
        <v>126</v>
      </c>
      <c r="BM326" s="217" t="s">
        <v>701</v>
      </c>
    </row>
    <row r="327" s="2" customFormat="1">
      <c r="A327" s="40"/>
      <c r="B327" s="41"/>
      <c r="C327" s="42"/>
      <c r="D327" s="219" t="s">
        <v>128</v>
      </c>
      <c r="E327" s="42"/>
      <c r="F327" s="220" t="s">
        <v>702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128</v>
      </c>
      <c r="AU327" s="19" t="s">
        <v>81</v>
      </c>
    </row>
    <row r="328" s="15" customFormat="1">
      <c r="A328" s="15"/>
      <c r="B328" s="261"/>
      <c r="C328" s="262"/>
      <c r="D328" s="226" t="s">
        <v>130</v>
      </c>
      <c r="E328" s="263" t="s">
        <v>19</v>
      </c>
      <c r="F328" s="264" t="s">
        <v>703</v>
      </c>
      <c r="G328" s="262"/>
      <c r="H328" s="263" t="s">
        <v>19</v>
      </c>
      <c r="I328" s="265"/>
      <c r="J328" s="262"/>
      <c r="K328" s="262"/>
      <c r="L328" s="266"/>
      <c r="M328" s="267"/>
      <c r="N328" s="268"/>
      <c r="O328" s="268"/>
      <c r="P328" s="268"/>
      <c r="Q328" s="268"/>
      <c r="R328" s="268"/>
      <c r="S328" s="268"/>
      <c r="T328" s="269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0" t="s">
        <v>130</v>
      </c>
      <c r="AU328" s="270" t="s">
        <v>81</v>
      </c>
      <c r="AV328" s="15" t="s">
        <v>79</v>
      </c>
      <c r="AW328" s="15" t="s">
        <v>32</v>
      </c>
      <c r="AX328" s="15" t="s">
        <v>71</v>
      </c>
      <c r="AY328" s="270" t="s">
        <v>119</v>
      </c>
    </row>
    <row r="329" s="13" customFormat="1">
      <c r="A329" s="13"/>
      <c r="B329" s="224"/>
      <c r="C329" s="225"/>
      <c r="D329" s="226" t="s">
        <v>130</v>
      </c>
      <c r="E329" s="227" t="s">
        <v>19</v>
      </c>
      <c r="F329" s="228" t="s">
        <v>704</v>
      </c>
      <c r="G329" s="225"/>
      <c r="H329" s="229">
        <v>18.727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130</v>
      </c>
      <c r="AU329" s="235" t="s">
        <v>81</v>
      </c>
      <c r="AV329" s="13" t="s">
        <v>81</v>
      </c>
      <c r="AW329" s="13" t="s">
        <v>32</v>
      </c>
      <c r="AX329" s="13" t="s">
        <v>71</v>
      </c>
      <c r="AY329" s="235" t="s">
        <v>119</v>
      </c>
    </row>
    <row r="330" s="13" customFormat="1">
      <c r="A330" s="13"/>
      <c r="B330" s="224"/>
      <c r="C330" s="225"/>
      <c r="D330" s="226" t="s">
        <v>130</v>
      </c>
      <c r="E330" s="227" t="s">
        <v>19</v>
      </c>
      <c r="F330" s="228" t="s">
        <v>705</v>
      </c>
      <c r="G330" s="225"/>
      <c r="H330" s="229">
        <v>13.789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130</v>
      </c>
      <c r="AU330" s="235" t="s">
        <v>81</v>
      </c>
      <c r="AV330" s="13" t="s">
        <v>81</v>
      </c>
      <c r="AW330" s="13" t="s">
        <v>32</v>
      </c>
      <c r="AX330" s="13" t="s">
        <v>71</v>
      </c>
      <c r="AY330" s="235" t="s">
        <v>119</v>
      </c>
    </row>
    <row r="331" s="13" customFormat="1">
      <c r="A331" s="13"/>
      <c r="B331" s="224"/>
      <c r="C331" s="225"/>
      <c r="D331" s="226" t="s">
        <v>130</v>
      </c>
      <c r="E331" s="227" t="s">
        <v>19</v>
      </c>
      <c r="F331" s="228" t="s">
        <v>706</v>
      </c>
      <c r="G331" s="225"/>
      <c r="H331" s="229">
        <v>7.0250000000000004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130</v>
      </c>
      <c r="AU331" s="235" t="s">
        <v>81</v>
      </c>
      <c r="AV331" s="13" t="s">
        <v>81</v>
      </c>
      <c r="AW331" s="13" t="s">
        <v>32</v>
      </c>
      <c r="AX331" s="13" t="s">
        <v>71</v>
      </c>
      <c r="AY331" s="235" t="s">
        <v>119</v>
      </c>
    </row>
    <row r="332" s="14" customFormat="1">
      <c r="A332" s="14"/>
      <c r="B332" s="249"/>
      <c r="C332" s="250"/>
      <c r="D332" s="226" t="s">
        <v>130</v>
      </c>
      <c r="E332" s="251" t="s">
        <v>19</v>
      </c>
      <c r="F332" s="252" t="s">
        <v>282</v>
      </c>
      <c r="G332" s="250"/>
      <c r="H332" s="253">
        <v>39.540999999999997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9" t="s">
        <v>130</v>
      </c>
      <c r="AU332" s="259" t="s">
        <v>81</v>
      </c>
      <c r="AV332" s="14" t="s">
        <v>126</v>
      </c>
      <c r="AW332" s="14" t="s">
        <v>32</v>
      </c>
      <c r="AX332" s="14" t="s">
        <v>79</v>
      </c>
      <c r="AY332" s="259" t="s">
        <v>119</v>
      </c>
    </row>
    <row r="333" s="2" customFormat="1" ht="16.5" customHeight="1">
      <c r="A333" s="40"/>
      <c r="B333" s="41"/>
      <c r="C333" s="206" t="s">
        <v>707</v>
      </c>
      <c r="D333" s="206" t="s">
        <v>121</v>
      </c>
      <c r="E333" s="207" t="s">
        <v>708</v>
      </c>
      <c r="F333" s="208" t="s">
        <v>709</v>
      </c>
      <c r="G333" s="209" t="s">
        <v>124</v>
      </c>
      <c r="H333" s="210">
        <v>39.540999999999997</v>
      </c>
      <c r="I333" s="211"/>
      <c r="J333" s="212">
        <f>ROUND(I333*H333,2)</f>
        <v>0</v>
      </c>
      <c r="K333" s="208" t="s">
        <v>272</v>
      </c>
      <c r="L333" s="46"/>
      <c r="M333" s="213" t="s">
        <v>19</v>
      </c>
      <c r="N333" s="214" t="s">
        <v>42</v>
      </c>
      <c r="O333" s="86"/>
      <c r="P333" s="215">
        <f>O333*H333</f>
        <v>0</v>
      </c>
      <c r="Q333" s="215">
        <v>4.0000000000000003E-05</v>
      </c>
      <c r="R333" s="215">
        <f>Q333*H333</f>
        <v>0.00158164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126</v>
      </c>
      <c r="AT333" s="217" t="s">
        <v>121</v>
      </c>
      <c r="AU333" s="217" t="s">
        <v>81</v>
      </c>
      <c r="AY333" s="19" t="s">
        <v>119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79</v>
      </c>
      <c r="BK333" s="218">
        <f>ROUND(I333*H333,2)</f>
        <v>0</v>
      </c>
      <c r="BL333" s="19" t="s">
        <v>126</v>
      </c>
      <c r="BM333" s="217" t="s">
        <v>710</v>
      </c>
    </row>
    <row r="334" s="2" customFormat="1">
      <c r="A334" s="40"/>
      <c r="B334" s="41"/>
      <c r="C334" s="42"/>
      <c r="D334" s="219" t="s">
        <v>128</v>
      </c>
      <c r="E334" s="42"/>
      <c r="F334" s="220" t="s">
        <v>711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128</v>
      </c>
      <c r="AU334" s="19" t="s">
        <v>81</v>
      </c>
    </row>
    <row r="335" s="2" customFormat="1" ht="21.75" customHeight="1">
      <c r="A335" s="40"/>
      <c r="B335" s="41"/>
      <c r="C335" s="206" t="s">
        <v>712</v>
      </c>
      <c r="D335" s="206" t="s">
        <v>121</v>
      </c>
      <c r="E335" s="207" t="s">
        <v>713</v>
      </c>
      <c r="F335" s="208" t="s">
        <v>714</v>
      </c>
      <c r="G335" s="209" t="s">
        <v>265</v>
      </c>
      <c r="H335" s="210">
        <v>3.1859999999999999</v>
      </c>
      <c r="I335" s="211"/>
      <c r="J335" s="212">
        <f>ROUND(I335*H335,2)</f>
        <v>0</v>
      </c>
      <c r="K335" s="208" t="s">
        <v>272</v>
      </c>
      <c r="L335" s="46"/>
      <c r="M335" s="213" t="s">
        <v>19</v>
      </c>
      <c r="N335" s="214" t="s">
        <v>42</v>
      </c>
      <c r="O335" s="86"/>
      <c r="P335" s="215">
        <f>O335*H335</f>
        <v>0</v>
      </c>
      <c r="Q335" s="215">
        <v>1.0383</v>
      </c>
      <c r="R335" s="215">
        <f>Q335*H335</f>
        <v>3.3080238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126</v>
      </c>
      <c r="AT335" s="217" t="s">
        <v>121</v>
      </c>
      <c r="AU335" s="217" t="s">
        <v>81</v>
      </c>
      <c r="AY335" s="19" t="s">
        <v>119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79</v>
      </c>
      <c r="BK335" s="218">
        <f>ROUND(I335*H335,2)</f>
        <v>0</v>
      </c>
      <c r="BL335" s="19" t="s">
        <v>126</v>
      </c>
      <c r="BM335" s="217" t="s">
        <v>715</v>
      </c>
    </row>
    <row r="336" s="2" customFormat="1">
      <c r="A336" s="40"/>
      <c r="B336" s="41"/>
      <c r="C336" s="42"/>
      <c r="D336" s="219" t="s">
        <v>128</v>
      </c>
      <c r="E336" s="42"/>
      <c r="F336" s="220" t="s">
        <v>716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128</v>
      </c>
      <c r="AU336" s="19" t="s">
        <v>81</v>
      </c>
    </row>
    <row r="337" s="15" customFormat="1">
      <c r="A337" s="15"/>
      <c r="B337" s="261"/>
      <c r="C337" s="262"/>
      <c r="D337" s="226" t="s">
        <v>130</v>
      </c>
      <c r="E337" s="263" t="s">
        <v>19</v>
      </c>
      <c r="F337" s="264" t="s">
        <v>717</v>
      </c>
      <c r="G337" s="262"/>
      <c r="H337" s="263" t="s">
        <v>19</v>
      </c>
      <c r="I337" s="265"/>
      <c r="J337" s="262"/>
      <c r="K337" s="262"/>
      <c r="L337" s="266"/>
      <c r="M337" s="267"/>
      <c r="N337" s="268"/>
      <c r="O337" s="268"/>
      <c r="P337" s="268"/>
      <c r="Q337" s="268"/>
      <c r="R337" s="268"/>
      <c r="S337" s="268"/>
      <c r="T337" s="269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0" t="s">
        <v>130</v>
      </c>
      <c r="AU337" s="270" t="s">
        <v>81</v>
      </c>
      <c r="AV337" s="15" t="s">
        <v>79</v>
      </c>
      <c r="AW337" s="15" t="s">
        <v>32</v>
      </c>
      <c r="AX337" s="15" t="s">
        <v>71</v>
      </c>
      <c r="AY337" s="270" t="s">
        <v>119</v>
      </c>
    </row>
    <row r="338" s="13" customFormat="1">
      <c r="A338" s="13"/>
      <c r="B338" s="224"/>
      <c r="C338" s="225"/>
      <c r="D338" s="226" t="s">
        <v>130</v>
      </c>
      <c r="E338" s="227" t="s">
        <v>19</v>
      </c>
      <c r="F338" s="228" t="s">
        <v>718</v>
      </c>
      <c r="G338" s="225"/>
      <c r="H338" s="229">
        <v>1.548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130</v>
      </c>
      <c r="AU338" s="235" t="s">
        <v>81</v>
      </c>
      <c r="AV338" s="13" t="s">
        <v>81</v>
      </c>
      <c r="AW338" s="13" t="s">
        <v>32</v>
      </c>
      <c r="AX338" s="13" t="s">
        <v>71</v>
      </c>
      <c r="AY338" s="235" t="s">
        <v>119</v>
      </c>
    </row>
    <row r="339" s="13" customFormat="1">
      <c r="A339" s="13"/>
      <c r="B339" s="224"/>
      <c r="C339" s="225"/>
      <c r="D339" s="226" t="s">
        <v>130</v>
      </c>
      <c r="E339" s="227" t="s">
        <v>19</v>
      </c>
      <c r="F339" s="228" t="s">
        <v>719</v>
      </c>
      <c r="G339" s="225"/>
      <c r="H339" s="229">
        <v>1.2709999999999999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130</v>
      </c>
      <c r="AU339" s="235" t="s">
        <v>81</v>
      </c>
      <c r="AV339" s="13" t="s">
        <v>81</v>
      </c>
      <c r="AW339" s="13" t="s">
        <v>32</v>
      </c>
      <c r="AX339" s="13" t="s">
        <v>71</v>
      </c>
      <c r="AY339" s="235" t="s">
        <v>119</v>
      </c>
    </row>
    <row r="340" s="13" customFormat="1">
      <c r="A340" s="13"/>
      <c r="B340" s="224"/>
      <c r="C340" s="225"/>
      <c r="D340" s="226" t="s">
        <v>130</v>
      </c>
      <c r="E340" s="227" t="s">
        <v>19</v>
      </c>
      <c r="F340" s="228" t="s">
        <v>720</v>
      </c>
      <c r="G340" s="225"/>
      <c r="H340" s="229">
        <v>0.36699999999999999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130</v>
      </c>
      <c r="AU340" s="235" t="s">
        <v>81</v>
      </c>
      <c r="AV340" s="13" t="s">
        <v>81</v>
      </c>
      <c r="AW340" s="13" t="s">
        <v>32</v>
      </c>
      <c r="AX340" s="13" t="s">
        <v>71</v>
      </c>
      <c r="AY340" s="235" t="s">
        <v>119</v>
      </c>
    </row>
    <row r="341" s="14" customFormat="1">
      <c r="A341" s="14"/>
      <c r="B341" s="249"/>
      <c r="C341" s="250"/>
      <c r="D341" s="226" t="s">
        <v>130</v>
      </c>
      <c r="E341" s="251" t="s">
        <v>19</v>
      </c>
      <c r="F341" s="252" t="s">
        <v>282</v>
      </c>
      <c r="G341" s="250"/>
      <c r="H341" s="253">
        <v>3.1859999999999999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9" t="s">
        <v>130</v>
      </c>
      <c r="AU341" s="259" t="s">
        <v>81</v>
      </c>
      <c r="AV341" s="14" t="s">
        <v>126</v>
      </c>
      <c r="AW341" s="14" t="s">
        <v>32</v>
      </c>
      <c r="AX341" s="14" t="s">
        <v>79</v>
      </c>
      <c r="AY341" s="259" t="s">
        <v>119</v>
      </c>
    </row>
    <row r="342" s="2" customFormat="1" ht="16.5" customHeight="1">
      <c r="A342" s="40"/>
      <c r="B342" s="41"/>
      <c r="C342" s="206" t="s">
        <v>721</v>
      </c>
      <c r="D342" s="206" t="s">
        <v>121</v>
      </c>
      <c r="E342" s="207" t="s">
        <v>722</v>
      </c>
      <c r="F342" s="208" t="s">
        <v>723</v>
      </c>
      <c r="G342" s="209" t="s">
        <v>279</v>
      </c>
      <c r="H342" s="210">
        <v>0.01</v>
      </c>
      <c r="I342" s="211"/>
      <c r="J342" s="212">
        <f>ROUND(I342*H342,2)</f>
        <v>0</v>
      </c>
      <c r="K342" s="208" t="s">
        <v>19</v>
      </c>
      <c r="L342" s="46"/>
      <c r="M342" s="213" t="s">
        <v>19</v>
      </c>
      <c r="N342" s="214" t="s">
        <v>42</v>
      </c>
      <c r="O342" s="86"/>
      <c r="P342" s="215">
        <f>O342*H342</f>
        <v>0</v>
      </c>
      <c r="Q342" s="215">
        <v>2.02</v>
      </c>
      <c r="R342" s="215">
        <f>Q342*H342</f>
        <v>0.020199999999999999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126</v>
      </c>
      <c r="AT342" s="217" t="s">
        <v>121</v>
      </c>
      <c r="AU342" s="217" t="s">
        <v>81</v>
      </c>
      <c r="AY342" s="19" t="s">
        <v>119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79</v>
      </c>
      <c r="BK342" s="218">
        <f>ROUND(I342*H342,2)</f>
        <v>0</v>
      </c>
      <c r="BL342" s="19" t="s">
        <v>126</v>
      </c>
      <c r="BM342" s="217" t="s">
        <v>724</v>
      </c>
    </row>
    <row r="343" s="13" customFormat="1">
      <c r="A343" s="13"/>
      <c r="B343" s="224"/>
      <c r="C343" s="225"/>
      <c r="D343" s="226" t="s">
        <v>130</v>
      </c>
      <c r="E343" s="227" t="s">
        <v>19</v>
      </c>
      <c r="F343" s="228" t="s">
        <v>725</v>
      </c>
      <c r="G343" s="225"/>
      <c r="H343" s="229">
        <v>0.01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130</v>
      </c>
      <c r="AU343" s="235" t="s">
        <v>81</v>
      </c>
      <c r="AV343" s="13" t="s">
        <v>81</v>
      </c>
      <c r="AW343" s="13" t="s">
        <v>32</v>
      </c>
      <c r="AX343" s="13" t="s">
        <v>79</v>
      </c>
      <c r="AY343" s="235" t="s">
        <v>119</v>
      </c>
    </row>
    <row r="344" s="12" customFormat="1" ht="22.8" customHeight="1">
      <c r="A344" s="12"/>
      <c r="B344" s="190"/>
      <c r="C344" s="191"/>
      <c r="D344" s="192" t="s">
        <v>70</v>
      </c>
      <c r="E344" s="204" t="s">
        <v>137</v>
      </c>
      <c r="F344" s="204" t="s">
        <v>726</v>
      </c>
      <c r="G344" s="191"/>
      <c r="H344" s="191"/>
      <c r="I344" s="194"/>
      <c r="J344" s="205">
        <f>BK344</f>
        <v>0</v>
      </c>
      <c r="K344" s="191"/>
      <c r="L344" s="196"/>
      <c r="M344" s="197"/>
      <c r="N344" s="198"/>
      <c r="O344" s="198"/>
      <c r="P344" s="199">
        <f>SUM(P345:P436)</f>
        <v>0</v>
      </c>
      <c r="Q344" s="198"/>
      <c r="R344" s="199">
        <f>SUM(R345:R436)</f>
        <v>6.8132651800000001</v>
      </c>
      <c r="S344" s="198"/>
      <c r="T344" s="200">
        <f>SUM(T345:T436)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1" t="s">
        <v>79</v>
      </c>
      <c r="AT344" s="202" t="s">
        <v>70</v>
      </c>
      <c r="AU344" s="202" t="s">
        <v>79</v>
      </c>
      <c r="AY344" s="201" t="s">
        <v>119</v>
      </c>
      <c r="BK344" s="203">
        <f>SUM(BK345:BK436)</f>
        <v>0</v>
      </c>
    </row>
    <row r="345" s="2" customFormat="1" ht="16.5" customHeight="1">
      <c r="A345" s="40"/>
      <c r="B345" s="41"/>
      <c r="C345" s="206" t="s">
        <v>727</v>
      </c>
      <c r="D345" s="206" t="s">
        <v>121</v>
      </c>
      <c r="E345" s="207" t="s">
        <v>728</v>
      </c>
      <c r="F345" s="208" t="s">
        <v>729</v>
      </c>
      <c r="G345" s="209" t="s">
        <v>134</v>
      </c>
      <c r="H345" s="210">
        <v>25</v>
      </c>
      <c r="I345" s="211"/>
      <c r="J345" s="212">
        <f>ROUND(I345*H345,2)</f>
        <v>0</v>
      </c>
      <c r="K345" s="208" t="s">
        <v>272</v>
      </c>
      <c r="L345" s="46"/>
      <c r="M345" s="213" t="s">
        <v>19</v>
      </c>
      <c r="N345" s="214" t="s">
        <v>42</v>
      </c>
      <c r="O345" s="86"/>
      <c r="P345" s="215">
        <f>O345*H345</f>
        <v>0</v>
      </c>
      <c r="Q345" s="215">
        <v>0.00033</v>
      </c>
      <c r="R345" s="215">
        <f>Q345*H345</f>
        <v>0.0082500000000000004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126</v>
      </c>
      <c r="AT345" s="217" t="s">
        <v>121</v>
      </c>
      <c r="AU345" s="217" t="s">
        <v>81</v>
      </c>
      <c r="AY345" s="19" t="s">
        <v>119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79</v>
      </c>
      <c r="BK345" s="218">
        <f>ROUND(I345*H345,2)</f>
        <v>0</v>
      </c>
      <c r="BL345" s="19" t="s">
        <v>126</v>
      </c>
      <c r="BM345" s="217" t="s">
        <v>730</v>
      </c>
    </row>
    <row r="346" s="2" customFormat="1">
      <c r="A346" s="40"/>
      <c r="B346" s="41"/>
      <c r="C346" s="42"/>
      <c r="D346" s="219" t="s">
        <v>128</v>
      </c>
      <c r="E346" s="42"/>
      <c r="F346" s="220" t="s">
        <v>731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128</v>
      </c>
      <c r="AU346" s="19" t="s">
        <v>81</v>
      </c>
    </row>
    <row r="347" s="13" customFormat="1">
      <c r="A347" s="13"/>
      <c r="B347" s="224"/>
      <c r="C347" s="225"/>
      <c r="D347" s="226" t="s">
        <v>130</v>
      </c>
      <c r="E347" s="227" t="s">
        <v>19</v>
      </c>
      <c r="F347" s="228" t="s">
        <v>732</v>
      </c>
      <c r="G347" s="225"/>
      <c r="H347" s="229">
        <v>17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130</v>
      </c>
      <c r="AU347" s="235" t="s">
        <v>81</v>
      </c>
      <c r="AV347" s="13" t="s">
        <v>81</v>
      </c>
      <c r="AW347" s="13" t="s">
        <v>32</v>
      </c>
      <c r="AX347" s="13" t="s">
        <v>71</v>
      </c>
      <c r="AY347" s="235" t="s">
        <v>119</v>
      </c>
    </row>
    <row r="348" s="13" customFormat="1">
      <c r="A348" s="13"/>
      <c r="B348" s="224"/>
      <c r="C348" s="225"/>
      <c r="D348" s="226" t="s">
        <v>130</v>
      </c>
      <c r="E348" s="227" t="s">
        <v>19</v>
      </c>
      <c r="F348" s="228" t="s">
        <v>733</v>
      </c>
      <c r="G348" s="225"/>
      <c r="H348" s="229">
        <v>8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130</v>
      </c>
      <c r="AU348" s="235" t="s">
        <v>81</v>
      </c>
      <c r="AV348" s="13" t="s">
        <v>81</v>
      </c>
      <c r="AW348" s="13" t="s">
        <v>32</v>
      </c>
      <c r="AX348" s="13" t="s">
        <v>71</v>
      </c>
      <c r="AY348" s="235" t="s">
        <v>119</v>
      </c>
    </row>
    <row r="349" s="14" customFormat="1">
      <c r="A349" s="14"/>
      <c r="B349" s="249"/>
      <c r="C349" s="250"/>
      <c r="D349" s="226" t="s">
        <v>130</v>
      </c>
      <c r="E349" s="251" t="s">
        <v>19</v>
      </c>
      <c r="F349" s="252" t="s">
        <v>282</v>
      </c>
      <c r="G349" s="250"/>
      <c r="H349" s="253">
        <v>25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9" t="s">
        <v>130</v>
      </c>
      <c r="AU349" s="259" t="s">
        <v>81</v>
      </c>
      <c r="AV349" s="14" t="s">
        <v>126</v>
      </c>
      <c r="AW349" s="14" t="s">
        <v>32</v>
      </c>
      <c r="AX349" s="14" t="s">
        <v>79</v>
      </c>
      <c r="AY349" s="259" t="s">
        <v>119</v>
      </c>
    </row>
    <row r="350" s="2" customFormat="1" ht="16.5" customHeight="1">
      <c r="A350" s="40"/>
      <c r="B350" s="41"/>
      <c r="C350" s="239" t="s">
        <v>734</v>
      </c>
      <c r="D350" s="239" t="s">
        <v>276</v>
      </c>
      <c r="E350" s="240" t="s">
        <v>735</v>
      </c>
      <c r="F350" s="241" t="s">
        <v>736</v>
      </c>
      <c r="G350" s="242" t="s">
        <v>134</v>
      </c>
      <c r="H350" s="243">
        <v>25</v>
      </c>
      <c r="I350" s="244"/>
      <c r="J350" s="245">
        <f>ROUND(I350*H350,2)</f>
        <v>0</v>
      </c>
      <c r="K350" s="241" t="s">
        <v>19</v>
      </c>
      <c r="L350" s="246"/>
      <c r="M350" s="247" t="s">
        <v>19</v>
      </c>
      <c r="N350" s="248" t="s">
        <v>42</v>
      </c>
      <c r="O350" s="86"/>
      <c r="P350" s="215">
        <f>O350*H350</f>
        <v>0</v>
      </c>
      <c r="Q350" s="215">
        <v>0.0060200000000000002</v>
      </c>
      <c r="R350" s="215">
        <f>Q350*H350</f>
        <v>0.1505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162</v>
      </c>
      <c r="AT350" s="217" t="s">
        <v>276</v>
      </c>
      <c r="AU350" s="217" t="s">
        <v>81</v>
      </c>
      <c r="AY350" s="19" t="s">
        <v>119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79</v>
      </c>
      <c r="BK350" s="218">
        <f>ROUND(I350*H350,2)</f>
        <v>0</v>
      </c>
      <c r="BL350" s="19" t="s">
        <v>126</v>
      </c>
      <c r="BM350" s="217" t="s">
        <v>737</v>
      </c>
    </row>
    <row r="351" s="13" customFormat="1">
      <c r="A351" s="13"/>
      <c r="B351" s="224"/>
      <c r="C351" s="225"/>
      <c r="D351" s="226" t="s">
        <v>130</v>
      </c>
      <c r="E351" s="227" t="s">
        <v>19</v>
      </c>
      <c r="F351" s="228" t="s">
        <v>738</v>
      </c>
      <c r="G351" s="225"/>
      <c r="H351" s="229">
        <v>25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130</v>
      </c>
      <c r="AU351" s="235" t="s">
        <v>81</v>
      </c>
      <c r="AV351" s="13" t="s">
        <v>81</v>
      </c>
      <c r="AW351" s="13" t="s">
        <v>32</v>
      </c>
      <c r="AX351" s="13" t="s">
        <v>79</v>
      </c>
      <c r="AY351" s="235" t="s">
        <v>119</v>
      </c>
    </row>
    <row r="352" s="2" customFormat="1" ht="16.5" customHeight="1">
      <c r="A352" s="40"/>
      <c r="B352" s="41"/>
      <c r="C352" s="206" t="s">
        <v>739</v>
      </c>
      <c r="D352" s="206" t="s">
        <v>121</v>
      </c>
      <c r="E352" s="207" t="s">
        <v>740</v>
      </c>
      <c r="F352" s="208" t="s">
        <v>741</v>
      </c>
      <c r="G352" s="209" t="s">
        <v>279</v>
      </c>
      <c r="H352" s="210">
        <v>7.4459999999999997</v>
      </c>
      <c r="I352" s="211"/>
      <c r="J352" s="212">
        <f>ROUND(I352*H352,2)</f>
        <v>0</v>
      </c>
      <c r="K352" s="208" t="s">
        <v>272</v>
      </c>
      <c r="L352" s="46"/>
      <c r="M352" s="213" t="s">
        <v>19</v>
      </c>
      <c r="N352" s="214" t="s">
        <v>42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126</v>
      </c>
      <c r="AT352" s="217" t="s">
        <v>121</v>
      </c>
      <c r="AU352" s="217" t="s">
        <v>81</v>
      </c>
      <c r="AY352" s="19" t="s">
        <v>119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79</v>
      </c>
      <c r="BK352" s="218">
        <f>ROUND(I352*H352,2)</f>
        <v>0</v>
      </c>
      <c r="BL352" s="19" t="s">
        <v>126</v>
      </c>
      <c r="BM352" s="217" t="s">
        <v>742</v>
      </c>
    </row>
    <row r="353" s="2" customFormat="1">
      <c r="A353" s="40"/>
      <c r="B353" s="41"/>
      <c r="C353" s="42"/>
      <c r="D353" s="219" t="s">
        <v>128</v>
      </c>
      <c r="E353" s="42"/>
      <c r="F353" s="220" t="s">
        <v>743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128</v>
      </c>
      <c r="AU353" s="19" t="s">
        <v>81</v>
      </c>
    </row>
    <row r="354" s="15" customFormat="1">
      <c r="A354" s="15"/>
      <c r="B354" s="261"/>
      <c r="C354" s="262"/>
      <c r="D354" s="226" t="s">
        <v>130</v>
      </c>
      <c r="E354" s="263" t="s">
        <v>19</v>
      </c>
      <c r="F354" s="264" t="s">
        <v>744</v>
      </c>
      <c r="G354" s="262"/>
      <c r="H354" s="263" t="s">
        <v>19</v>
      </c>
      <c r="I354" s="265"/>
      <c r="J354" s="262"/>
      <c r="K354" s="262"/>
      <c r="L354" s="266"/>
      <c r="M354" s="267"/>
      <c r="N354" s="268"/>
      <c r="O354" s="268"/>
      <c r="P354" s="268"/>
      <c r="Q354" s="268"/>
      <c r="R354" s="268"/>
      <c r="S354" s="268"/>
      <c r="T354" s="269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0" t="s">
        <v>130</v>
      </c>
      <c r="AU354" s="270" t="s">
        <v>81</v>
      </c>
      <c r="AV354" s="15" t="s">
        <v>79</v>
      </c>
      <c r="AW354" s="15" t="s">
        <v>32</v>
      </c>
      <c r="AX354" s="15" t="s">
        <v>71</v>
      </c>
      <c r="AY354" s="270" t="s">
        <v>119</v>
      </c>
    </row>
    <row r="355" s="13" customFormat="1">
      <c r="A355" s="13"/>
      <c r="B355" s="224"/>
      <c r="C355" s="225"/>
      <c r="D355" s="226" t="s">
        <v>130</v>
      </c>
      <c r="E355" s="227" t="s">
        <v>19</v>
      </c>
      <c r="F355" s="228" t="s">
        <v>745</v>
      </c>
      <c r="G355" s="225"/>
      <c r="H355" s="229">
        <v>4.6289999999999996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130</v>
      </c>
      <c r="AU355" s="235" t="s">
        <v>81</v>
      </c>
      <c r="AV355" s="13" t="s">
        <v>81</v>
      </c>
      <c r="AW355" s="13" t="s">
        <v>32</v>
      </c>
      <c r="AX355" s="13" t="s">
        <v>71</v>
      </c>
      <c r="AY355" s="235" t="s">
        <v>119</v>
      </c>
    </row>
    <row r="356" s="15" customFormat="1">
      <c r="A356" s="15"/>
      <c r="B356" s="261"/>
      <c r="C356" s="262"/>
      <c r="D356" s="226" t="s">
        <v>130</v>
      </c>
      <c r="E356" s="263" t="s">
        <v>19</v>
      </c>
      <c r="F356" s="264" t="s">
        <v>746</v>
      </c>
      <c r="G356" s="262"/>
      <c r="H356" s="263" t="s">
        <v>19</v>
      </c>
      <c r="I356" s="265"/>
      <c r="J356" s="262"/>
      <c r="K356" s="262"/>
      <c r="L356" s="266"/>
      <c r="M356" s="267"/>
      <c r="N356" s="268"/>
      <c r="O356" s="268"/>
      <c r="P356" s="268"/>
      <c r="Q356" s="268"/>
      <c r="R356" s="268"/>
      <c r="S356" s="268"/>
      <c r="T356" s="269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0" t="s">
        <v>130</v>
      </c>
      <c r="AU356" s="270" t="s">
        <v>81</v>
      </c>
      <c r="AV356" s="15" t="s">
        <v>79</v>
      </c>
      <c r="AW356" s="15" t="s">
        <v>32</v>
      </c>
      <c r="AX356" s="15" t="s">
        <v>71</v>
      </c>
      <c r="AY356" s="270" t="s">
        <v>119</v>
      </c>
    </row>
    <row r="357" s="13" customFormat="1">
      <c r="A357" s="13"/>
      <c r="B357" s="224"/>
      <c r="C357" s="225"/>
      <c r="D357" s="226" t="s">
        <v>130</v>
      </c>
      <c r="E357" s="227" t="s">
        <v>19</v>
      </c>
      <c r="F357" s="228" t="s">
        <v>747</v>
      </c>
      <c r="G357" s="225"/>
      <c r="H357" s="229">
        <v>2.4289999999999998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130</v>
      </c>
      <c r="AU357" s="235" t="s">
        <v>81</v>
      </c>
      <c r="AV357" s="13" t="s">
        <v>81</v>
      </c>
      <c r="AW357" s="13" t="s">
        <v>32</v>
      </c>
      <c r="AX357" s="13" t="s">
        <v>71</v>
      </c>
      <c r="AY357" s="235" t="s">
        <v>119</v>
      </c>
    </row>
    <row r="358" s="13" customFormat="1">
      <c r="A358" s="13"/>
      <c r="B358" s="224"/>
      <c r="C358" s="225"/>
      <c r="D358" s="226" t="s">
        <v>130</v>
      </c>
      <c r="E358" s="227" t="s">
        <v>19</v>
      </c>
      <c r="F358" s="228" t="s">
        <v>748</v>
      </c>
      <c r="G358" s="225"/>
      <c r="H358" s="229">
        <v>0.38800000000000001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130</v>
      </c>
      <c r="AU358" s="235" t="s">
        <v>81</v>
      </c>
      <c r="AV358" s="13" t="s">
        <v>81</v>
      </c>
      <c r="AW358" s="13" t="s">
        <v>32</v>
      </c>
      <c r="AX358" s="13" t="s">
        <v>71</v>
      </c>
      <c r="AY358" s="235" t="s">
        <v>119</v>
      </c>
    </row>
    <row r="359" s="14" customFormat="1">
      <c r="A359" s="14"/>
      <c r="B359" s="249"/>
      <c r="C359" s="250"/>
      <c r="D359" s="226" t="s">
        <v>130</v>
      </c>
      <c r="E359" s="251" t="s">
        <v>19</v>
      </c>
      <c r="F359" s="252" t="s">
        <v>282</v>
      </c>
      <c r="G359" s="250"/>
      <c r="H359" s="253">
        <v>7.4459999999999997</v>
      </c>
      <c r="I359" s="254"/>
      <c r="J359" s="250"/>
      <c r="K359" s="250"/>
      <c r="L359" s="255"/>
      <c r="M359" s="256"/>
      <c r="N359" s="257"/>
      <c r="O359" s="257"/>
      <c r="P359" s="257"/>
      <c r="Q359" s="257"/>
      <c r="R359" s="257"/>
      <c r="S359" s="257"/>
      <c r="T359" s="25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9" t="s">
        <v>130</v>
      </c>
      <c r="AU359" s="259" t="s">
        <v>81</v>
      </c>
      <c r="AV359" s="14" t="s">
        <v>126</v>
      </c>
      <c r="AW359" s="14" t="s">
        <v>32</v>
      </c>
      <c r="AX359" s="14" t="s">
        <v>79</v>
      </c>
      <c r="AY359" s="259" t="s">
        <v>119</v>
      </c>
    </row>
    <row r="360" s="2" customFormat="1" ht="16.5" customHeight="1">
      <c r="A360" s="40"/>
      <c r="B360" s="41"/>
      <c r="C360" s="206" t="s">
        <v>749</v>
      </c>
      <c r="D360" s="206" t="s">
        <v>121</v>
      </c>
      <c r="E360" s="207" t="s">
        <v>750</v>
      </c>
      <c r="F360" s="208" t="s">
        <v>751</v>
      </c>
      <c r="G360" s="209" t="s">
        <v>279</v>
      </c>
      <c r="H360" s="210">
        <v>7.4459999999999997</v>
      </c>
      <c r="I360" s="211"/>
      <c r="J360" s="212">
        <f>ROUND(I360*H360,2)</f>
        <v>0</v>
      </c>
      <c r="K360" s="208" t="s">
        <v>272</v>
      </c>
      <c r="L360" s="46"/>
      <c r="M360" s="213" t="s">
        <v>19</v>
      </c>
      <c r="N360" s="214" t="s">
        <v>42</v>
      </c>
      <c r="O360" s="86"/>
      <c r="P360" s="215">
        <f>O360*H360</f>
        <v>0</v>
      </c>
      <c r="Q360" s="215">
        <v>0.048579999999999998</v>
      </c>
      <c r="R360" s="215">
        <f>Q360*H360</f>
        <v>0.36172667999999997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126</v>
      </c>
      <c r="AT360" s="217" t="s">
        <v>121</v>
      </c>
      <c r="AU360" s="217" t="s">
        <v>81</v>
      </c>
      <c r="AY360" s="19" t="s">
        <v>119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79</v>
      </c>
      <c r="BK360" s="218">
        <f>ROUND(I360*H360,2)</f>
        <v>0</v>
      </c>
      <c r="BL360" s="19" t="s">
        <v>126</v>
      </c>
      <c r="BM360" s="217" t="s">
        <v>752</v>
      </c>
    </row>
    <row r="361" s="2" customFormat="1">
      <c r="A361" s="40"/>
      <c r="B361" s="41"/>
      <c r="C361" s="42"/>
      <c r="D361" s="219" t="s">
        <v>128</v>
      </c>
      <c r="E361" s="42"/>
      <c r="F361" s="220" t="s">
        <v>753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128</v>
      </c>
      <c r="AU361" s="19" t="s">
        <v>81</v>
      </c>
    </row>
    <row r="362" s="2" customFormat="1" ht="16.5" customHeight="1">
      <c r="A362" s="40"/>
      <c r="B362" s="41"/>
      <c r="C362" s="206" t="s">
        <v>754</v>
      </c>
      <c r="D362" s="206" t="s">
        <v>121</v>
      </c>
      <c r="E362" s="207" t="s">
        <v>755</v>
      </c>
      <c r="F362" s="208" t="s">
        <v>756</v>
      </c>
      <c r="G362" s="209" t="s">
        <v>124</v>
      </c>
      <c r="H362" s="210">
        <v>31.831</v>
      </c>
      <c r="I362" s="211"/>
      <c r="J362" s="212">
        <f>ROUND(I362*H362,2)</f>
        <v>0</v>
      </c>
      <c r="K362" s="208" t="s">
        <v>272</v>
      </c>
      <c r="L362" s="46"/>
      <c r="M362" s="213" t="s">
        <v>19</v>
      </c>
      <c r="N362" s="214" t="s">
        <v>42</v>
      </c>
      <c r="O362" s="86"/>
      <c r="P362" s="215">
        <f>O362*H362</f>
        <v>0</v>
      </c>
      <c r="Q362" s="215">
        <v>0.041739999999999999</v>
      </c>
      <c r="R362" s="215">
        <f>Q362*H362</f>
        <v>1.32862594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126</v>
      </c>
      <c r="AT362" s="217" t="s">
        <v>121</v>
      </c>
      <c r="AU362" s="217" t="s">
        <v>81</v>
      </c>
      <c r="AY362" s="19" t="s">
        <v>119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79</v>
      </c>
      <c r="BK362" s="218">
        <f>ROUND(I362*H362,2)</f>
        <v>0</v>
      </c>
      <c r="BL362" s="19" t="s">
        <v>126</v>
      </c>
      <c r="BM362" s="217" t="s">
        <v>757</v>
      </c>
    </row>
    <row r="363" s="2" customFormat="1">
      <c r="A363" s="40"/>
      <c r="B363" s="41"/>
      <c r="C363" s="42"/>
      <c r="D363" s="219" t="s">
        <v>128</v>
      </c>
      <c r="E363" s="42"/>
      <c r="F363" s="220" t="s">
        <v>758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128</v>
      </c>
      <c r="AU363" s="19" t="s">
        <v>81</v>
      </c>
    </row>
    <row r="364" s="15" customFormat="1">
      <c r="A364" s="15"/>
      <c r="B364" s="261"/>
      <c r="C364" s="262"/>
      <c r="D364" s="226" t="s">
        <v>130</v>
      </c>
      <c r="E364" s="263" t="s">
        <v>19</v>
      </c>
      <c r="F364" s="264" t="s">
        <v>759</v>
      </c>
      <c r="G364" s="262"/>
      <c r="H364" s="263" t="s">
        <v>19</v>
      </c>
      <c r="I364" s="265"/>
      <c r="J364" s="262"/>
      <c r="K364" s="262"/>
      <c r="L364" s="266"/>
      <c r="M364" s="267"/>
      <c r="N364" s="268"/>
      <c r="O364" s="268"/>
      <c r="P364" s="268"/>
      <c r="Q364" s="268"/>
      <c r="R364" s="268"/>
      <c r="S364" s="268"/>
      <c r="T364" s="26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0" t="s">
        <v>130</v>
      </c>
      <c r="AU364" s="270" t="s">
        <v>81</v>
      </c>
      <c r="AV364" s="15" t="s">
        <v>79</v>
      </c>
      <c r="AW364" s="15" t="s">
        <v>32</v>
      </c>
      <c r="AX364" s="15" t="s">
        <v>71</v>
      </c>
      <c r="AY364" s="270" t="s">
        <v>119</v>
      </c>
    </row>
    <row r="365" s="15" customFormat="1">
      <c r="A365" s="15"/>
      <c r="B365" s="261"/>
      <c r="C365" s="262"/>
      <c r="D365" s="226" t="s">
        <v>130</v>
      </c>
      <c r="E365" s="263" t="s">
        <v>19</v>
      </c>
      <c r="F365" s="264" t="s">
        <v>760</v>
      </c>
      <c r="G365" s="262"/>
      <c r="H365" s="263" t="s">
        <v>19</v>
      </c>
      <c r="I365" s="265"/>
      <c r="J365" s="262"/>
      <c r="K365" s="262"/>
      <c r="L365" s="266"/>
      <c r="M365" s="267"/>
      <c r="N365" s="268"/>
      <c r="O365" s="268"/>
      <c r="P365" s="268"/>
      <c r="Q365" s="268"/>
      <c r="R365" s="268"/>
      <c r="S365" s="268"/>
      <c r="T365" s="269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0" t="s">
        <v>130</v>
      </c>
      <c r="AU365" s="270" t="s">
        <v>81</v>
      </c>
      <c r="AV365" s="15" t="s">
        <v>79</v>
      </c>
      <c r="AW365" s="15" t="s">
        <v>32</v>
      </c>
      <c r="AX365" s="15" t="s">
        <v>71</v>
      </c>
      <c r="AY365" s="270" t="s">
        <v>119</v>
      </c>
    </row>
    <row r="366" s="13" customFormat="1">
      <c r="A366" s="13"/>
      <c r="B366" s="224"/>
      <c r="C366" s="225"/>
      <c r="D366" s="226" t="s">
        <v>130</v>
      </c>
      <c r="E366" s="227" t="s">
        <v>19</v>
      </c>
      <c r="F366" s="228" t="s">
        <v>761</v>
      </c>
      <c r="G366" s="225"/>
      <c r="H366" s="229">
        <v>9.5920000000000005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130</v>
      </c>
      <c r="AU366" s="235" t="s">
        <v>81</v>
      </c>
      <c r="AV366" s="13" t="s">
        <v>81</v>
      </c>
      <c r="AW366" s="13" t="s">
        <v>32</v>
      </c>
      <c r="AX366" s="13" t="s">
        <v>71</v>
      </c>
      <c r="AY366" s="235" t="s">
        <v>119</v>
      </c>
    </row>
    <row r="367" s="13" customFormat="1">
      <c r="A367" s="13"/>
      <c r="B367" s="224"/>
      <c r="C367" s="225"/>
      <c r="D367" s="226" t="s">
        <v>130</v>
      </c>
      <c r="E367" s="227" t="s">
        <v>19</v>
      </c>
      <c r="F367" s="228" t="s">
        <v>762</v>
      </c>
      <c r="G367" s="225"/>
      <c r="H367" s="229">
        <v>10.877000000000001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130</v>
      </c>
      <c r="AU367" s="235" t="s">
        <v>81</v>
      </c>
      <c r="AV367" s="13" t="s">
        <v>81</v>
      </c>
      <c r="AW367" s="13" t="s">
        <v>32</v>
      </c>
      <c r="AX367" s="13" t="s">
        <v>71</v>
      </c>
      <c r="AY367" s="235" t="s">
        <v>119</v>
      </c>
    </row>
    <row r="368" s="15" customFormat="1">
      <c r="A368" s="15"/>
      <c r="B368" s="261"/>
      <c r="C368" s="262"/>
      <c r="D368" s="226" t="s">
        <v>130</v>
      </c>
      <c r="E368" s="263" t="s">
        <v>19</v>
      </c>
      <c r="F368" s="264" t="s">
        <v>763</v>
      </c>
      <c r="G368" s="262"/>
      <c r="H368" s="263" t="s">
        <v>19</v>
      </c>
      <c r="I368" s="265"/>
      <c r="J368" s="262"/>
      <c r="K368" s="262"/>
      <c r="L368" s="266"/>
      <c r="M368" s="267"/>
      <c r="N368" s="268"/>
      <c r="O368" s="268"/>
      <c r="P368" s="268"/>
      <c r="Q368" s="268"/>
      <c r="R368" s="268"/>
      <c r="S368" s="268"/>
      <c r="T368" s="269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0" t="s">
        <v>130</v>
      </c>
      <c r="AU368" s="270" t="s">
        <v>81</v>
      </c>
      <c r="AV368" s="15" t="s">
        <v>79</v>
      </c>
      <c r="AW368" s="15" t="s">
        <v>32</v>
      </c>
      <c r="AX368" s="15" t="s">
        <v>71</v>
      </c>
      <c r="AY368" s="270" t="s">
        <v>119</v>
      </c>
    </row>
    <row r="369" s="13" customFormat="1">
      <c r="A369" s="13"/>
      <c r="B369" s="224"/>
      <c r="C369" s="225"/>
      <c r="D369" s="226" t="s">
        <v>130</v>
      </c>
      <c r="E369" s="227" t="s">
        <v>19</v>
      </c>
      <c r="F369" s="228" t="s">
        <v>764</v>
      </c>
      <c r="G369" s="225"/>
      <c r="H369" s="229">
        <v>9.4060000000000006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130</v>
      </c>
      <c r="AU369" s="235" t="s">
        <v>81</v>
      </c>
      <c r="AV369" s="13" t="s">
        <v>81</v>
      </c>
      <c r="AW369" s="13" t="s">
        <v>32</v>
      </c>
      <c r="AX369" s="13" t="s">
        <v>71</v>
      </c>
      <c r="AY369" s="235" t="s">
        <v>119</v>
      </c>
    </row>
    <row r="370" s="13" customFormat="1">
      <c r="A370" s="13"/>
      <c r="B370" s="224"/>
      <c r="C370" s="225"/>
      <c r="D370" s="226" t="s">
        <v>130</v>
      </c>
      <c r="E370" s="227" t="s">
        <v>19</v>
      </c>
      <c r="F370" s="228" t="s">
        <v>765</v>
      </c>
      <c r="G370" s="225"/>
      <c r="H370" s="229">
        <v>1.956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130</v>
      </c>
      <c r="AU370" s="235" t="s">
        <v>81</v>
      </c>
      <c r="AV370" s="13" t="s">
        <v>81</v>
      </c>
      <c r="AW370" s="13" t="s">
        <v>32</v>
      </c>
      <c r="AX370" s="13" t="s">
        <v>71</v>
      </c>
      <c r="AY370" s="235" t="s">
        <v>119</v>
      </c>
    </row>
    <row r="371" s="14" customFormat="1">
      <c r="A371" s="14"/>
      <c r="B371" s="249"/>
      <c r="C371" s="250"/>
      <c r="D371" s="226" t="s">
        <v>130</v>
      </c>
      <c r="E371" s="251" t="s">
        <v>19</v>
      </c>
      <c r="F371" s="252" t="s">
        <v>282</v>
      </c>
      <c r="G371" s="250"/>
      <c r="H371" s="253">
        <v>31.831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9" t="s">
        <v>130</v>
      </c>
      <c r="AU371" s="259" t="s">
        <v>81</v>
      </c>
      <c r="AV371" s="14" t="s">
        <v>126</v>
      </c>
      <c r="AW371" s="14" t="s">
        <v>32</v>
      </c>
      <c r="AX371" s="14" t="s">
        <v>79</v>
      </c>
      <c r="AY371" s="259" t="s">
        <v>119</v>
      </c>
    </row>
    <row r="372" s="2" customFormat="1" ht="16.5" customHeight="1">
      <c r="A372" s="40"/>
      <c r="B372" s="41"/>
      <c r="C372" s="206" t="s">
        <v>766</v>
      </c>
      <c r="D372" s="206" t="s">
        <v>121</v>
      </c>
      <c r="E372" s="207" t="s">
        <v>767</v>
      </c>
      <c r="F372" s="208" t="s">
        <v>768</v>
      </c>
      <c r="G372" s="209" t="s">
        <v>124</v>
      </c>
      <c r="H372" s="210">
        <v>31.831</v>
      </c>
      <c r="I372" s="211"/>
      <c r="J372" s="212">
        <f>ROUND(I372*H372,2)</f>
        <v>0</v>
      </c>
      <c r="K372" s="208" t="s">
        <v>272</v>
      </c>
      <c r="L372" s="46"/>
      <c r="M372" s="213" t="s">
        <v>19</v>
      </c>
      <c r="N372" s="214" t="s">
        <v>42</v>
      </c>
      <c r="O372" s="86"/>
      <c r="P372" s="215">
        <f>O372*H372</f>
        <v>0</v>
      </c>
      <c r="Q372" s="215">
        <v>2.0000000000000002E-05</v>
      </c>
      <c r="R372" s="215">
        <f>Q372*H372</f>
        <v>0.00063662000000000007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126</v>
      </c>
      <c r="AT372" s="217" t="s">
        <v>121</v>
      </c>
      <c r="AU372" s="217" t="s">
        <v>81</v>
      </c>
      <c r="AY372" s="19" t="s">
        <v>119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79</v>
      </c>
      <c r="BK372" s="218">
        <f>ROUND(I372*H372,2)</f>
        <v>0</v>
      </c>
      <c r="BL372" s="19" t="s">
        <v>126</v>
      </c>
      <c r="BM372" s="217" t="s">
        <v>769</v>
      </c>
    </row>
    <row r="373" s="2" customFormat="1">
      <c r="A373" s="40"/>
      <c r="B373" s="41"/>
      <c r="C373" s="42"/>
      <c r="D373" s="219" t="s">
        <v>128</v>
      </c>
      <c r="E373" s="42"/>
      <c r="F373" s="220" t="s">
        <v>770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128</v>
      </c>
      <c r="AU373" s="19" t="s">
        <v>81</v>
      </c>
    </row>
    <row r="374" s="2" customFormat="1" ht="16.5" customHeight="1">
      <c r="A374" s="40"/>
      <c r="B374" s="41"/>
      <c r="C374" s="206" t="s">
        <v>771</v>
      </c>
      <c r="D374" s="206" t="s">
        <v>121</v>
      </c>
      <c r="E374" s="207" t="s">
        <v>772</v>
      </c>
      <c r="F374" s="208" t="s">
        <v>773</v>
      </c>
      <c r="G374" s="209" t="s">
        <v>265</v>
      </c>
      <c r="H374" s="210">
        <v>0.89500000000000002</v>
      </c>
      <c r="I374" s="211"/>
      <c r="J374" s="212">
        <f>ROUND(I374*H374,2)</f>
        <v>0</v>
      </c>
      <c r="K374" s="208" t="s">
        <v>272</v>
      </c>
      <c r="L374" s="46"/>
      <c r="M374" s="213" t="s">
        <v>19</v>
      </c>
      <c r="N374" s="214" t="s">
        <v>42</v>
      </c>
      <c r="O374" s="86"/>
      <c r="P374" s="215">
        <f>O374*H374</f>
        <v>0</v>
      </c>
      <c r="Q374" s="215">
        <v>1.04877</v>
      </c>
      <c r="R374" s="215">
        <f>Q374*H374</f>
        <v>0.93864915000000004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126</v>
      </c>
      <c r="AT374" s="217" t="s">
        <v>121</v>
      </c>
      <c r="AU374" s="217" t="s">
        <v>81</v>
      </c>
      <c r="AY374" s="19" t="s">
        <v>119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79</v>
      </c>
      <c r="BK374" s="218">
        <f>ROUND(I374*H374,2)</f>
        <v>0</v>
      </c>
      <c r="BL374" s="19" t="s">
        <v>126</v>
      </c>
      <c r="BM374" s="217" t="s">
        <v>774</v>
      </c>
    </row>
    <row r="375" s="2" customFormat="1">
      <c r="A375" s="40"/>
      <c r="B375" s="41"/>
      <c r="C375" s="42"/>
      <c r="D375" s="219" t="s">
        <v>128</v>
      </c>
      <c r="E375" s="42"/>
      <c r="F375" s="220" t="s">
        <v>775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128</v>
      </c>
      <c r="AU375" s="19" t="s">
        <v>81</v>
      </c>
    </row>
    <row r="376" s="13" customFormat="1">
      <c r="A376" s="13"/>
      <c r="B376" s="224"/>
      <c r="C376" s="225"/>
      <c r="D376" s="226" t="s">
        <v>130</v>
      </c>
      <c r="E376" s="227" t="s">
        <v>19</v>
      </c>
      <c r="F376" s="228" t="s">
        <v>776</v>
      </c>
      <c r="G376" s="225"/>
      <c r="H376" s="229">
        <v>0.55600000000000005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130</v>
      </c>
      <c r="AU376" s="235" t="s">
        <v>81</v>
      </c>
      <c r="AV376" s="13" t="s">
        <v>81</v>
      </c>
      <c r="AW376" s="13" t="s">
        <v>32</v>
      </c>
      <c r="AX376" s="13" t="s">
        <v>71</v>
      </c>
      <c r="AY376" s="235" t="s">
        <v>119</v>
      </c>
    </row>
    <row r="377" s="13" customFormat="1">
      <c r="A377" s="13"/>
      <c r="B377" s="224"/>
      <c r="C377" s="225"/>
      <c r="D377" s="226" t="s">
        <v>130</v>
      </c>
      <c r="E377" s="227" t="s">
        <v>19</v>
      </c>
      <c r="F377" s="228" t="s">
        <v>777</v>
      </c>
      <c r="G377" s="225"/>
      <c r="H377" s="229">
        <v>0.29199999999999998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130</v>
      </c>
      <c r="AU377" s="235" t="s">
        <v>81</v>
      </c>
      <c r="AV377" s="13" t="s">
        <v>81</v>
      </c>
      <c r="AW377" s="13" t="s">
        <v>32</v>
      </c>
      <c r="AX377" s="13" t="s">
        <v>71</v>
      </c>
      <c r="AY377" s="235" t="s">
        <v>119</v>
      </c>
    </row>
    <row r="378" s="13" customFormat="1">
      <c r="A378" s="13"/>
      <c r="B378" s="224"/>
      <c r="C378" s="225"/>
      <c r="D378" s="226" t="s">
        <v>130</v>
      </c>
      <c r="E378" s="227" t="s">
        <v>19</v>
      </c>
      <c r="F378" s="228" t="s">
        <v>778</v>
      </c>
      <c r="G378" s="225"/>
      <c r="H378" s="229">
        <v>0.047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130</v>
      </c>
      <c r="AU378" s="235" t="s">
        <v>81</v>
      </c>
      <c r="AV378" s="13" t="s">
        <v>81</v>
      </c>
      <c r="AW378" s="13" t="s">
        <v>32</v>
      </c>
      <c r="AX378" s="13" t="s">
        <v>71</v>
      </c>
      <c r="AY378" s="235" t="s">
        <v>119</v>
      </c>
    </row>
    <row r="379" s="14" customFormat="1">
      <c r="A379" s="14"/>
      <c r="B379" s="249"/>
      <c r="C379" s="250"/>
      <c r="D379" s="226" t="s">
        <v>130</v>
      </c>
      <c r="E379" s="251" t="s">
        <v>19</v>
      </c>
      <c r="F379" s="252" t="s">
        <v>282</v>
      </c>
      <c r="G379" s="250"/>
      <c r="H379" s="253">
        <v>0.89500000000000002</v>
      </c>
      <c r="I379" s="254"/>
      <c r="J379" s="250"/>
      <c r="K379" s="250"/>
      <c r="L379" s="255"/>
      <c r="M379" s="256"/>
      <c r="N379" s="257"/>
      <c r="O379" s="257"/>
      <c r="P379" s="257"/>
      <c r="Q379" s="257"/>
      <c r="R379" s="257"/>
      <c r="S379" s="257"/>
      <c r="T379" s="25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9" t="s">
        <v>130</v>
      </c>
      <c r="AU379" s="259" t="s">
        <v>81</v>
      </c>
      <c r="AV379" s="14" t="s">
        <v>126</v>
      </c>
      <c r="AW379" s="14" t="s">
        <v>32</v>
      </c>
      <c r="AX379" s="14" t="s">
        <v>79</v>
      </c>
      <c r="AY379" s="259" t="s">
        <v>119</v>
      </c>
    </row>
    <row r="380" s="2" customFormat="1" ht="16.5" customHeight="1">
      <c r="A380" s="40"/>
      <c r="B380" s="41"/>
      <c r="C380" s="206" t="s">
        <v>779</v>
      </c>
      <c r="D380" s="206" t="s">
        <v>121</v>
      </c>
      <c r="E380" s="207" t="s">
        <v>780</v>
      </c>
      <c r="F380" s="208" t="s">
        <v>781</v>
      </c>
      <c r="G380" s="209" t="s">
        <v>279</v>
      </c>
      <c r="H380" s="210">
        <v>10.145</v>
      </c>
      <c r="I380" s="211"/>
      <c r="J380" s="212">
        <f>ROUND(I380*H380,2)</f>
        <v>0</v>
      </c>
      <c r="K380" s="208" t="s">
        <v>272</v>
      </c>
      <c r="L380" s="46"/>
      <c r="M380" s="213" t="s">
        <v>19</v>
      </c>
      <c r="N380" s="214" t="s">
        <v>42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126</v>
      </c>
      <c r="AT380" s="217" t="s">
        <v>121</v>
      </c>
      <c r="AU380" s="217" t="s">
        <v>81</v>
      </c>
      <c r="AY380" s="19" t="s">
        <v>119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79</v>
      </c>
      <c r="BK380" s="218">
        <f>ROUND(I380*H380,2)</f>
        <v>0</v>
      </c>
      <c r="BL380" s="19" t="s">
        <v>126</v>
      </c>
      <c r="BM380" s="217" t="s">
        <v>782</v>
      </c>
    </row>
    <row r="381" s="2" customFormat="1">
      <c r="A381" s="40"/>
      <c r="B381" s="41"/>
      <c r="C381" s="42"/>
      <c r="D381" s="219" t="s">
        <v>128</v>
      </c>
      <c r="E381" s="42"/>
      <c r="F381" s="220" t="s">
        <v>783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128</v>
      </c>
      <c r="AU381" s="19" t="s">
        <v>81</v>
      </c>
    </row>
    <row r="382" s="15" customFormat="1">
      <c r="A382" s="15"/>
      <c r="B382" s="261"/>
      <c r="C382" s="262"/>
      <c r="D382" s="226" t="s">
        <v>130</v>
      </c>
      <c r="E382" s="263" t="s">
        <v>19</v>
      </c>
      <c r="F382" s="264" t="s">
        <v>784</v>
      </c>
      <c r="G382" s="262"/>
      <c r="H382" s="263" t="s">
        <v>19</v>
      </c>
      <c r="I382" s="265"/>
      <c r="J382" s="262"/>
      <c r="K382" s="262"/>
      <c r="L382" s="266"/>
      <c r="M382" s="267"/>
      <c r="N382" s="268"/>
      <c r="O382" s="268"/>
      <c r="P382" s="268"/>
      <c r="Q382" s="268"/>
      <c r="R382" s="268"/>
      <c r="S382" s="268"/>
      <c r="T382" s="269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0" t="s">
        <v>130</v>
      </c>
      <c r="AU382" s="270" t="s">
        <v>81</v>
      </c>
      <c r="AV382" s="15" t="s">
        <v>79</v>
      </c>
      <c r="AW382" s="15" t="s">
        <v>32</v>
      </c>
      <c r="AX382" s="15" t="s">
        <v>71</v>
      </c>
      <c r="AY382" s="270" t="s">
        <v>119</v>
      </c>
    </row>
    <row r="383" s="15" customFormat="1">
      <c r="A383" s="15"/>
      <c r="B383" s="261"/>
      <c r="C383" s="262"/>
      <c r="D383" s="226" t="s">
        <v>130</v>
      </c>
      <c r="E383" s="263" t="s">
        <v>19</v>
      </c>
      <c r="F383" s="264" t="s">
        <v>785</v>
      </c>
      <c r="G383" s="262"/>
      <c r="H383" s="263" t="s">
        <v>19</v>
      </c>
      <c r="I383" s="265"/>
      <c r="J383" s="262"/>
      <c r="K383" s="262"/>
      <c r="L383" s="266"/>
      <c r="M383" s="267"/>
      <c r="N383" s="268"/>
      <c r="O383" s="268"/>
      <c r="P383" s="268"/>
      <c r="Q383" s="268"/>
      <c r="R383" s="268"/>
      <c r="S383" s="268"/>
      <c r="T383" s="269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0" t="s">
        <v>130</v>
      </c>
      <c r="AU383" s="270" t="s">
        <v>81</v>
      </c>
      <c r="AV383" s="15" t="s">
        <v>79</v>
      </c>
      <c r="AW383" s="15" t="s">
        <v>32</v>
      </c>
      <c r="AX383" s="15" t="s">
        <v>71</v>
      </c>
      <c r="AY383" s="270" t="s">
        <v>119</v>
      </c>
    </row>
    <row r="384" s="13" customFormat="1">
      <c r="A384" s="13"/>
      <c r="B384" s="224"/>
      <c r="C384" s="225"/>
      <c r="D384" s="226" t="s">
        <v>130</v>
      </c>
      <c r="E384" s="227" t="s">
        <v>19</v>
      </c>
      <c r="F384" s="228" t="s">
        <v>786</v>
      </c>
      <c r="G384" s="225"/>
      <c r="H384" s="229">
        <v>10.145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130</v>
      </c>
      <c r="AU384" s="235" t="s">
        <v>81</v>
      </c>
      <c r="AV384" s="13" t="s">
        <v>81</v>
      </c>
      <c r="AW384" s="13" t="s">
        <v>32</v>
      </c>
      <c r="AX384" s="13" t="s">
        <v>79</v>
      </c>
      <c r="AY384" s="235" t="s">
        <v>119</v>
      </c>
    </row>
    <row r="385" s="2" customFormat="1" ht="21.75" customHeight="1">
      <c r="A385" s="40"/>
      <c r="B385" s="41"/>
      <c r="C385" s="206" t="s">
        <v>787</v>
      </c>
      <c r="D385" s="206" t="s">
        <v>121</v>
      </c>
      <c r="E385" s="207" t="s">
        <v>788</v>
      </c>
      <c r="F385" s="208" t="s">
        <v>789</v>
      </c>
      <c r="G385" s="209" t="s">
        <v>279</v>
      </c>
      <c r="H385" s="210">
        <v>10.145</v>
      </c>
      <c r="I385" s="211"/>
      <c r="J385" s="212">
        <f>ROUND(I385*H385,2)</f>
        <v>0</v>
      </c>
      <c r="K385" s="208" t="s">
        <v>272</v>
      </c>
      <c r="L385" s="46"/>
      <c r="M385" s="213" t="s">
        <v>19</v>
      </c>
      <c r="N385" s="214" t="s">
        <v>42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126</v>
      </c>
      <c r="AT385" s="217" t="s">
        <v>121</v>
      </c>
      <c r="AU385" s="217" t="s">
        <v>81</v>
      </c>
      <c r="AY385" s="19" t="s">
        <v>119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79</v>
      </c>
      <c r="BK385" s="218">
        <f>ROUND(I385*H385,2)</f>
        <v>0</v>
      </c>
      <c r="BL385" s="19" t="s">
        <v>126</v>
      </c>
      <c r="BM385" s="217" t="s">
        <v>790</v>
      </c>
    </row>
    <row r="386" s="2" customFormat="1">
      <c r="A386" s="40"/>
      <c r="B386" s="41"/>
      <c r="C386" s="42"/>
      <c r="D386" s="219" t="s">
        <v>128</v>
      </c>
      <c r="E386" s="42"/>
      <c r="F386" s="220" t="s">
        <v>791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128</v>
      </c>
      <c r="AU386" s="19" t="s">
        <v>81</v>
      </c>
    </row>
    <row r="387" s="2" customFormat="1" ht="16.5" customHeight="1">
      <c r="A387" s="40"/>
      <c r="B387" s="41"/>
      <c r="C387" s="206" t="s">
        <v>792</v>
      </c>
      <c r="D387" s="206" t="s">
        <v>121</v>
      </c>
      <c r="E387" s="207" t="s">
        <v>793</v>
      </c>
      <c r="F387" s="208" t="s">
        <v>794</v>
      </c>
      <c r="G387" s="209" t="s">
        <v>279</v>
      </c>
      <c r="H387" s="210">
        <v>11.908</v>
      </c>
      <c r="I387" s="211"/>
      <c r="J387" s="212">
        <f>ROUND(I387*H387,2)</f>
        <v>0</v>
      </c>
      <c r="K387" s="208" t="s">
        <v>272</v>
      </c>
      <c r="L387" s="46"/>
      <c r="M387" s="213" t="s">
        <v>19</v>
      </c>
      <c r="N387" s="214" t="s">
        <v>42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126</v>
      </c>
      <c r="AT387" s="217" t="s">
        <v>121</v>
      </c>
      <c r="AU387" s="217" t="s">
        <v>81</v>
      </c>
      <c r="AY387" s="19" t="s">
        <v>119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79</v>
      </c>
      <c r="BK387" s="218">
        <f>ROUND(I387*H387,2)</f>
        <v>0</v>
      </c>
      <c r="BL387" s="19" t="s">
        <v>126</v>
      </c>
      <c r="BM387" s="217" t="s">
        <v>795</v>
      </c>
    </row>
    <row r="388" s="2" customFormat="1">
      <c r="A388" s="40"/>
      <c r="B388" s="41"/>
      <c r="C388" s="42"/>
      <c r="D388" s="219" t="s">
        <v>128</v>
      </c>
      <c r="E388" s="42"/>
      <c r="F388" s="220" t="s">
        <v>796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128</v>
      </c>
      <c r="AU388" s="19" t="s">
        <v>81</v>
      </c>
    </row>
    <row r="389" s="15" customFormat="1">
      <c r="A389" s="15"/>
      <c r="B389" s="261"/>
      <c r="C389" s="262"/>
      <c r="D389" s="226" t="s">
        <v>130</v>
      </c>
      <c r="E389" s="263" t="s">
        <v>19</v>
      </c>
      <c r="F389" s="264" t="s">
        <v>797</v>
      </c>
      <c r="G389" s="262"/>
      <c r="H389" s="263" t="s">
        <v>19</v>
      </c>
      <c r="I389" s="265"/>
      <c r="J389" s="262"/>
      <c r="K389" s="262"/>
      <c r="L389" s="266"/>
      <c r="M389" s="267"/>
      <c r="N389" s="268"/>
      <c r="O389" s="268"/>
      <c r="P389" s="268"/>
      <c r="Q389" s="268"/>
      <c r="R389" s="268"/>
      <c r="S389" s="268"/>
      <c r="T389" s="269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0" t="s">
        <v>130</v>
      </c>
      <c r="AU389" s="270" t="s">
        <v>81</v>
      </c>
      <c r="AV389" s="15" t="s">
        <v>79</v>
      </c>
      <c r="AW389" s="15" t="s">
        <v>32</v>
      </c>
      <c r="AX389" s="15" t="s">
        <v>71</v>
      </c>
      <c r="AY389" s="270" t="s">
        <v>119</v>
      </c>
    </row>
    <row r="390" s="15" customFormat="1">
      <c r="A390" s="15"/>
      <c r="B390" s="261"/>
      <c r="C390" s="262"/>
      <c r="D390" s="226" t="s">
        <v>130</v>
      </c>
      <c r="E390" s="263" t="s">
        <v>19</v>
      </c>
      <c r="F390" s="264" t="s">
        <v>798</v>
      </c>
      <c r="G390" s="262"/>
      <c r="H390" s="263" t="s">
        <v>19</v>
      </c>
      <c r="I390" s="265"/>
      <c r="J390" s="262"/>
      <c r="K390" s="262"/>
      <c r="L390" s="266"/>
      <c r="M390" s="267"/>
      <c r="N390" s="268"/>
      <c r="O390" s="268"/>
      <c r="P390" s="268"/>
      <c r="Q390" s="268"/>
      <c r="R390" s="268"/>
      <c r="S390" s="268"/>
      <c r="T390" s="269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0" t="s">
        <v>130</v>
      </c>
      <c r="AU390" s="270" t="s">
        <v>81</v>
      </c>
      <c r="AV390" s="15" t="s">
        <v>79</v>
      </c>
      <c r="AW390" s="15" t="s">
        <v>32</v>
      </c>
      <c r="AX390" s="15" t="s">
        <v>71</v>
      </c>
      <c r="AY390" s="270" t="s">
        <v>119</v>
      </c>
    </row>
    <row r="391" s="13" customFormat="1">
      <c r="A391" s="13"/>
      <c r="B391" s="224"/>
      <c r="C391" s="225"/>
      <c r="D391" s="226" t="s">
        <v>130</v>
      </c>
      <c r="E391" s="227" t="s">
        <v>19</v>
      </c>
      <c r="F391" s="228" t="s">
        <v>799</v>
      </c>
      <c r="G391" s="225"/>
      <c r="H391" s="229">
        <v>3.8420000000000001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130</v>
      </c>
      <c r="AU391" s="235" t="s">
        <v>81</v>
      </c>
      <c r="AV391" s="13" t="s">
        <v>81</v>
      </c>
      <c r="AW391" s="13" t="s">
        <v>32</v>
      </c>
      <c r="AX391" s="13" t="s">
        <v>71</v>
      </c>
      <c r="AY391" s="235" t="s">
        <v>119</v>
      </c>
    </row>
    <row r="392" s="15" customFormat="1">
      <c r="A392" s="15"/>
      <c r="B392" s="261"/>
      <c r="C392" s="262"/>
      <c r="D392" s="226" t="s">
        <v>130</v>
      </c>
      <c r="E392" s="263" t="s">
        <v>19</v>
      </c>
      <c r="F392" s="264" t="s">
        <v>800</v>
      </c>
      <c r="G392" s="262"/>
      <c r="H392" s="263" t="s">
        <v>19</v>
      </c>
      <c r="I392" s="265"/>
      <c r="J392" s="262"/>
      <c r="K392" s="262"/>
      <c r="L392" s="266"/>
      <c r="M392" s="267"/>
      <c r="N392" s="268"/>
      <c r="O392" s="268"/>
      <c r="P392" s="268"/>
      <c r="Q392" s="268"/>
      <c r="R392" s="268"/>
      <c r="S392" s="268"/>
      <c r="T392" s="269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0" t="s">
        <v>130</v>
      </c>
      <c r="AU392" s="270" t="s">
        <v>81</v>
      </c>
      <c r="AV392" s="15" t="s">
        <v>79</v>
      </c>
      <c r="AW392" s="15" t="s">
        <v>32</v>
      </c>
      <c r="AX392" s="15" t="s">
        <v>71</v>
      </c>
      <c r="AY392" s="270" t="s">
        <v>119</v>
      </c>
    </row>
    <row r="393" s="13" customFormat="1">
      <c r="A393" s="13"/>
      <c r="B393" s="224"/>
      <c r="C393" s="225"/>
      <c r="D393" s="226" t="s">
        <v>130</v>
      </c>
      <c r="E393" s="227" t="s">
        <v>19</v>
      </c>
      <c r="F393" s="228" t="s">
        <v>801</v>
      </c>
      <c r="G393" s="225"/>
      <c r="H393" s="229">
        <v>6.5389999999999997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130</v>
      </c>
      <c r="AU393" s="235" t="s">
        <v>81</v>
      </c>
      <c r="AV393" s="13" t="s">
        <v>81</v>
      </c>
      <c r="AW393" s="13" t="s">
        <v>32</v>
      </c>
      <c r="AX393" s="13" t="s">
        <v>71</v>
      </c>
      <c r="AY393" s="235" t="s">
        <v>119</v>
      </c>
    </row>
    <row r="394" s="15" customFormat="1">
      <c r="A394" s="15"/>
      <c r="B394" s="261"/>
      <c r="C394" s="262"/>
      <c r="D394" s="226" t="s">
        <v>130</v>
      </c>
      <c r="E394" s="263" t="s">
        <v>19</v>
      </c>
      <c r="F394" s="264" t="s">
        <v>802</v>
      </c>
      <c r="G394" s="262"/>
      <c r="H394" s="263" t="s">
        <v>19</v>
      </c>
      <c r="I394" s="265"/>
      <c r="J394" s="262"/>
      <c r="K394" s="262"/>
      <c r="L394" s="266"/>
      <c r="M394" s="267"/>
      <c r="N394" s="268"/>
      <c r="O394" s="268"/>
      <c r="P394" s="268"/>
      <c r="Q394" s="268"/>
      <c r="R394" s="268"/>
      <c r="S394" s="268"/>
      <c r="T394" s="269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0" t="s">
        <v>130</v>
      </c>
      <c r="AU394" s="270" t="s">
        <v>81</v>
      </c>
      <c r="AV394" s="15" t="s">
        <v>79</v>
      </c>
      <c r="AW394" s="15" t="s">
        <v>32</v>
      </c>
      <c r="AX394" s="15" t="s">
        <v>71</v>
      </c>
      <c r="AY394" s="270" t="s">
        <v>119</v>
      </c>
    </row>
    <row r="395" s="13" customFormat="1">
      <c r="A395" s="13"/>
      <c r="B395" s="224"/>
      <c r="C395" s="225"/>
      <c r="D395" s="226" t="s">
        <v>130</v>
      </c>
      <c r="E395" s="227" t="s">
        <v>19</v>
      </c>
      <c r="F395" s="228" t="s">
        <v>803</v>
      </c>
      <c r="G395" s="225"/>
      <c r="H395" s="229">
        <v>1.5269999999999999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130</v>
      </c>
      <c r="AU395" s="235" t="s">
        <v>81</v>
      </c>
      <c r="AV395" s="13" t="s">
        <v>81</v>
      </c>
      <c r="AW395" s="13" t="s">
        <v>32</v>
      </c>
      <c r="AX395" s="13" t="s">
        <v>71</v>
      </c>
      <c r="AY395" s="235" t="s">
        <v>119</v>
      </c>
    </row>
    <row r="396" s="14" customFormat="1">
      <c r="A396" s="14"/>
      <c r="B396" s="249"/>
      <c r="C396" s="250"/>
      <c r="D396" s="226" t="s">
        <v>130</v>
      </c>
      <c r="E396" s="251" t="s">
        <v>19</v>
      </c>
      <c r="F396" s="252" t="s">
        <v>282</v>
      </c>
      <c r="G396" s="250"/>
      <c r="H396" s="253">
        <v>11.908</v>
      </c>
      <c r="I396" s="254"/>
      <c r="J396" s="250"/>
      <c r="K396" s="250"/>
      <c r="L396" s="255"/>
      <c r="M396" s="256"/>
      <c r="N396" s="257"/>
      <c r="O396" s="257"/>
      <c r="P396" s="257"/>
      <c r="Q396" s="257"/>
      <c r="R396" s="257"/>
      <c r="S396" s="257"/>
      <c r="T396" s="25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9" t="s">
        <v>130</v>
      </c>
      <c r="AU396" s="259" t="s">
        <v>81</v>
      </c>
      <c r="AV396" s="14" t="s">
        <v>126</v>
      </c>
      <c r="AW396" s="14" t="s">
        <v>32</v>
      </c>
      <c r="AX396" s="14" t="s">
        <v>79</v>
      </c>
      <c r="AY396" s="259" t="s">
        <v>119</v>
      </c>
    </row>
    <row r="397" s="2" customFormat="1" ht="16.5" customHeight="1">
      <c r="A397" s="40"/>
      <c r="B397" s="41"/>
      <c r="C397" s="206" t="s">
        <v>804</v>
      </c>
      <c r="D397" s="206" t="s">
        <v>121</v>
      </c>
      <c r="E397" s="207" t="s">
        <v>805</v>
      </c>
      <c r="F397" s="208" t="s">
        <v>806</v>
      </c>
      <c r="G397" s="209" t="s">
        <v>279</v>
      </c>
      <c r="H397" s="210">
        <v>11.908</v>
      </c>
      <c r="I397" s="211"/>
      <c r="J397" s="212">
        <f>ROUND(I397*H397,2)</f>
        <v>0</v>
      </c>
      <c r="K397" s="208" t="s">
        <v>272</v>
      </c>
      <c r="L397" s="46"/>
      <c r="M397" s="213" t="s">
        <v>19</v>
      </c>
      <c r="N397" s="214" t="s">
        <v>42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126</v>
      </c>
      <c r="AT397" s="217" t="s">
        <v>121</v>
      </c>
      <c r="AU397" s="217" t="s">
        <v>81</v>
      </c>
      <c r="AY397" s="19" t="s">
        <v>119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79</v>
      </c>
      <c r="BK397" s="218">
        <f>ROUND(I397*H397,2)</f>
        <v>0</v>
      </c>
      <c r="BL397" s="19" t="s">
        <v>126</v>
      </c>
      <c r="BM397" s="217" t="s">
        <v>807</v>
      </c>
    </row>
    <row r="398" s="2" customFormat="1">
      <c r="A398" s="40"/>
      <c r="B398" s="41"/>
      <c r="C398" s="42"/>
      <c r="D398" s="219" t="s">
        <v>128</v>
      </c>
      <c r="E398" s="42"/>
      <c r="F398" s="220" t="s">
        <v>808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128</v>
      </c>
      <c r="AU398" s="19" t="s">
        <v>81</v>
      </c>
    </row>
    <row r="399" s="2" customFormat="1" ht="21.75" customHeight="1">
      <c r="A399" s="40"/>
      <c r="B399" s="41"/>
      <c r="C399" s="206" t="s">
        <v>809</v>
      </c>
      <c r="D399" s="206" t="s">
        <v>121</v>
      </c>
      <c r="E399" s="207" t="s">
        <v>810</v>
      </c>
      <c r="F399" s="208" t="s">
        <v>811</v>
      </c>
      <c r="G399" s="209" t="s">
        <v>124</v>
      </c>
      <c r="H399" s="210">
        <v>58.168999999999997</v>
      </c>
      <c r="I399" s="211"/>
      <c r="J399" s="212">
        <f>ROUND(I399*H399,2)</f>
        <v>0</v>
      </c>
      <c r="K399" s="208" t="s">
        <v>272</v>
      </c>
      <c r="L399" s="46"/>
      <c r="M399" s="213" t="s">
        <v>19</v>
      </c>
      <c r="N399" s="214" t="s">
        <v>42</v>
      </c>
      <c r="O399" s="86"/>
      <c r="P399" s="215">
        <f>O399*H399</f>
        <v>0</v>
      </c>
      <c r="Q399" s="215">
        <v>0.0038800000000000002</v>
      </c>
      <c r="R399" s="215">
        <f>Q399*H399</f>
        <v>0.22569571999999999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126</v>
      </c>
      <c r="AT399" s="217" t="s">
        <v>121</v>
      </c>
      <c r="AU399" s="217" t="s">
        <v>81</v>
      </c>
      <c r="AY399" s="19" t="s">
        <v>119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79</v>
      </c>
      <c r="BK399" s="218">
        <f>ROUND(I399*H399,2)</f>
        <v>0</v>
      </c>
      <c r="BL399" s="19" t="s">
        <v>126</v>
      </c>
      <c r="BM399" s="217" t="s">
        <v>812</v>
      </c>
    </row>
    <row r="400" s="2" customFormat="1">
      <c r="A400" s="40"/>
      <c r="B400" s="41"/>
      <c r="C400" s="42"/>
      <c r="D400" s="219" t="s">
        <v>128</v>
      </c>
      <c r="E400" s="42"/>
      <c r="F400" s="220" t="s">
        <v>813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128</v>
      </c>
      <c r="AU400" s="19" t="s">
        <v>81</v>
      </c>
    </row>
    <row r="401" s="15" customFormat="1">
      <c r="A401" s="15"/>
      <c r="B401" s="261"/>
      <c r="C401" s="262"/>
      <c r="D401" s="226" t="s">
        <v>130</v>
      </c>
      <c r="E401" s="263" t="s">
        <v>19</v>
      </c>
      <c r="F401" s="264" t="s">
        <v>814</v>
      </c>
      <c r="G401" s="262"/>
      <c r="H401" s="263" t="s">
        <v>19</v>
      </c>
      <c r="I401" s="265"/>
      <c r="J401" s="262"/>
      <c r="K401" s="262"/>
      <c r="L401" s="266"/>
      <c r="M401" s="267"/>
      <c r="N401" s="268"/>
      <c r="O401" s="268"/>
      <c r="P401" s="268"/>
      <c r="Q401" s="268"/>
      <c r="R401" s="268"/>
      <c r="S401" s="268"/>
      <c r="T401" s="269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0" t="s">
        <v>130</v>
      </c>
      <c r="AU401" s="270" t="s">
        <v>81</v>
      </c>
      <c r="AV401" s="15" t="s">
        <v>79</v>
      </c>
      <c r="AW401" s="15" t="s">
        <v>32</v>
      </c>
      <c r="AX401" s="15" t="s">
        <v>71</v>
      </c>
      <c r="AY401" s="270" t="s">
        <v>119</v>
      </c>
    </row>
    <row r="402" s="15" customFormat="1">
      <c r="A402" s="15"/>
      <c r="B402" s="261"/>
      <c r="C402" s="262"/>
      <c r="D402" s="226" t="s">
        <v>130</v>
      </c>
      <c r="E402" s="263" t="s">
        <v>19</v>
      </c>
      <c r="F402" s="264" t="s">
        <v>815</v>
      </c>
      <c r="G402" s="262"/>
      <c r="H402" s="263" t="s">
        <v>19</v>
      </c>
      <c r="I402" s="265"/>
      <c r="J402" s="262"/>
      <c r="K402" s="262"/>
      <c r="L402" s="266"/>
      <c r="M402" s="267"/>
      <c r="N402" s="268"/>
      <c r="O402" s="268"/>
      <c r="P402" s="268"/>
      <c r="Q402" s="268"/>
      <c r="R402" s="268"/>
      <c r="S402" s="268"/>
      <c r="T402" s="269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0" t="s">
        <v>130</v>
      </c>
      <c r="AU402" s="270" t="s">
        <v>81</v>
      </c>
      <c r="AV402" s="15" t="s">
        <v>79</v>
      </c>
      <c r="AW402" s="15" t="s">
        <v>32</v>
      </c>
      <c r="AX402" s="15" t="s">
        <v>71</v>
      </c>
      <c r="AY402" s="270" t="s">
        <v>119</v>
      </c>
    </row>
    <row r="403" s="13" customFormat="1">
      <c r="A403" s="13"/>
      <c r="B403" s="224"/>
      <c r="C403" s="225"/>
      <c r="D403" s="226" t="s">
        <v>130</v>
      </c>
      <c r="E403" s="227" t="s">
        <v>19</v>
      </c>
      <c r="F403" s="228" t="s">
        <v>816</v>
      </c>
      <c r="G403" s="225"/>
      <c r="H403" s="229">
        <v>38.837000000000003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130</v>
      </c>
      <c r="AU403" s="235" t="s">
        <v>81</v>
      </c>
      <c r="AV403" s="13" t="s">
        <v>81</v>
      </c>
      <c r="AW403" s="13" t="s">
        <v>32</v>
      </c>
      <c r="AX403" s="13" t="s">
        <v>71</v>
      </c>
      <c r="AY403" s="235" t="s">
        <v>119</v>
      </c>
    </row>
    <row r="404" s="13" customFormat="1">
      <c r="A404" s="13"/>
      <c r="B404" s="224"/>
      <c r="C404" s="225"/>
      <c r="D404" s="226" t="s">
        <v>130</v>
      </c>
      <c r="E404" s="227" t="s">
        <v>19</v>
      </c>
      <c r="F404" s="228" t="s">
        <v>817</v>
      </c>
      <c r="G404" s="225"/>
      <c r="H404" s="229">
        <v>19.332000000000001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130</v>
      </c>
      <c r="AU404" s="235" t="s">
        <v>81</v>
      </c>
      <c r="AV404" s="13" t="s">
        <v>81</v>
      </c>
      <c r="AW404" s="13" t="s">
        <v>32</v>
      </c>
      <c r="AX404" s="13" t="s">
        <v>71</v>
      </c>
      <c r="AY404" s="235" t="s">
        <v>119</v>
      </c>
    </row>
    <row r="405" s="14" customFormat="1">
      <c r="A405" s="14"/>
      <c r="B405" s="249"/>
      <c r="C405" s="250"/>
      <c r="D405" s="226" t="s">
        <v>130</v>
      </c>
      <c r="E405" s="251" t="s">
        <v>19</v>
      </c>
      <c r="F405" s="252" t="s">
        <v>282</v>
      </c>
      <c r="G405" s="250"/>
      <c r="H405" s="253">
        <v>58.168999999999997</v>
      </c>
      <c r="I405" s="254"/>
      <c r="J405" s="250"/>
      <c r="K405" s="250"/>
      <c r="L405" s="255"/>
      <c r="M405" s="256"/>
      <c r="N405" s="257"/>
      <c r="O405" s="257"/>
      <c r="P405" s="257"/>
      <c r="Q405" s="257"/>
      <c r="R405" s="257"/>
      <c r="S405" s="257"/>
      <c r="T405" s="25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9" t="s">
        <v>130</v>
      </c>
      <c r="AU405" s="259" t="s">
        <v>81</v>
      </c>
      <c r="AV405" s="14" t="s">
        <v>126</v>
      </c>
      <c r="AW405" s="14" t="s">
        <v>32</v>
      </c>
      <c r="AX405" s="14" t="s">
        <v>79</v>
      </c>
      <c r="AY405" s="259" t="s">
        <v>119</v>
      </c>
    </row>
    <row r="406" s="2" customFormat="1" ht="16.5" customHeight="1">
      <c r="A406" s="40"/>
      <c r="B406" s="41"/>
      <c r="C406" s="206" t="s">
        <v>818</v>
      </c>
      <c r="D406" s="206" t="s">
        <v>121</v>
      </c>
      <c r="E406" s="207" t="s">
        <v>819</v>
      </c>
      <c r="F406" s="208" t="s">
        <v>820</v>
      </c>
      <c r="G406" s="209" t="s">
        <v>124</v>
      </c>
      <c r="H406" s="210">
        <v>58.168999999999997</v>
      </c>
      <c r="I406" s="211"/>
      <c r="J406" s="212">
        <f>ROUND(I406*H406,2)</f>
        <v>0</v>
      </c>
      <c r="K406" s="208" t="s">
        <v>272</v>
      </c>
      <c r="L406" s="46"/>
      <c r="M406" s="213" t="s">
        <v>19</v>
      </c>
      <c r="N406" s="214" t="s">
        <v>42</v>
      </c>
      <c r="O406" s="86"/>
      <c r="P406" s="215">
        <f>O406*H406</f>
        <v>0</v>
      </c>
      <c r="Q406" s="215">
        <v>4.0000000000000003E-05</v>
      </c>
      <c r="R406" s="215">
        <f>Q406*H406</f>
        <v>0.0023267600000000002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126</v>
      </c>
      <c r="AT406" s="217" t="s">
        <v>121</v>
      </c>
      <c r="AU406" s="217" t="s">
        <v>81</v>
      </c>
      <c r="AY406" s="19" t="s">
        <v>119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79</v>
      </c>
      <c r="BK406" s="218">
        <f>ROUND(I406*H406,2)</f>
        <v>0</v>
      </c>
      <c r="BL406" s="19" t="s">
        <v>126</v>
      </c>
      <c r="BM406" s="217" t="s">
        <v>821</v>
      </c>
    </row>
    <row r="407" s="2" customFormat="1">
      <c r="A407" s="40"/>
      <c r="B407" s="41"/>
      <c r="C407" s="42"/>
      <c r="D407" s="219" t="s">
        <v>128</v>
      </c>
      <c r="E407" s="42"/>
      <c r="F407" s="220" t="s">
        <v>822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128</v>
      </c>
      <c r="AU407" s="19" t="s">
        <v>81</v>
      </c>
    </row>
    <row r="408" s="2" customFormat="1" ht="16.5" customHeight="1">
      <c r="A408" s="40"/>
      <c r="B408" s="41"/>
      <c r="C408" s="206" t="s">
        <v>823</v>
      </c>
      <c r="D408" s="206" t="s">
        <v>121</v>
      </c>
      <c r="E408" s="207" t="s">
        <v>824</v>
      </c>
      <c r="F408" s="208" t="s">
        <v>825</v>
      </c>
      <c r="G408" s="209" t="s">
        <v>124</v>
      </c>
      <c r="H408" s="210">
        <v>54.985999999999997</v>
      </c>
      <c r="I408" s="211"/>
      <c r="J408" s="212">
        <f>ROUND(I408*H408,2)</f>
        <v>0</v>
      </c>
      <c r="K408" s="208" t="s">
        <v>272</v>
      </c>
      <c r="L408" s="46"/>
      <c r="M408" s="213" t="s">
        <v>19</v>
      </c>
      <c r="N408" s="214" t="s">
        <v>42</v>
      </c>
      <c r="O408" s="86"/>
      <c r="P408" s="215">
        <f>O408*H408</f>
        <v>0</v>
      </c>
      <c r="Q408" s="215">
        <v>0.0037399999999999998</v>
      </c>
      <c r="R408" s="215">
        <f>Q408*H408</f>
        <v>0.20564763999999999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126</v>
      </c>
      <c r="AT408" s="217" t="s">
        <v>121</v>
      </c>
      <c r="AU408" s="217" t="s">
        <v>81</v>
      </c>
      <c r="AY408" s="19" t="s">
        <v>119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79</v>
      </c>
      <c r="BK408" s="218">
        <f>ROUND(I408*H408,2)</f>
        <v>0</v>
      </c>
      <c r="BL408" s="19" t="s">
        <v>126</v>
      </c>
      <c r="BM408" s="217" t="s">
        <v>826</v>
      </c>
    </row>
    <row r="409" s="2" customFormat="1">
      <c r="A409" s="40"/>
      <c r="B409" s="41"/>
      <c r="C409" s="42"/>
      <c r="D409" s="219" t="s">
        <v>128</v>
      </c>
      <c r="E409" s="42"/>
      <c r="F409" s="220" t="s">
        <v>827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128</v>
      </c>
      <c r="AU409" s="19" t="s">
        <v>81</v>
      </c>
    </row>
    <row r="410" s="15" customFormat="1">
      <c r="A410" s="15"/>
      <c r="B410" s="261"/>
      <c r="C410" s="262"/>
      <c r="D410" s="226" t="s">
        <v>130</v>
      </c>
      <c r="E410" s="263" t="s">
        <v>19</v>
      </c>
      <c r="F410" s="264" t="s">
        <v>814</v>
      </c>
      <c r="G410" s="262"/>
      <c r="H410" s="263" t="s">
        <v>19</v>
      </c>
      <c r="I410" s="265"/>
      <c r="J410" s="262"/>
      <c r="K410" s="262"/>
      <c r="L410" s="266"/>
      <c r="M410" s="267"/>
      <c r="N410" s="268"/>
      <c r="O410" s="268"/>
      <c r="P410" s="268"/>
      <c r="Q410" s="268"/>
      <c r="R410" s="268"/>
      <c r="S410" s="268"/>
      <c r="T410" s="269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0" t="s">
        <v>130</v>
      </c>
      <c r="AU410" s="270" t="s">
        <v>81</v>
      </c>
      <c r="AV410" s="15" t="s">
        <v>79</v>
      </c>
      <c r="AW410" s="15" t="s">
        <v>32</v>
      </c>
      <c r="AX410" s="15" t="s">
        <v>71</v>
      </c>
      <c r="AY410" s="270" t="s">
        <v>119</v>
      </c>
    </row>
    <row r="411" s="15" customFormat="1">
      <c r="A411" s="15"/>
      <c r="B411" s="261"/>
      <c r="C411" s="262"/>
      <c r="D411" s="226" t="s">
        <v>130</v>
      </c>
      <c r="E411" s="263" t="s">
        <v>19</v>
      </c>
      <c r="F411" s="264" t="s">
        <v>828</v>
      </c>
      <c r="G411" s="262"/>
      <c r="H411" s="263" t="s">
        <v>19</v>
      </c>
      <c r="I411" s="265"/>
      <c r="J411" s="262"/>
      <c r="K411" s="262"/>
      <c r="L411" s="266"/>
      <c r="M411" s="267"/>
      <c r="N411" s="268"/>
      <c r="O411" s="268"/>
      <c r="P411" s="268"/>
      <c r="Q411" s="268"/>
      <c r="R411" s="268"/>
      <c r="S411" s="268"/>
      <c r="T411" s="269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0" t="s">
        <v>130</v>
      </c>
      <c r="AU411" s="270" t="s">
        <v>81</v>
      </c>
      <c r="AV411" s="15" t="s">
        <v>79</v>
      </c>
      <c r="AW411" s="15" t="s">
        <v>32</v>
      </c>
      <c r="AX411" s="15" t="s">
        <v>71</v>
      </c>
      <c r="AY411" s="270" t="s">
        <v>119</v>
      </c>
    </row>
    <row r="412" s="13" customFormat="1">
      <c r="A412" s="13"/>
      <c r="B412" s="224"/>
      <c r="C412" s="225"/>
      <c r="D412" s="226" t="s">
        <v>130</v>
      </c>
      <c r="E412" s="227" t="s">
        <v>19</v>
      </c>
      <c r="F412" s="228" t="s">
        <v>829</v>
      </c>
      <c r="G412" s="225"/>
      <c r="H412" s="229">
        <v>19.105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130</v>
      </c>
      <c r="AU412" s="235" t="s">
        <v>81</v>
      </c>
      <c r="AV412" s="13" t="s">
        <v>81</v>
      </c>
      <c r="AW412" s="13" t="s">
        <v>32</v>
      </c>
      <c r="AX412" s="13" t="s">
        <v>71</v>
      </c>
      <c r="AY412" s="235" t="s">
        <v>119</v>
      </c>
    </row>
    <row r="413" s="15" customFormat="1">
      <c r="A413" s="15"/>
      <c r="B413" s="261"/>
      <c r="C413" s="262"/>
      <c r="D413" s="226" t="s">
        <v>130</v>
      </c>
      <c r="E413" s="263" t="s">
        <v>19</v>
      </c>
      <c r="F413" s="264" t="s">
        <v>830</v>
      </c>
      <c r="G413" s="262"/>
      <c r="H413" s="263" t="s">
        <v>19</v>
      </c>
      <c r="I413" s="265"/>
      <c r="J413" s="262"/>
      <c r="K413" s="262"/>
      <c r="L413" s="266"/>
      <c r="M413" s="267"/>
      <c r="N413" s="268"/>
      <c r="O413" s="268"/>
      <c r="P413" s="268"/>
      <c r="Q413" s="268"/>
      <c r="R413" s="268"/>
      <c r="S413" s="268"/>
      <c r="T413" s="26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0" t="s">
        <v>130</v>
      </c>
      <c r="AU413" s="270" t="s">
        <v>81</v>
      </c>
      <c r="AV413" s="15" t="s">
        <v>79</v>
      </c>
      <c r="AW413" s="15" t="s">
        <v>32</v>
      </c>
      <c r="AX413" s="15" t="s">
        <v>71</v>
      </c>
      <c r="AY413" s="270" t="s">
        <v>119</v>
      </c>
    </row>
    <row r="414" s="13" customFormat="1">
      <c r="A414" s="13"/>
      <c r="B414" s="224"/>
      <c r="C414" s="225"/>
      <c r="D414" s="226" t="s">
        <v>130</v>
      </c>
      <c r="E414" s="227" t="s">
        <v>19</v>
      </c>
      <c r="F414" s="228" t="s">
        <v>831</v>
      </c>
      <c r="G414" s="225"/>
      <c r="H414" s="229">
        <v>29.175000000000001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130</v>
      </c>
      <c r="AU414" s="235" t="s">
        <v>81</v>
      </c>
      <c r="AV414" s="13" t="s">
        <v>81</v>
      </c>
      <c r="AW414" s="13" t="s">
        <v>32</v>
      </c>
      <c r="AX414" s="13" t="s">
        <v>71</v>
      </c>
      <c r="AY414" s="235" t="s">
        <v>119</v>
      </c>
    </row>
    <row r="415" s="15" customFormat="1">
      <c r="A415" s="15"/>
      <c r="B415" s="261"/>
      <c r="C415" s="262"/>
      <c r="D415" s="226" t="s">
        <v>130</v>
      </c>
      <c r="E415" s="263" t="s">
        <v>19</v>
      </c>
      <c r="F415" s="264" t="s">
        <v>832</v>
      </c>
      <c r="G415" s="262"/>
      <c r="H415" s="263" t="s">
        <v>19</v>
      </c>
      <c r="I415" s="265"/>
      <c r="J415" s="262"/>
      <c r="K415" s="262"/>
      <c r="L415" s="266"/>
      <c r="M415" s="267"/>
      <c r="N415" s="268"/>
      <c r="O415" s="268"/>
      <c r="P415" s="268"/>
      <c r="Q415" s="268"/>
      <c r="R415" s="268"/>
      <c r="S415" s="268"/>
      <c r="T415" s="269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0" t="s">
        <v>130</v>
      </c>
      <c r="AU415" s="270" t="s">
        <v>81</v>
      </c>
      <c r="AV415" s="15" t="s">
        <v>79</v>
      </c>
      <c r="AW415" s="15" t="s">
        <v>32</v>
      </c>
      <c r="AX415" s="15" t="s">
        <v>71</v>
      </c>
      <c r="AY415" s="270" t="s">
        <v>119</v>
      </c>
    </row>
    <row r="416" s="13" customFormat="1">
      <c r="A416" s="13"/>
      <c r="B416" s="224"/>
      <c r="C416" s="225"/>
      <c r="D416" s="226" t="s">
        <v>130</v>
      </c>
      <c r="E416" s="227" t="s">
        <v>19</v>
      </c>
      <c r="F416" s="228" t="s">
        <v>833</v>
      </c>
      <c r="G416" s="225"/>
      <c r="H416" s="229">
        <v>6.7060000000000004</v>
      </c>
      <c r="I416" s="230"/>
      <c r="J416" s="225"/>
      <c r="K416" s="225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130</v>
      </c>
      <c r="AU416" s="235" t="s">
        <v>81</v>
      </c>
      <c r="AV416" s="13" t="s">
        <v>81</v>
      </c>
      <c r="AW416" s="13" t="s">
        <v>32</v>
      </c>
      <c r="AX416" s="13" t="s">
        <v>71</v>
      </c>
      <c r="AY416" s="235" t="s">
        <v>119</v>
      </c>
    </row>
    <row r="417" s="14" customFormat="1">
      <c r="A417" s="14"/>
      <c r="B417" s="249"/>
      <c r="C417" s="250"/>
      <c r="D417" s="226" t="s">
        <v>130</v>
      </c>
      <c r="E417" s="251" t="s">
        <v>19</v>
      </c>
      <c r="F417" s="252" t="s">
        <v>282</v>
      </c>
      <c r="G417" s="250"/>
      <c r="H417" s="253">
        <v>54.985999999999997</v>
      </c>
      <c r="I417" s="254"/>
      <c r="J417" s="250"/>
      <c r="K417" s="250"/>
      <c r="L417" s="255"/>
      <c r="M417" s="256"/>
      <c r="N417" s="257"/>
      <c r="O417" s="257"/>
      <c r="P417" s="257"/>
      <c r="Q417" s="257"/>
      <c r="R417" s="257"/>
      <c r="S417" s="257"/>
      <c r="T417" s="25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9" t="s">
        <v>130</v>
      </c>
      <c r="AU417" s="259" t="s">
        <v>81</v>
      </c>
      <c r="AV417" s="14" t="s">
        <v>126</v>
      </c>
      <c r="AW417" s="14" t="s">
        <v>32</v>
      </c>
      <c r="AX417" s="14" t="s">
        <v>79</v>
      </c>
      <c r="AY417" s="259" t="s">
        <v>119</v>
      </c>
    </row>
    <row r="418" s="2" customFormat="1" ht="16.5" customHeight="1">
      <c r="A418" s="40"/>
      <c r="B418" s="41"/>
      <c r="C418" s="206" t="s">
        <v>834</v>
      </c>
      <c r="D418" s="206" t="s">
        <v>121</v>
      </c>
      <c r="E418" s="207" t="s">
        <v>835</v>
      </c>
      <c r="F418" s="208" t="s">
        <v>836</v>
      </c>
      <c r="G418" s="209" t="s">
        <v>124</v>
      </c>
      <c r="H418" s="210">
        <v>54.985999999999997</v>
      </c>
      <c r="I418" s="211"/>
      <c r="J418" s="212">
        <f>ROUND(I418*H418,2)</f>
        <v>0</v>
      </c>
      <c r="K418" s="208" t="s">
        <v>272</v>
      </c>
      <c r="L418" s="46"/>
      <c r="M418" s="213" t="s">
        <v>19</v>
      </c>
      <c r="N418" s="214" t="s">
        <v>42</v>
      </c>
      <c r="O418" s="86"/>
      <c r="P418" s="215">
        <f>O418*H418</f>
        <v>0</v>
      </c>
      <c r="Q418" s="215">
        <v>4.0000000000000003E-05</v>
      </c>
      <c r="R418" s="215">
        <f>Q418*H418</f>
        <v>0.00219944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126</v>
      </c>
      <c r="AT418" s="217" t="s">
        <v>121</v>
      </c>
      <c r="AU418" s="217" t="s">
        <v>81</v>
      </c>
      <c r="AY418" s="19" t="s">
        <v>119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79</v>
      </c>
      <c r="BK418" s="218">
        <f>ROUND(I418*H418,2)</f>
        <v>0</v>
      </c>
      <c r="BL418" s="19" t="s">
        <v>126</v>
      </c>
      <c r="BM418" s="217" t="s">
        <v>837</v>
      </c>
    </row>
    <row r="419" s="2" customFormat="1">
      <c r="A419" s="40"/>
      <c r="B419" s="41"/>
      <c r="C419" s="42"/>
      <c r="D419" s="219" t="s">
        <v>128</v>
      </c>
      <c r="E419" s="42"/>
      <c r="F419" s="220" t="s">
        <v>838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128</v>
      </c>
      <c r="AU419" s="19" t="s">
        <v>81</v>
      </c>
    </row>
    <row r="420" s="2" customFormat="1" ht="16.5" customHeight="1">
      <c r="A420" s="40"/>
      <c r="B420" s="41"/>
      <c r="C420" s="206" t="s">
        <v>839</v>
      </c>
      <c r="D420" s="206" t="s">
        <v>121</v>
      </c>
      <c r="E420" s="207" t="s">
        <v>840</v>
      </c>
      <c r="F420" s="208" t="s">
        <v>841</v>
      </c>
      <c r="G420" s="209" t="s">
        <v>134</v>
      </c>
      <c r="H420" s="210">
        <v>4</v>
      </c>
      <c r="I420" s="211"/>
      <c r="J420" s="212">
        <f>ROUND(I420*H420,2)</f>
        <v>0</v>
      </c>
      <c r="K420" s="208" t="s">
        <v>272</v>
      </c>
      <c r="L420" s="46"/>
      <c r="M420" s="213" t="s">
        <v>19</v>
      </c>
      <c r="N420" s="214" t="s">
        <v>42</v>
      </c>
      <c r="O420" s="86"/>
      <c r="P420" s="215">
        <f>O420*H420</f>
        <v>0</v>
      </c>
      <c r="Q420" s="215">
        <v>0.0083999999999999995</v>
      </c>
      <c r="R420" s="215">
        <f>Q420*H420</f>
        <v>0.033599999999999998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126</v>
      </c>
      <c r="AT420" s="217" t="s">
        <v>121</v>
      </c>
      <c r="AU420" s="217" t="s">
        <v>81</v>
      </c>
      <c r="AY420" s="19" t="s">
        <v>119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79</v>
      </c>
      <c r="BK420" s="218">
        <f>ROUND(I420*H420,2)</f>
        <v>0</v>
      </c>
      <c r="BL420" s="19" t="s">
        <v>126</v>
      </c>
      <c r="BM420" s="217" t="s">
        <v>842</v>
      </c>
    </row>
    <row r="421" s="2" customFormat="1">
      <c r="A421" s="40"/>
      <c r="B421" s="41"/>
      <c r="C421" s="42"/>
      <c r="D421" s="219" t="s">
        <v>128</v>
      </c>
      <c r="E421" s="42"/>
      <c r="F421" s="220" t="s">
        <v>843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128</v>
      </c>
      <c r="AU421" s="19" t="s">
        <v>81</v>
      </c>
    </row>
    <row r="422" s="13" customFormat="1">
      <c r="A422" s="13"/>
      <c r="B422" s="224"/>
      <c r="C422" s="225"/>
      <c r="D422" s="226" t="s">
        <v>130</v>
      </c>
      <c r="E422" s="227" t="s">
        <v>19</v>
      </c>
      <c r="F422" s="228" t="s">
        <v>844</v>
      </c>
      <c r="G422" s="225"/>
      <c r="H422" s="229">
        <v>4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130</v>
      </c>
      <c r="AU422" s="235" t="s">
        <v>81</v>
      </c>
      <c r="AV422" s="13" t="s">
        <v>81</v>
      </c>
      <c r="AW422" s="13" t="s">
        <v>32</v>
      </c>
      <c r="AX422" s="13" t="s">
        <v>79</v>
      </c>
      <c r="AY422" s="235" t="s">
        <v>119</v>
      </c>
    </row>
    <row r="423" s="2" customFormat="1" ht="24.15" customHeight="1">
      <c r="A423" s="40"/>
      <c r="B423" s="41"/>
      <c r="C423" s="206" t="s">
        <v>845</v>
      </c>
      <c r="D423" s="206" t="s">
        <v>121</v>
      </c>
      <c r="E423" s="207" t="s">
        <v>846</v>
      </c>
      <c r="F423" s="208" t="s">
        <v>847</v>
      </c>
      <c r="G423" s="209" t="s">
        <v>265</v>
      </c>
      <c r="H423" s="210">
        <v>1.5229999999999999</v>
      </c>
      <c r="I423" s="211"/>
      <c r="J423" s="212">
        <f>ROUND(I423*H423,2)</f>
        <v>0</v>
      </c>
      <c r="K423" s="208" t="s">
        <v>272</v>
      </c>
      <c r="L423" s="46"/>
      <c r="M423" s="213" t="s">
        <v>19</v>
      </c>
      <c r="N423" s="214" t="s">
        <v>42</v>
      </c>
      <c r="O423" s="86"/>
      <c r="P423" s="215">
        <f>O423*H423</f>
        <v>0</v>
      </c>
      <c r="Q423" s="215">
        <v>1.0384500000000001</v>
      </c>
      <c r="R423" s="215">
        <f>Q423*H423</f>
        <v>1.58155935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126</v>
      </c>
      <c r="AT423" s="217" t="s">
        <v>121</v>
      </c>
      <c r="AU423" s="217" t="s">
        <v>81</v>
      </c>
      <c r="AY423" s="19" t="s">
        <v>119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79</v>
      </c>
      <c r="BK423" s="218">
        <f>ROUND(I423*H423,2)</f>
        <v>0</v>
      </c>
      <c r="BL423" s="19" t="s">
        <v>126</v>
      </c>
      <c r="BM423" s="217" t="s">
        <v>848</v>
      </c>
    </row>
    <row r="424" s="2" customFormat="1">
      <c r="A424" s="40"/>
      <c r="B424" s="41"/>
      <c r="C424" s="42"/>
      <c r="D424" s="219" t="s">
        <v>128</v>
      </c>
      <c r="E424" s="42"/>
      <c r="F424" s="220" t="s">
        <v>849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128</v>
      </c>
      <c r="AU424" s="19" t="s">
        <v>81</v>
      </c>
    </row>
    <row r="425" s="13" customFormat="1">
      <c r="A425" s="13"/>
      <c r="B425" s="224"/>
      <c r="C425" s="225"/>
      <c r="D425" s="226" t="s">
        <v>130</v>
      </c>
      <c r="E425" s="227" t="s">
        <v>19</v>
      </c>
      <c r="F425" s="228" t="s">
        <v>850</v>
      </c>
      <c r="G425" s="225"/>
      <c r="H425" s="229">
        <v>1.5229999999999999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130</v>
      </c>
      <c r="AU425" s="235" t="s">
        <v>81</v>
      </c>
      <c r="AV425" s="13" t="s">
        <v>81</v>
      </c>
      <c r="AW425" s="13" t="s">
        <v>32</v>
      </c>
      <c r="AX425" s="13" t="s">
        <v>79</v>
      </c>
      <c r="AY425" s="235" t="s">
        <v>119</v>
      </c>
    </row>
    <row r="426" s="2" customFormat="1" ht="24.15" customHeight="1">
      <c r="A426" s="40"/>
      <c r="B426" s="41"/>
      <c r="C426" s="206" t="s">
        <v>851</v>
      </c>
      <c r="D426" s="206" t="s">
        <v>121</v>
      </c>
      <c r="E426" s="207" t="s">
        <v>852</v>
      </c>
      <c r="F426" s="208" t="s">
        <v>853</v>
      </c>
      <c r="G426" s="209" t="s">
        <v>265</v>
      </c>
      <c r="H426" s="210">
        <v>1.796</v>
      </c>
      <c r="I426" s="211"/>
      <c r="J426" s="212">
        <f>ROUND(I426*H426,2)</f>
        <v>0</v>
      </c>
      <c r="K426" s="208" t="s">
        <v>272</v>
      </c>
      <c r="L426" s="46"/>
      <c r="M426" s="213" t="s">
        <v>19</v>
      </c>
      <c r="N426" s="214" t="s">
        <v>42</v>
      </c>
      <c r="O426" s="86"/>
      <c r="P426" s="215">
        <f>O426*H426</f>
        <v>0</v>
      </c>
      <c r="Q426" s="215">
        <v>1.07653</v>
      </c>
      <c r="R426" s="215">
        <f>Q426*H426</f>
        <v>1.9334478800000001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126</v>
      </c>
      <c r="AT426" s="217" t="s">
        <v>121</v>
      </c>
      <c r="AU426" s="217" t="s">
        <v>81</v>
      </c>
      <c r="AY426" s="19" t="s">
        <v>119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79</v>
      </c>
      <c r="BK426" s="218">
        <f>ROUND(I426*H426,2)</f>
        <v>0</v>
      </c>
      <c r="BL426" s="19" t="s">
        <v>126</v>
      </c>
      <c r="BM426" s="217" t="s">
        <v>854</v>
      </c>
    </row>
    <row r="427" s="2" customFormat="1">
      <c r="A427" s="40"/>
      <c r="B427" s="41"/>
      <c r="C427" s="42"/>
      <c r="D427" s="219" t="s">
        <v>128</v>
      </c>
      <c r="E427" s="42"/>
      <c r="F427" s="220" t="s">
        <v>855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128</v>
      </c>
      <c r="AU427" s="19" t="s">
        <v>81</v>
      </c>
    </row>
    <row r="428" s="13" customFormat="1">
      <c r="A428" s="13"/>
      <c r="B428" s="224"/>
      <c r="C428" s="225"/>
      <c r="D428" s="226" t="s">
        <v>130</v>
      </c>
      <c r="E428" s="227" t="s">
        <v>19</v>
      </c>
      <c r="F428" s="228" t="s">
        <v>856</v>
      </c>
      <c r="G428" s="225"/>
      <c r="H428" s="229">
        <v>0.57599999999999996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130</v>
      </c>
      <c r="AU428" s="235" t="s">
        <v>81</v>
      </c>
      <c r="AV428" s="13" t="s">
        <v>81</v>
      </c>
      <c r="AW428" s="13" t="s">
        <v>32</v>
      </c>
      <c r="AX428" s="13" t="s">
        <v>71</v>
      </c>
      <c r="AY428" s="235" t="s">
        <v>119</v>
      </c>
    </row>
    <row r="429" s="13" customFormat="1">
      <c r="A429" s="13"/>
      <c r="B429" s="224"/>
      <c r="C429" s="225"/>
      <c r="D429" s="226" t="s">
        <v>130</v>
      </c>
      <c r="E429" s="227" t="s">
        <v>19</v>
      </c>
      <c r="F429" s="228" t="s">
        <v>857</v>
      </c>
      <c r="G429" s="225"/>
      <c r="H429" s="229">
        <v>0.98099999999999998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130</v>
      </c>
      <c r="AU429" s="235" t="s">
        <v>81</v>
      </c>
      <c r="AV429" s="13" t="s">
        <v>81</v>
      </c>
      <c r="AW429" s="13" t="s">
        <v>32</v>
      </c>
      <c r="AX429" s="13" t="s">
        <v>71</v>
      </c>
      <c r="AY429" s="235" t="s">
        <v>119</v>
      </c>
    </row>
    <row r="430" s="13" customFormat="1">
      <c r="A430" s="13"/>
      <c r="B430" s="224"/>
      <c r="C430" s="225"/>
      <c r="D430" s="226" t="s">
        <v>130</v>
      </c>
      <c r="E430" s="227" t="s">
        <v>19</v>
      </c>
      <c r="F430" s="228" t="s">
        <v>858</v>
      </c>
      <c r="G430" s="225"/>
      <c r="H430" s="229">
        <v>0.23000000000000001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130</v>
      </c>
      <c r="AU430" s="235" t="s">
        <v>81</v>
      </c>
      <c r="AV430" s="13" t="s">
        <v>81</v>
      </c>
      <c r="AW430" s="13" t="s">
        <v>32</v>
      </c>
      <c r="AX430" s="13" t="s">
        <v>71</v>
      </c>
      <c r="AY430" s="235" t="s">
        <v>119</v>
      </c>
    </row>
    <row r="431" s="13" customFormat="1">
      <c r="A431" s="13"/>
      <c r="B431" s="224"/>
      <c r="C431" s="225"/>
      <c r="D431" s="226" t="s">
        <v>130</v>
      </c>
      <c r="E431" s="227" t="s">
        <v>19</v>
      </c>
      <c r="F431" s="228" t="s">
        <v>859</v>
      </c>
      <c r="G431" s="225"/>
      <c r="H431" s="229">
        <v>0.0089999999999999993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130</v>
      </c>
      <c r="AU431" s="235" t="s">
        <v>81</v>
      </c>
      <c r="AV431" s="13" t="s">
        <v>81</v>
      </c>
      <c r="AW431" s="13" t="s">
        <v>32</v>
      </c>
      <c r="AX431" s="13" t="s">
        <v>71</v>
      </c>
      <c r="AY431" s="235" t="s">
        <v>119</v>
      </c>
    </row>
    <row r="432" s="14" customFormat="1">
      <c r="A432" s="14"/>
      <c r="B432" s="249"/>
      <c r="C432" s="250"/>
      <c r="D432" s="226" t="s">
        <v>130</v>
      </c>
      <c r="E432" s="251" t="s">
        <v>19</v>
      </c>
      <c r="F432" s="252" t="s">
        <v>282</v>
      </c>
      <c r="G432" s="250"/>
      <c r="H432" s="253">
        <v>1.796</v>
      </c>
      <c r="I432" s="254"/>
      <c r="J432" s="250"/>
      <c r="K432" s="250"/>
      <c r="L432" s="255"/>
      <c r="M432" s="256"/>
      <c r="N432" s="257"/>
      <c r="O432" s="257"/>
      <c r="P432" s="257"/>
      <c r="Q432" s="257"/>
      <c r="R432" s="257"/>
      <c r="S432" s="257"/>
      <c r="T432" s="25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9" t="s">
        <v>130</v>
      </c>
      <c r="AU432" s="259" t="s">
        <v>81</v>
      </c>
      <c r="AV432" s="14" t="s">
        <v>126</v>
      </c>
      <c r="AW432" s="14" t="s">
        <v>32</v>
      </c>
      <c r="AX432" s="14" t="s">
        <v>79</v>
      </c>
      <c r="AY432" s="259" t="s">
        <v>119</v>
      </c>
    </row>
    <row r="433" s="2" customFormat="1" ht="16.5" customHeight="1">
      <c r="A433" s="40"/>
      <c r="B433" s="41"/>
      <c r="C433" s="206" t="s">
        <v>860</v>
      </c>
      <c r="D433" s="206" t="s">
        <v>121</v>
      </c>
      <c r="E433" s="207" t="s">
        <v>861</v>
      </c>
      <c r="F433" s="208" t="s">
        <v>862</v>
      </c>
      <c r="G433" s="209" t="s">
        <v>430</v>
      </c>
      <c r="H433" s="210">
        <v>2</v>
      </c>
      <c r="I433" s="211"/>
      <c r="J433" s="212">
        <f>ROUND(I433*H433,2)</f>
        <v>0</v>
      </c>
      <c r="K433" s="208" t="s">
        <v>272</v>
      </c>
      <c r="L433" s="46"/>
      <c r="M433" s="213" t="s">
        <v>19</v>
      </c>
      <c r="N433" s="214" t="s">
        <v>42</v>
      </c>
      <c r="O433" s="86"/>
      <c r="P433" s="215">
        <f>O433*H433</f>
        <v>0</v>
      </c>
      <c r="Q433" s="215">
        <v>0.020199999999999999</v>
      </c>
      <c r="R433" s="215">
        <f>Q433*H433</f>
        <v>0.040399999999999998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126</v>
      </c>
      <c r="AT433" s="217" t="s">
        <v>121</v>
      </c>
      <c r="AU433" s="217" t="s">
        <v>81</v>
      </c>
      <c r="AY433" s="19" t="s">
        <v>119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79</v>
      </c>
      <c r="BK433" s="218">
        <f>ROUND(I433*H433,2)</f>
        <v>0</v>
      </c>
      <c r="BL433" s="19" t="s">
        <v>126</v>
      </c>
      <c r="BM433" s="217" t="s">
        <v>863</v>
      </c>
    </row>
    <row r="434" s="2" customFormat="1">
      <c r="A434" s="40"/>
      <c r="B434" s="41"/>
      <c r="C434" s="42"/>
      <c r="D434" s="219" t="s">
        <v>128</v>
      </c>
      <c r="E434" s="42"/>
      <c r="F434" s="220" t="s">
        <v>864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128</v>
      </c>
      <c r="AU434" s="19" t="s">
        <v>81</v>
      </c>
    </row>
    <row r="435" s="15" customFormat="1">
      <c r="A435" s="15"/>
      <c r="B435" s="261"/>
      <c r="C435" s="262"/>
      <c r="D435" s="226" t="s">
        <v>130</v>
      </c>
      <c r="E435" s="263" t="s">
        <v>19</v>
      </c>
      <c r="F435" s="264" t="s">
        <v>865</v>
      </c>
      <c r="G435" s="262"/>
      <c r="H435" s="263" t="s">
        <v>19</v>
      </c>
      <c r="I435" s="265"/>
      <c r="J435" s="262"/>
      <c r="K435" s="262"/>
      <c r="L435" s="266"/>
      <c r="M435" s="267"/>
      <c r="N435" s="268"/>
      <c r="O435" s="268"/>
      <c r="P435" s="268"/>
      <c r="Q435" s="268"/>
      <c r="R435" s="268"/>
      <c r="S435" s="268"/>
      <c r="T435" s="269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0" t="s">
        <v>130</v>
      </c>
      <c r="AU435" s="270" t="s">
        <v>81</v>
      </c>
      <c r="AV435" s="15" t="s">
        <v>79</v>
      </c>
      <c r="AW435" s="15" t="s">
        <v>32</v>
      </c>
      <c r="AX435" s="15" t="s">
        <v>71</v>
      </c>
      <c r="AY435" s="270" t="s">
        <v>119</v>
      </c>
    </row>
    <row r="436" s="13" customFormat="1">
      <c r="A436" s="13"/>
      <c r="B436" s="224"/>
      <c r="C436" s="225"/>
      <c r="D436" s="226" t="s">
        <v>130</v>
      </c>
      <c r="E436" s="227" t="s">
        <v>19</v>
      </c>
      <c r="F436" s="228" t="s">
        <v>866</v>
      </c>
      <c r="G436" s="225"/>
      <c r="H436" s="229">
        <v>2</v>
      </c>
      <c r="I436" s="230"/>
      <c r="J436" s="225"/>
      <c r="K436" s="225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130</v>
      </c>
      <c r="AU436" s="235" t="s">
        <v>81</v>
      </c>
      <c r="AV436" s="13" t="s">
        <v>81</v>
      </c>
      <c r="AW436" s="13" t="s">
        <v>32</v>
      </c>
      <c r="AX436" s="13" t="s">
        <v>79</v>
      </c>
      <c r="AY436" s="235" t="s">
        <v>119</v>
      </c>
    </row>
    <row r="437" s="12" customFormat="1" ht="22.8" customHeight="1">
      <c r="A437" s="12"/>
      <c r="B437" s="190"/>
      <c r="C437" s="191"/>
      <c r="D437" s="192" t="s">
        <v>70</v>
      </c>
      <c r="E437" s="204" t="s">
        <v>126</v>
      </c>
      <c r="F437" s="204" t="s">
        <v>867</v>
      </c>
      <c r="G437" s="191"/>
      <c r="H437" s="191"/>
      <c r="I437" s="194"/>
      <c r="J437" s="205">
        <f>BK437</f>
        <v>0</v>
      </c>
      <c r="K437" s="191"/>
      <c r="L437" s="196"/>
      <c r="M437" s="197"/>
      <c r="N437" s="198"/>
      <c r="O437" s="198"/>
      <c r="P437" s="199">
        <f>SUM(P438:P532)</f>
        <v>0</v>
      </c>
      <c r="Q437" s="198"/>
      <c r="R437" s="199">
        <f>SUM(R438:R532)</f>
        <v>71.713814440000007</v>
      </c>
      <c r="S437" s="198"/>
      <c r="T437" s="200">
        <f>SUM(T438:T532)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1" t="s">
        <v>79</v>
      </c>
      <c r="AT437" s="202" t="s">
        <v>70</v>
      </c>
      <c r="AU437" s="202" t="s">
        <v>79</v>
      </c>
      <c r="AY437" s="201" t="s">
        <v>119</v>
      </c>
      <c r="BK437" s="203">
        <f>SUM(BK438:BK532)</f>
        <v>0</v>
      </c>
    </row>
    <row r="438" s="2" customFormat="1" ht="16.5" customHeight="1">
      <c r="A438" s="40"/>
      <c r="B438" s="41"/>
      <c r="C438" s="206" t="s">
        <v>868</v>
      </c>
      <c r="D438" s="206" t="s">
        <v>121</v>
      </c>
      <c r="E438" s="207" t="s">
        <v>869</v>
      </c>
      <c r="F438" s="208" t="s">
        <v>870</v>
      </c>
      <c r="G438" s="209" t="s">
        <v>279</v>
      </c>
      <c r="H438" s="210">
        <v>10.605</v>
      </c>
      <c r="I438" s="211"/>
      <c r="J438" s="212">
        <f>ROUND(I438*H438,2)</f>
        <v>0</v>
      </c>
      <c r="K438" s="208" t="s">
        <v>272</v>
      </c>
      <c r="L438" s="46"/>
      <c r="M438" s="213" t="s">
        <v>19</v>
      </c>
      <c r="N438" s="214" t="s">
        <v>42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126</v>
      </c>
      <c r="AT438" s="217" t="s">
        <v>121</v>
      </c>
      <c r="AU438" s="217" t="s">
        <v>81</v>
      </c>
      <c r="AY438" s="19" t="s">
        <v>119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79</v>
      </c>
      <c r="BK438" s="218">
        <f>ROUND(I438*H438,2)</f>
        <v>0</v>
      </c>
      <c r="BL438" s="19" t="s">
        <v>126</v>
      </c>
      <c r="BM438" s="217" t="s">
        <v>871</v>
      </c>
    </row>
    <row r="439" s="2" customFormat="1">
      <c r="A439" s="40"/>
      <c r="B439" s="41"/>
      <c r="C439" s="42"/>
      <c r="D439" s="219" t="s">
        <v>128</v>
      </c>
      <c r="E439" s="42"/>
      <c r="F439" s="220" t="s">
        <v>872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128</v>
      </c>
      <c r="AU439" s="19" t="s">
        <v>81</v>
      </c>
    </row>
    <row r="440" s="15" customFormat="1">
      <c r="A440" s="15"/>
      <c r="B440" s="261"/>
      <c r="C440" s="262"/>
      <c r="D440" s="226" t="s">
        <v>130</v>
      </c>
      <c r="E440" s="263" t="s">
        <v>19</v>
      </c>
      <c r="F440" s="264" t="s">
        <v>873</v>
      </c>
      <c r="G440" s="262"/>
      <c r="H440" s="263" t="s">
        <v>19</v>
      </c>
      <c r="I440" s="265"/>
      <c r="J440" s="262"/>
      <c r="K440" s="262"/>
      <c r="L440" s="266"/>
      <c r="M440" s="267"/>
      <c r="N440" s="268"/>
      <c r="O440" s="268"/>
      <c r="P440" s="268"/>
      <c r="Q440" s="268"/>
      <c r="R440" s="268"/>
      <c r="S440" s="268"/>
      <c r="T440" s="269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0" t="s">
        <v>130</v>
      </c>
      <c r="AU440" s="270" t="s">
        <v>81</v>
      </c>
      <c r="AV440" s="15" t="s">
        <v>79</v>
      </c>
      <c r="AW440" s="15" t="s">
        <v>32</v>
      </c>
      <c r="AX440" s="15" t="s">
        <v>71</v>
      </c>
      <c r="AY440" s="270" t="s">
        <v>119</v>
      </c>
    </row>
    <row r="441" s="13" customFormat="1">
      <c r="A441" s="13"/>
      <c r="B441" s="224"/>
      <c r="C441" s="225"/>
      <c r="D441" s="226" t="s">
        <v>130</v>
      </c>
      <c r="E441" s="227" t="s">
        <v>19</v>
      </c>
      <c r="F441" s="228" t="s">
        <v>874</v>
      </c>
      <c r="G441" s="225"/>
      <c r="H441" s="229">
        <v>10.456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130</v>
      </c>
      <c r="AU441" s="235" t="s">
        <v>81</v>
      </c>
      <c r="AV441" s="13" t="s">
        <v>81</v>
      </c>
      <c r="AW441" s="13" t="s">
        <v>32</v>
      </c>
      <c r="AX441" s="13" t="s">
        <v>71</v>
      </c>
      <c r="AY441" s="235" t="s">
        <v>119</v>
      </c>
    </row>
    <row r="442" s="13" customFormat="1">
      <c r="A442" s="13"/>
      <c r="B442" s="224"/>
      <c r="C442" s="225"/>
      <c r="D442" s="226" t="s">
        <v>130</v>
      </c>
      <c r="E442" s="227" t="s">
        <v>19</v>
      </c>
      <c r="F442" s="228" t="s">
        <v>875</v>
      </c>
      <c r="G442" s="225"/>
      <c r="H442" s="229">
        <v>0.14899999999999999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130</v>
      </c>
      <c r="AU442" s="235" t="s">
        <v>81</v>
      </c>
      <c r="AV442" s="13" t="s">
        <v>81</v>
      </c>
      <c r="AW442" s="13" t="s">
        <v>32</v>
      </c>
      <c r="AX442" s="13" t="s">
        <v>71</v>
      </c>
      <c r="AY442" s="235" t="s">
        <v>119</v>
      </c>
    </row>
    <row r="443" s="14" customFormat="1">
      <c r="A443" s="14"/>
      <c r="B443" s="249"/>
      <c r="C443" s="250"/>
      <c r="D443" s="226" t="s">
        <v>130</v>
      </c>
      <c r="E443" s="251" t="s">
        <v>19</v>
      </c>
      <c r="F443" s="252" t="s">
        <v>282</v>
      </c>
      <c r="G443" s="250"/>
      <c r="H443" s="253">
        <v>10.605</v>
      </c>
      <c r="I443" s="254"/>
      <c r="J443" s="250"/>
      <c r="K443" s="250"/>
      <c r="L443" s="255"/>
      <c r="M443" s="256"/>
      <c r="N443" s="257"/>
      <c r="O443" s="257"/>
      <c r="P443" s="257"/>
      <c r="Q443" s="257"/>
      <c r="R443" s="257"/>
      <c r="S443" s="257"/>
      <c r="T443" s="25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9" t="s">
        <v>130</v>
      </c>
      <c r="AU443" s="259" t="s">
        <v>81</v>
      </c>
      <c r="AV443" s="14" t="s">
        <v>126</v>
      </c>
      <c r="AW443" s="14" t="s">
        <v>32</v>
      </c>
      <c r="AX443" s="14" t="s">
        <v>79</v>
      </c>
      <c r="AY443" s="259" t="s">
        <v>119</v>
      </c>
    </row>
    <row r="444" s="2" customFormat="1" ht="24.15" customHeight="1">
      <c r="A444" s="40"/>
      <c r="B444" s="41"/>
      <c r="C444" s="206" t="s">
        <v>876</v>
      </c>
      <c r="D444" s="206" t="s">
        <v>121</v>
      </c>
      <c r="E444" s="207" t="s">
        <v>877</v>
      </c>
      <c r="F444" s="208" t="s">
        <v>878</v>
      </c>
      <c r="G444" s="209" t="s">
        <v>279</v>
      </c>
      <c r="H444" s="210">
        <v>10.605</v>
      </c>
      <c r="I444" s="211"/>
      <c r="J444" s="212">
        <f>ROUND(I444*H444,2)</f>
        <v>0</v>
      </c>
      <c r="K444" s="208" t="s">
        <v>272</v>
      </c>
      <c r="L444" s="46"/>
      <c r="M444" s="213" t="s">
        <v>19</v>
      </c>
      <c r="N444" s="214" t="s">
        <v>42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126</v>
      </c>
      <c r="AT444" s="217" t="s">
        <v>121</v>
      </c>
      <c r="AU444" s="217" t="s">
        <v>81</v>
      </c>
      <c r="AY444" s="19" t="s">
        <v>119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79</v>
      </c>
      <c r="BK444" s="218">
        <f>ROUND(I444*H444,2)</f>
        <v>0</v>
      </c>
      <c r="BL444" s="19" t="s">
        <v>126</v>
      </c>
      <c r="BM444" s="217" t="s">
        <v>879</v>
      </c>
    </row>
    <row r="445" s="2" customFormat="1">
      <c r="A445" s="40"/>
      <c r="B445" s="41"/>
      <c r="C445" s="42"/>
      <c r="D445" s="219" t="s">
        <v>128</v>
      </c>
      <c r="E445" s="42"/>
      <c r="F445" s="220" t="s">
        <v>880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128</v>
      </c>
      <c r="AU445" s="19" t="s">
        <v>81</v>
      </c>
    </row>
    <row r="446" s="2" customFormat="1" ht="24.15" customHeight="1">
      <c r="A446" s="40"/>
      <c r="B446" s="41"/>
      <c r="C446" s="206" t="s">
        <v>881</v>
      </c>
      <c r="D446" s="206" t="s">
        <v>121</v>
      </c>
      <c r="E446" s="207" t="s">
        <v>882</v>
      </c>
      <c r="F446" s="208" t="s">
        <v>883</v>
      </c>
      <c r="G446" s="209" t="s">
        <v>124</v>
      </c>
      <c r="H446" s="210">
        <v>3.0110000000000001</v>
      </c>
      <c r="I446" s="211"/>
      <c r="J446" s="212">
        <f>ROUND(I446*H446,2)</f>
        <v>0</v>
      </c>
      <c r="K446" s="208" t="s">
        <v>272</v>
      </c>
      <c r="L446" s="46"/>
      <c r="M446" s="213" t="s">
        <v>19</v>
      </c>
      <c r="N446" s="214" t="s">
        <v>42</v>
      </c>
      <c r="O446" s="86"/>
      <c r="P446" s="215">
        <f>O446*H446</f>
        <v>0</v>
      </c>
      <c r="Q446" s="215">
        <v>0.01787</v>
      </c>
      <c r="R446" s="215">
        <f>Q446*H446</f>
        <v>0.053806570000000005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126</v>
      </c>
      <c r="AT446" s="217" t="s">
        <v>121</v>
      </c>
      <c r="AU446" s="217" t="s">
        <v>81</v>
      </c>
      <c r="AY446" s="19" t="s">
        <v>119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79</v>
      </c>
      <c r="BK446" s="218">
        <f>ROUND(I446*H446,2)</f>
        <v>0</v>
      </c>
      <c r="BL446" s="19" t="s">
        <v>126</v>
      </c>
      <c r="BM446" s="217" t="s">
        <v>884</v>
      </c>
    </row>
    <row r="447" s="2" customFormat="1">
      <c r="A447" s="40"/>
      <c r="B447" s="41"/>
      <c r="C447" s="42"/>
      <c r="D447" s="219" t="s">
        <v>128</v>
      </c>
      <c r="E447" s="42"/>
      <c r="F447" s="220" t="s">
        <v>885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128</v>
      </c>
      <c r="AU447" s="19" t="s">
        <v>81</v>
      </c>
    </row>
    <row r="448" s="15" customFormat="1">
      <c r="A448" s="15"/>
      <c r="B448" s="261"/>
      <c r="C448" s="262"/>
      <c r="D448" s="226" t="s">
        <v>130</v>
      </c>
      <c r="E448" s="263" t="s">
        <v>19</v>
      </c>
      <c r="F448" s="264" t="s">
        <v>886</v>
      </c>
      <c r="G448" s="262"/>
      <c r="H448" s="263" t="s">
        <v>19</v>
      </c>
      <c r="I448" s="265"/>
      <c r="J448" s="262"/>
      <c r="K448" s="262"/>
      <c r="L448" s="266"/>
      <c r="M448" s="267"/>
      <c r="N448" s="268"/>
      <c r="O448" s="268"/>
      <c r="P448" s="268"/>
      <c r="Q448" s="268"/>
      <c r="R448" s="268"/>
      <c r="S448" s="268"/>
      <c r="T448" s="26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0" t="s">
        <v>130</v>
      </c>
      <c r="AU448" s="270" t="s">
        <v>81</v>
      </c>
      <c r="AV448" s="15" t="s">
        <v>79</v>
      </c>
      <c r="AW448" s="15" t="s">
        <v>32</v>
      </c>
      <c r="AX448" s="15" t="s">
        <v>71</v>
      </c>
      <c r="AY448" s="270" t="s">
        <v>119</v>
      </c>
    </row>
    <row r="449" s="13" customFormat="1">
      <c r="A449" s="13"/>
      <c r="B449" s="224"/>
      <c r="C449" s="225"/>
      <c r="D449" s="226" t="s">
        <v>130</v>
      </c>
      <c r="E449" s="227" t="s">
        <v>19</v>
      </c>
      <c r="F449" s="228" t="s">
        <v>887</v>
      </c>
      <c r="G449" s="225"/>
      <c r="H449" s="229">
        <v>3.0110000000000001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130</v>
      </c>
      <c r="AU449" s="235" t="s">
        <v>81</v>
      </c>
      <c r="AV449" s="13" t="s">
        <v>81</v>
      </c>
      <c r="AW449" s="13" t="s">
        <v>32</v>
      </c>
      <c r="AX449" s="13" t="s">
        <v>79</v>
      </c>
      <c r="AY449" s="235" t="s">
        <v>119</v>
      </c>
    </row>
    <row r="450" s="2" customFormat="1" ht="24.15" customHeight="1">
      <c r="A450" s="40"/>
      <c r="B450" s="41"/>
      <c r="C450" s="206" t="s">
        <v>888</v>
      </c>
      <c r="D450" s="206" t="s">
        <v>121</v>
      </c>
      <c r="E450" s="207" t="s">
        <v>889</v>
      </c>
      <c r="F450" s="208" t="s">
        <v>890</v>
      </c>
      <c r="G450" s="209" t="s">
        <v>124</v>
      </c>
      <c r="H450" s="210">
        <v>3.0110000000000001</v>
      </c>
      <c r="I450" s="211"/>
      <c r="J450" s="212">
        <f>ROUND(I450*H450,2)</f>
        <v>0</v>
      </c>
      <c r="K450" s="208" t="s">
        <v>272</v>
      </c>
      <c r="L450" s="46"/>
      <c r="M450" s="213" t="s">
        <v>19</v>
      </c>
      <c r="N450" s="214" t="s">
        <v>42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126</v>
      </c>
      <c r="AT450" s="217" t="s">
        <v>121</v>
      </c>
      <c r="AU450" s="217" t="s">
        <v>81</v>
      </c>
      <c r="AY450" s="19" t="s">
        <v>119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79</v>
      </c>
      <c r="BK450" s="218">
        <f>ROUND(I450*H450,2)</f>
        <v>0</v>
      </c>
      <c r="BL450" s="19" t="s">
        <v>126</v>
      </c>
      <c r="BM450" s="217" t="s">
        <v>891</v>
      </c>
    </row>
    <row r="451" s="2" customFormat="1">
      <c r="A451" s="40"/>
      <c r="B451" s="41"/>
      <c r="C451" s="42"/>
      <c r="D451" s="219" t="s">
        <v>128</v>
      </c>
      <c r="E451" s="42"/>
      <c r="F451" s="220" t="s">
        <v>892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128</v>
      </c>
      <c r="AU451" s="19" t="s">
        <v>81</v>
      </c>
    </row>
    <row r="452" s="2" customFormat="1" ht="16.5" customHeight="1">
      <c r="A452" s="40"/>
      <c r="B452" s="41"/>
      <c r="C452" s="206" t="s">
        <v>893</v>
      </c>
      <c r="D452" s="206" t="s">
        <v>121</v>
      </c>
      <c r="E452" s="207" t="s">
        <v>894</v>
      </c>
      <c r="F452" s="208" t="s">
        <v>895</v>
      </c>
      <c r="G452" s="209" t="s">
        <v>265</v>
      </c>
      <c r="H452" s="210">
        <v>1.6970000000000001</v>
      </c>
      <c r="I452" s="211"/>
      <c r="J452" s="212">
        <f>ROUND(I452*H452,2)</f>
        <v>0</v>
      </c>
      <c r="K452" s="208" t="s">
        <v>272</v>
      </c>
      <c r="L452" s="46"/>
      <c r="M452" s="213" t="s">
        <v>19</v>
      </c>
      <c r="N452" s="214" t="s">
        <v>42</v>
      </c>
      <c r="O452" s="86"/>
      <c r="P452" s="215">
        <f>O452*H452</f>
        <v>0</v>
      </c>
      <c r="Q452" s="215">
        <v>1.0492699999999999</v>
      </c>
      <c r="R452" s="215">
        <f>Q452*H452</f>
        <v>1.7806111899999999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126</v>
      </c>
      <c r="AT452" s="217" t="s">
        <v>121</v>
      </c>
      <c r="AU452" s="217" t="s">
        <v>81</v>
      </c>
      <c r="AY452" s="19" t="s">
        <v>119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79</v>
      </c>
      <c r="BK452" s="218">
        <f>ROUND(I452*H452,2)</f>
        <v>0</v>
      </c>
      <c r="BL452" s="19" t="s">
        <v>126</v>
      </c>
      <c r="BM452" s="217" t="s">
        <v>896</v>
      </c>
    </row>
    <row r="453" s="2" customFormat="1">
      <c r="A453" s="40"/>
      <c r="B453" s="41"/>
      <c r="C453" s="42"/>
      <c r="D453" s="219" t="s">
        <v>128</v>
      </c>
      <c r="E453" s="42"/>
      <c r="F453" s="220" t="s">
        <v>897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128</v>
      </c>
      <c r="AU453" s="19" t="s">
        <v>81</v>
      </c>
    </row>
    <row r="454" s="13" customFormat="1">
      <c r="A454" s="13"/>
      <c r="B454" s="224"/>
      <c r="C454" s="225"/>
      <c r="D454" s="226" t="s">
        <v>130</v>
      </c>
      <c r="E454" s="227" t="s">
        <v>19</v>
      </c>
      <c r="F454" s="228" t="s">
        <v>898</v>
      </c>
      <c r="G454" s="225"/>
      <c r="H454" s="229">
        <v>1.6970000000000001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130</v>
      </c>
      <c r="AU454" s="235" t="s">
        <v>81</v>
      </c>
      <c r="AV454" s="13" t="s">
        <v>81</v>
      </c>
      <c r="AW454" s="13" t="s">
        <v>32</v>
      </c>
      <c r="AX454" s="13" t="s">
        <v>79</v>
      </c>
      <c r="AY454" s="235" t="s">
        <v>119</v>
      </c>
    </row>
    <row r="455" s="2" customFormat="1" ht="16.5" customHeight="1">
      <c r="A455" s="40"/>
      <c r="B455" s="41"/>
      <c r="C455" s="206" t="s">
        <v>899</v>
      </c>
      <c r="D455" s="206" t="s">
        <v>121</v>
      </c>
      <c r="E455" s="207" t="s">
        <v>900</v>
      </c>
      <c r="F455" s="208" t="s">
        <v>901</v>
      </c>
      <c r="G455" s="209" t="s">
        <v>124</v>
      </c>
      <c r="H455" s="210">
        <v>17.538</v>
      </c>
      <c r="I455" s="211"/>
      <c r="J455" s="212">
        <f>ROUND(I455*H455,2)</f>
        <v>0</v>
      </c>
      <c r="K455" s="208" t="s">
        <v>272</v>
      </c>
      <c r="L455" s="46"/>
      <c r="M455" s="213" t="s">
        <v>19</v>
      </c>
      <c r="N455" s="214" t="s">
        <v>42</v>
      </c>
      <c r="O455" s="86"/>
      <c r="P455" s="215">
        <f>O455*H455</f>
        <v>0</v>
      </c>
      <c r="Q455" s="215">
        <v>0.01325</v>
      </c>
      <c r="R455" s="215">
        <f>Q455*H455</f>
        <v>0.23237849999999999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126</v>
      </c>
      <c r="AT455" s="217" t="s">
        <v>121</v>
      </c>
      <c r="AU455" s="217" t="s">
        <v>81</v>
      </c>
      <c r="AY455" s="19" t="s">
        <v>119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79</v>
      </c>
      <c r="BK455" s="218">
        <f>ROUND(I455*H455,2)</f>
        <v>0</v>
      </c>
      <c r="BL455" s="19" t="s">
        <v>126</v>
      </c>
      <c r="BM455" s="217" t="s">
        <v>902</v>
      </c>
    </row>
    <row r="456" s="2" customFormat="1">
      <c r="A456" s="40"/>
      <c r="B456" s="41"/>
      <c r="C456" s="42"/>
      <c r="D456" s="219" t="s">
        <v>128</v>
      </c>
      <c r="E456" s="42"/>
      <c r="F456" s="220" t="s">
        <v>903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128</v>
      </c>
      <c r="AU456" s="19" t="s">
        <v>81</v>
      </c>
    </row>
    <row r="457" s="13" customFormat="1">
      <c r="A457" s="13"/>
      <c r="B457" s="224"/>
      <c r="C457" s="225"/>
      <c r="D457" s="226" t="s">
        <v>130</v>
      </c>
      <c r="E457" s="227" t="s">
        <v>19</v>
      </c>
      <c r="F457" s="228" t="s">
        <v>904</v>
      </c>
      <c r="G457" s="225"/>
      <c r="H457" s="229">
        <v>17.538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130</v>
      </c>
      <c r="AU457" s="235" t="s">
        <v>81</v>
      </c>
      <c r="AV457" s="13" t="s">
        <v>81</v>
      </c>
      <c r="AW457" s="13" t="s">
        <v>32</v>
      </c>
      <c r="AX457" s="13" t="s">
        <v>79</v>
      </c>
      <c r="AY457" s="235" t="s">
        <v>119</v>
      </c>
    </row>
    <row r="458" s="2" customFormat="1" ht="16.5" customHeight="1">
      <c r="A458" s="40"/>
      <c r="B458" s="41"/>
      <c r="C458" s="206" t="s">
        <v>905</v>
      </c>
      <c r="D458" s="206" t="s">
        <v>121</v>
      </c>
      <c r="E458" s="207" t="s">
        <v>906</v>
      </c>
      <c r="F458" s="208" t="s">
        <v>907</v>
      </c>
      <c r="G458" s="209" t="s">
        <v>124</v>
      </c>
      <c r="H458" s="210">
        <v>17.538</v>
      </c>
      <c r="I458" s="211"/>
      <c r="J458" s="212">
        <f>ROUND(I458*H458,2)</f>
        <v>0</v>
      </c>
      <c r="K458" s="208" t="s">
        <v>272</v>
      </c>
      <c r="L458" s="46"/>
      <c r="M458" s="213" t="s">
        <v>19</v>
      </c>
      <c r="N458" s="214" t="s">
        <v>42</v>
      </c>
      <c r="O458" s="86"/>
      <c r="P458" s="215">
        <f>O458*H458</f>
        <v>0</v>
      </c>
      <c r="Q458" s="215">
        <v>0</v>
      </c>
      <c r="R458" s="215">
        <f>Q458*H458</f>
        <v>0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126</v>
      </c>
      <c r="AT458" s="217" t="s">
        <v>121</v>
      </c>
      <c r="AU458" s="217" t="s">
        <v>81</v>
      </c>
      <c r="AY458" s="19" t="s">
        <v>119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79</v>
      </c>
      <c r="BK458" s="218">
        <f>ROUND(I458*H458,2)</f>
        <v>0</v>
      </c>
      <c r="BL458" s="19" t="s">
        <v>126</v>
      </c>
      <c r="BM458" s="217" t="s">
        <v>908</v>
      </c>
    </row>
    <row r="459" s="2" customFormat="1">
      <c r="A459" s="40"/>
      <c r="B459" s="41"/>
      <c r="C459" s="42"/>
      <c r="D459" s="219" t="s">
        <v>128</v>
      </c>
      <c r="E459" s="42"/>
      <c r="F459" s="220" t="s">
        <v>909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128</v>
      </c>
      <c r="AU459" s="19" t="s">
        <v>81</v>
      </c>
    </row>
    <row r="460" s="2" customFormat="1" ht="16.5" customHeight="1">
      <c r="A460" s="40"/>
      <c r="B460" s="41"/>
      <c r="C460" s="206" t="s">
        <v>910</v>
      </c>
      <c r="D460" s="206" t="s">
        <v>121</v>
      </c>
      <c r="E460" s="207" t="s">
        <v>911</v>
      </c>
      <c r="F460" s="208" t="s">
        <v>912</v>
      </c>
      <c r="G460" s="209" t="s">
        <v>134</v>
      </c>
      <c r="H460" s="210">
        <v>4</v>
      </c>
      <c r="I460" s="211"/>
      <c r="J460" s="212">
        <f>ROUND(I460*H460,2)</f>
        <v>0</v>
      </c>
      <c r="K460" s="208" t="s">
        <v>272</v>
      </c>
      <c r="L460" s="46"/>
      <c r="M460" s="213" t="s">
        <v>19</v>
      </c>
      <c r="N460" s="214" t="s">
        <v>42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126</v>
      </c>
      <c r="AT460" s="217" t="s">
        <v>121</v>
      </c>
      <c r="AU460" s="217" t="s">
        <v>81</v>
      </c>
      <c r="AY460" s="19" t="s">
        <v>119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79</v>
      </c>
      <c r="BK460" s="218">
        <f>ROUND(I460*H460,2)</f>
        <v>0</v>
      </c>
      <c r="BL460" s="19" t="s">
        <v>126</v>
      </c>
      <c r="BM460" s="217" t="s">
        <v>913</v>
      </c>
    </row>
    <row r="461" s="2" customFormat="1">
      <c r="A461" s="40"/>
      <c r="B461" s="41"/>
      <c r="C461" s="42"/>
      <c r="D461" s="219" t="s">
        <v>128</v>
      </c>
      <c r="E461" s="42"/>
      <c r="F461" s="220" t="s">
        <v>914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128</v>
      </c>
      <c r="AU461" s="19" t="s">
        <v>81</v>
      </c>
    </row>
    <row r="462" s="2" customFormat="1" ht="16.5" customHeight="1">
      <c r="A462" s="40"/>
      <c r="B462" s="41"/>
      <c r="C462" s="239" t="s">
        <v>915</v>
      </c>
      <c r="D462" s="239" t="s">
        <v>276</v>
      </c>
      <c r="E462" s="240" t="s">
        <v>916</v>
      </c>
      <c r="F462" s="241" t="s">
        <v>917</v>
      </c>
      <c r="G462" s="242" t="s">
        <v>134</v>
      </c>
      <c r="H462" s="243">
        <v>4</v>
      </c>
      <c r="I462" s="244"/>
      <c r="J462" s="245">
        <f>ROUND(I462*H462,2)</f>
        <v>0</v>
      </c>
      <c r="K462" s="241" t="s">
        <v>19</v>
      </c>
      <c r="L462" s="246"/>
      <c r="M462" s="247" t="s">
        <v>19</v>
      </c>
      <c r="N462" s="248" t="s">
        <v>42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162</v>
      </c>
      <c r="AT462" s="217" t="s">
        <v>276</v>
      </c>
      <c r="AU462" s="217" t="s">
        <v>81</v>
      </c>
      <c r="AY462" s="19" t="s">
        <v>119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79</v>
      </c>
      <c r="BK462" s="218">
        <f>ROUND(I462*H462,2)</f>
        <v>0</v>
      </c>
      <c r="BL462" s="19" t="s">
        <v>126</v>
      </c>
      <c r="BM462" s="217" t="s">
        <v>918</v>
      </c>
    </row>
    <row r="463" s="2" customFormat="1" ht="16.5" customHeight="1">
      <c r="A463" s="40"/>
      <c r="B463" s="41"/>
      <c r="C463" s="206" t="s">
        <v>919</v>
      </c>
      <c r="D463" s="206" t="s">
        <v>121</v>
      </c>
      <c r="E463" s="207" t="s">
        <v>920</v>
      </c>
      <c r="F463" s="208" t="s">
        <v>921</v>
      </c>
      <c r="G463" s="209" t="s">
        <v>134</v>
      </c>
      <c r="H463" s="210">
        <v>4</v>
      </c>
      <c r="I463" s="211"/>
      <c r="J463" s="212">
        <f>ROUND(I463*H463,2)</f>
        <v>0</v>
      </c>
      <c r="K463" s="208" t="s">
        <v>272</v>
      </c>
      <c r="L463" s="46"/>
      <c r="M463" s="213" t="s">
        <v>19</v>
      </c>
      <c r="N463" s="214" t="s">
        <v>42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126</v>
      </c>
      <c r="AT463" s="217" t="s">
        <v>121</v>
      </c>
      <c r="AU463" s="217" t="s">
        <v>81</v>
      </c>
      <c r="AY463" s="19" t="s">
        <v>119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79</v>
      </c>
      <c r="BK463" s="218">
        <f>ROUND(I463*H463,2)</f>
        <v>0</v>
      </c>
      <c r="BL463" s="19" t="s">
        <v>126</v>
      </c>
      <c r="BM463" s="217" t="s">
        <v>922</v>
      </c>
    </row>
    <row r="464" s="2" customFormat="1">
      <c r="A464" s="40"/>
      <c r="B464" s="41"/>
      <c r="C464" s="42"/>
      <c r="D464" s="219" t="s">
        <v>128</v>
      </c>
      <c r="E464" s="42"/>
      <c r="F464" s="220" t="s">
        <v>923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128</v>
      </c>
      <c r="AU464" s="19" t="s">
        <v>81</v>
      </c>
    </row>
    <row r="465" s="2" customFormat="1" ht="16.5" customHeight="1">
      <c r="A465" s="40"/>
      <c r="B465" s="41"/>
      <c r="C465" s="206" t="s">
        <v>924</v>
      </c>
      <c r="D465" s="206" t="s">
        <v>121</v>
      </c>
      <c r="E465" s="207" t="s">
        <v>925</v>
      </c>
      <c r="F465" s="208" t="s">
        <v>926</v>
      </c>
      <c r="G465" s="209" t="s">
        <v>124</v>
      </c>
      <c r="H465" s="210">
        <v>6.234</v>
      </c>
      <c r="I465" s="211"/>
      <c r="J465" s="212">
        <f>ROUND(I465*H465,2)</f>
        <v>0</v>
      </c>
      <c r="K465" s="208" t="s">
        <v>272</v>
      </c>
      <c r="L465" s="46"/>
      <c r="M465" s="213" t="s">
        <v>19</v>
      </c>
      <c r="N465" s="214" t="s">
        <v>42</v>
      </c>
      <c r="O465" s="86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126</v>
      </c>
      <c r="AT465" s="217" t="s">
        <v>121</v>
      </c>
      <c r="AU465" s="217" t="s">
        <v>81</v>
      </c>
      <c r="AY465" s="19" t="s">
        <v>119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79</v>
      </c>
      <c r="BK465" s="218">
        <f>ROUND(I465*H465,2)</f>
        <v>0</v>
      </c>
      <c r="BL465" s="19" t="s">
        <v>126</v>
      </c>
      <c r="BM465" s="217" t="s">
        <v>927</v>
      </c>
    </row>
    <row r="466" s="2" customFormat="1">
      <c r="A466" s="40"/>
      <c r="B466" s="41"/>
      <c r="C466" s="42"/>
      <c r="D466" s="219" t="s">
        <v>128</v>
      </c>
      <c r="E466" s="42"/>
      <c r="F466" s="220" t="s">
        <v>928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128</v>
      </c>
      <c r="AU466" s="19" t="s">
        <v>81</v>
      </c>
    </row>
    <row r="467" s="15" customFormat="1">
      <c r="A467" s="15"/>
      <c r="B467" s="261"/>
      <c r="C467" s="262"/>
      <c r="D467" s="226" t="s">
        <v>130</v>
      </c>
      <c r="E467" s="263" t="s">
        <v>19</v>
      </c>
      <c r="F467" s="264" t="s">
        <v>929</v>
      </c>
      <c r="G467" s="262"/>
      <c r="H467" s="263" t="s">
        <v>19</v>
      </c>
      <c r="I467" s="265"/>
      <c r="J467" s="262"/>
      <c r="K467" s="262"/>
      <c r="L467" s="266"/>
      <c r="M467" s="267"/>
      <c r="N467" s="268"/>
      <c r="O467" s="268"/>
      <c r="P467" s="268"/>
      <c r="Q467" s="268"/>
      <c r="R467" s="268"/>
      <c r="S467" s="268"/>
      <c r="T467" s="269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0" t="s">
        <v>130</v>
      </c>
      <c r="AU467" s="270" t="s">
        <v>81</v>
      </c>
      <c r="AV467" s="15" t="s">
        <v>79</v>
      </c>
      <c r="AW467" s="15" t="s">
        <v>32</v>
      </c>
      <c r="AX467" s="15" t="s">
        <v>71</v>
      </c>
      <c r="AY467" s="270" t="s">
        <v>119</v>
      </c>
    </row>
    <row r="468" s="13" customFormat="1">
      <c r="A468" s="13"/>
      <c r="B468" s="224"/>
      <c r="C468" s="225"/>
      <c r="D468" s="226" t="s">
        <v>130</v>
      </c>
      <c r="E468" s="227" t="s">
        <v>19</v>
      </c>
      <c r="F468" s="228" t="s">
        <v>930</v>
      </c>
      <c r="G468" s="225"/>
      <c r="H468" s="229">
        <v>1.5309999999999999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130</v>
      </c>
      <c r="AU468" s="235" t="s">
        <v>81</v>
      </c>
      <c r="AV468" s="13" t="s">
        <v>81</v>
      </c>
      <c r="AW468" s="13" t="s">
        <v>32</v>
      </c>
      <c r="AX468" s="13" t="s">
        <v>71</v>
      </c>
      <c r="AY468" s="235" t="s">
        <v>119</v>
      </c>
    </row>
    <row r="469" s="15" customFormat="1">
      <c r="A469" s="15"/>
      <c r="B469" s="261"/>
      <c r="C469" s="262"/>
      <c r="D469" s="226" t="s">
        <v>130</v>
      </c>
      <c r="E469" s="263" t="s">
        <v>19</v>
      </c>
      <c r="F469" s="264" t="s">
        <v>931</v>
      </c>
      <c r="G469" s="262"/>
      <c r="H469" s="263" t="s">
        <v>19</v>
      </c>
      <c r="I469" s="265"/>
      <c r="J469" s="262"/>
      <c r="K469" s="262"/>
      <c r="L469" s="266"/>
      <c r="M469" s="267"/>
      <c r="N469" s="268"/>
      <c r="O469" s="268"/>
      <c r="P469" s="268"/>
      <c r="Q469" s="268"/>
      <c r="R469" s="268"/>
      <c r="S469" s="268"/>
      <c r="T469" s="269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0" t="s">
        <v>130</v>
      </c>
      <c r="AU469" s="270" t="s">
        <v>81</v>
      </c>
      <c r="AV469" s="15" t="s">
        <v>79</v>
      </c>
      <c r="AW469" s="15" t="s">
        <v>32</v>
      </c>
      <c r="AX469" s="15" t="s">
        <v>71</v>
      </c>
      <c r="AY469" s="270" t="s">
        <v>119</v>
      </c>
    </row>
    <row r="470" s="13" customFormat="1">
      <c r="A470" s="13"/>
      <c r="B470" s="224"/>
      <c r="C470" s="225"/>
      <c r="D470" s="226" t="s">
        <v>130</v>
      </c>
      <c r="E470" s="227" t="s">
        <v>19</v>
      </c>
      <c r="F470" s="228" t="s">
        <v>932</v>
      </c>
      <c r="G470" s="225"/>
      <c r="H470" s="229">
        <v>2.9750000000000001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130</v>
      </c>
      <c r="AU470" s="235" t="s">
        <v>81</v>
      </c>
      <c r="AV470" s="13" t="s">
        <v>81</v>
      </c>
      <c r="AW470" s="13" t="s">
        <v>32</v>
      </c>
      <c r="AX470" s="13" t="s">
        <v>71</v>
      </c>
      <c r="AY470" s="235" t="s">
        <v>119</v>
      </c>
    </row>
    <row r="471" s="13" customFormat="1">
      <c r="A471" s="13"/>
      <c r="B471" s="224"/>
      <c r="C471" s="225"/>
      <c r="D471" s="226" t="s">
        <v>130</v>
      </c>
      <c r="E471" s="227" t="s">
        <v>19</v>
      </c>
      <c r="F471" s="228" t="s">
        <v>933</v>
      </c>
      <c r="G471" s="225"/>
      <c r="H471" s="229">
        <v>1.728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130</v>
      </c>
      <c r="AU471" s="235" t="s">
        <v>81</v>
      </c>
      <c r="AV471" s="13" t="s">
        <v>81</v>
      </c>
      <c r="AW471" s="13" t="s">
        <v>32</v>
      </c>
      <c r="AX471" s="13" t="s">
        <v>71</v>
      </c>
      <c r="AY471" s="235" t="s">
        <v>119</v>
      </c>
    </row>
    <row r="472" s="14" customFormat="1">
      <c r="A472" s="14"/>
      <c r="B472" s="249"/>
      <c r="C472" s="250"/>
      <c r="D472" s="226" t="s">
        <v>130</v>
      </c>
      <c r="E472" s="251" t="s">
        <v>19</v>
      </c>
      <c r="F472" s="252" t="s">
        <v>282</v>
      </c>
      <c r="G472" s="250"/>
      <c r="H472" s="253">
        <v>6.234</v>
      </c>
      <c r="I472" s="254"/>
      <c r="J472" s="250"/>
      <c r="K472" s="250"/>
      <c r="L472" s="255"/>
      <c r="M472" s="256"/>
      <c r="N472" s="257"/>
      <c r="O472" s="257"/>
      <c r="P472" s="257"/>
      <c r="Q472" s="257"/>
      <c r="R472" s="257"/>
      <c r="S472" s="257"/>
      <c r="T472" s="25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9" t="s">
        <v>130</v>
      </c>
      <c r="AU472" s="259" t="s">
        <v>81</v>
      </c>
      <c r="AV472" s="14" t="s">
        <v>126</v>
      </c>
      <c r="AW472" s="14" t="s">
        <v>32</v>
      </c>
      <c r="AX472" s="14" t="s">
        <v>79</v>
      </c>
      <c r="AY472" s="259" t="s">
        <v>119</v>
      </c>
    </row>
    <row r="473" s="2" customFormat="1" ht="16.5" customHeight="1">
      <c r="A473" s="40"/>
      <c r="B473" s="41"/>
      <c r="C473" s="206" t="s">
        <v>934</v>
      </c>
      <c r="D473" s="206" t="s">
        <v>121</v>
      </c>
      <c r="E473" s="207" t="s">
        <v>935</v>
      </c>
      <c r="F473" s="208" t="s">
        <v>936</v>
      </c>
      <c r="G473" s="209" t="s">
        <v>124</v>
      </c>
      <c r="H473" s="210">
        <v>4.9400000000000004</v>
      </c>
      <c r="I473" s="211"/>
      <c r="J473" s="212">
        <f>ROUND(I473*H473,2)</f>
        <v>0</v>
      </c>
      <c r="K473" s="208" t="s">
        <v>272</v>
      </c>
      <c r="L473" s="46"/>
      <c r="M473" s="213" t="s">
        <v>19</v>
      </c>
      <c r="N473" s="214" t="s">
        <v>42</v>
      </c>
      <c r="O473" s="86"/>
      <c r="P473" s="215">
        <f>O473*H473</f>
        <v>0</v>
      </c>
      <c r="Q473" s="215">
        <v>0</v>
      </c>
      <c r="R473" s="215">
        <f>Q473*H473</f>
        <v>0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126</v>
      </c>
      <c r="AT473" s="217" t="s">
        <v>121</v>
      </c>
      <c r="AU473" s="217" t="s">
        <v>81</v>
      </c>
      <c r="AY473" s="19" t="s">
        <v>119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79</v>
      </c>
      <c r="BK473" s="218">
        <f>ROUND(I473*H473,2)</f>
        <v>0</v>
      </c>
      <c r="BL473" s="19" t="s">
        <v>126</v>
      </c>
      <c r="BM473" s="217" t="s">
        <v>937</v>
      </c>
    </row>
    <row r="474" s="2" customFormat="1">
      <c r="A474" s="40"/>
      <c r="B474" s="41"/>
      <c r="C474" s="42"/>
      <c r="D474" s="219" t="s">
        <v>128</v>
      </c>
      <c r="E474" s="42"/>
      <c r="F474" s="220" t="s">
        <v>938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128</v>
      </c>
      <c r="AU474" s="19" t="s">
        <v>81</v>
      </c>
    </row>
    <row r="475" s="15" customFormat="1">
      <c r="A475" s="15"/>
      <c r="B475" s="261"/>
      <c r="C475" s="262"/>
      <c r="D475" s="226" t="s">
        <v>130</v>
      </c>
      <c r="E475" s="263" t="s">
        <v>19</v>
      </c>
      <c r="F475" s="264" t="s">
        <v>939</v>
      </c>
      <c r="G475" s="262"/>
      <c r="H475" s="263" t="s">
        <v>19</v>
      </c>
      <c r="I475" s="265"/>
      <c r="J475" s="262"/>
      <c r="K475" s="262"/>
      <c r="L475" s="266"/>
      <c r="M475" s="267"/>
      <c r="N475" s="268"/>
      <c r="O475" s="268"/>
      <c r="P475" s="268"/>
      <c r="Q475" s="268"/>
      <c r="R475" s="268"/>
      <c r="S475" s="268"/>
      <c r="T475" s="269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0" t="s">
        <v>130</v>
      </c>
      <c r="AU475" s="270" t="s">
        <v>81</v>
      </c>
      <c r="AV475" s="15" t="s">
        <v>79</v>
      </c>
      <c r="AW475" s="15" t="s">
        <v>32</v>
      </c>
      <c r="AX475" s="15" t="s">
        <v>71</v>
      </c>
      <c r="AY475" s="270" t="s">
        <v>119</v>
      </c>
    </row>
    <row r="476" s="13" customFormat="1">
      <c r="A476" s="13"/>
      <c r="B476" s="224"/>
      <c r="C476" s="225"/>
      <c r="D476" s="226" t="s">
        <v>130</v>
      </c>
      <c r="E476" s="227" t="s">
        <v>19</v>
      </c>
      <c r="F476" s="228" t="s">
        <v>940</v>
      </c>
      <c r="G476" s="225"/>
      <c r="H476" s="229">
        <v>1.9199999999999999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130</v>
      </c>
      <c r="AU476" s="235" t="s">
        <v>81</v>
      </c>
      <c r="AV476" s="13" t="s">
        <v>81</v>
      </c>
      <c r="AW476" s="13" t="s">
        <v>32</v>
      </c>
      <c r="AX476" s="13" t="s">
        <v>71</v>
      </c>
      <c r="AY476" s="235" t="s">
        <v>119</v>
      </c>
    </row>
    <row r="477" s="13" customFormat="1">
      <c r="A477" s="13"/>
      <c r="B477" s="224"/>
      <c r="C477" s="225"/>
      <c r="D477" s="226" t="s">
        <v>130</v>
      </c>
      <c r="E477" s="227" t="s">
        <v>19</v>
      </c>
      <c r="F477" s="228" t="s">
        <v>941</v>
      </c>
      <c r="G477" s="225"/>
      <c r="H477" s="229">
        <v>3.02</v>
      </c>
      <c r="I477" s="230"/>
      <c r="J477" s="225"/>
      <c r="K477" s="225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130</v>
      </c>
      <c r="AU477" s="235" t="s">
        <v>81</v>
      </c>
      <c r="AV477" s="13" t="s">
        <v>81</v>
      </c>
      <c r="AW477" s="13" t="s">
        <v>32</v>
      </c>
      <c r="AX477" s="13" t="s">
        <v>71</v>
      </c>
      <c r="AY477" s="235" t="s">
        <v>119</v>
      </c>
    </row>
    <row r="478" s="14" customFormat="1">
      <c r="A478" s="14"/>
      <c r="B478" s="249"/>
      <c r="C478" s="250"/>
      <c r="D478" s="226" t="s">
        <v>130</v>
      </c>
      <c r="E478" s="251" t="s">
        <v>19</v>
      </c>
      <c r="F478" s="252" t="s">
        <v>282</v>
      </c>
      <c r="G478" s="250"/>
      <c r="H478" s="253">
        <v>4.9400000000000004</v>
      </c>
      <c r="I478" s="254"/>
      <c r="J478" s="250"/>
      <c r="K478" s="250"/>
      <c r="L478" s="255"/>
      <c r="M478" s="256"/>
      <c r="N478" s="257"/>
      <c r="O478" s="257"/>
      <c r="P478" s="257"/>
      <c r="Q478" s="257"/>
      <c r="R478" s="257"/>
      <c r="S478" s="257"/>
      <c r="T478" s="25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9" t="s">
        <v>130</v>
      </c>
      <c r="AU478" s="259" t="s">
        <v>81</v>
      </c>
      <c r="AV478" s="14" t="s">
        <v>126</v>
      </c>
      <c r="AW478" s="14" t="s">
        <v>32</v>
      </c>
      <c r="AX478" s="14" t="s">
        <v>79</v>
      </c>
      <c r="AY478" s="259" t="s">
        <v>119</v>
      </c>
    </row>
    <row r="479" s="2" customFormat="1" ht="16.5" customHeight="1">
      <c r="A479" s="40"/>
      <c r="B479" s="41"/>
      <c r="C479" s="206" t="s">
        <v>942</v>
      </c>
      <c r="D479" s="206" t="s">
        <v>121</v>
      </c>
      <c r="E479" s="207" t="s">
        <v>943</v>
      </c>
      <c r="F479" s="208" t="s">
        <v>944</v>
      </c>
      <c r="G479" s="209" t="s">
        <v>124</v>
      </c>
      <c r="H479" s="210">
        <v>25.233000000000001</v>
      </c>
      <c r="I479" s="211"/>
      <c r="J479" s="212">
        <f>ROUND(I479*H479,2)</f>
        <v>0</v>
      </c>
      <c r="K479" s="208" t="s">
        <v>272</v>
      </c>
      <c r="L479" s="46"/>
      <c r="M479" s="213" t="s">
        <v>19</v>
      </c>
      <c r="N479" s="214" t="s">
        <v>42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126</v>
      </c>
      <c r="AT479" s="217" t="s">
        <v>121</v>
      </c>
      <c r="AU479" s="217" t="s">
        <v>81</v>
      </c>
      <c r="AY479" s="19" t="s">
        <v>119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79</v>
      </c>
      <c r="BK479" s="218">
        <f>ROUND(I479*H479,2)</f>
        <v>0</v>
      </c>
      <c r="BL479" s="19" t="s">
        <v>126</v>
      </c>
      <c r="BM479" s="217" t="s">
        <v>945</v>
      </c>
    </row>
    <row r="480" s="2" customFormat="1">
      <c r="A480" s="40"/>
      <c r="B480" s="41"/>
      <c r="C480" s="42"/>
      <c r="D480" s="219" t="s">
        <v>128</v>
      </c>
      <c r="E480" s="42"/>
      <c r="F480" s="220" t="s">
        <v>946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128</v>
      </c>
      <c r="AU480" s="19" t="s">
        <v>81</v>
      </c>
    </row>
    <row r="481" s="15" customFormat="1">
      <c r="A481" s="15"/>
      <c r="B481" s="261"/>
      <c r="C481" s="262"/>
      <c r="D481" s="226" t="s">
        <v>130</v>
      </c>
      <c r="E481" s="263" t="s">
        <v>19</v>
      </c>
      <c r="F481" s="264" t="s">
        <v>947</v>
      </c>
      <c r="G481" s="262"/>
      <c r="H481" s="263" t="s">
        <v>19</v>
      </c>
      <c r="I481" s="265"/>
      <c r="J481" s="262"/>
      <c r="K481" s="262"/>
      <c r="L481" s="266"/>
      <c r="M481" s="267"/>
      <c r="N481" s="268"/>
      <c r="O481" s="268"/>
      <c r="P481" s="268"/>
      <c r="Q481" s="268"/>
      <c r="R481" s="268"/>
      <c r="S481" s="268"/>
      <c r="T481" s="269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0" t="s">
        <v>130</v>
      </c>
      <c r="AU481" s="270" t="s">
        <v>81</v>
      </c>
      <c r="AV481" s="15" t="s">
        <v>79</v>
      </c>
      <c r="AW481" s="15" t="s">
        <v>32</v>
      </c>
      <c r="AX481" s="15" t="s">
        <v>71</v>
      </c>
      <c r="AY481" s="270" t="s">
        <v>119</v>
      </c>
    </row>
    <row r="482" s="13" customFormat="1">
      <c r="A482" s="13"/>
      <c r="B482" s="224"/>
      <c r="C482" s="225"/>
      <c r="D482" s="226" t="s">
        <v>130</v>
      </c>
      <c r="E482" s="227" t="s">
        <v>19</v>
      </c>
      <c r="F482" s="228" t="s">
        <v>948</v>
      </c>
      <c r="G482" s="225"/>
      <c r="H482" s="229">
        <v>25.233000000000001</v>
      </c>
      <c r="I482" s="230"/>
      <c r="J482" s="225"/>
      <c r="K482" s="225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130</v>
      </c>
      <c r="AU482" s="235" t="s">
        <v>81</v>
      </c>
      <c r="AV482" s="13" t="s">
        <v>81</v>
      </c>
      <c r="AW482" s="13" t="s">
        <v>32</v>
      </c>
      <c r="AX482" s="13" t="s">
        <v>79</v>
      </c>
      <c r="AY482" s="235" t="s">
        <v>119</v>
      </c>
    </row>
    <row r="483" s="2" customFormat="1" ht="16.5" customHeight="1">
      <c r="A483" s="40"/>
      <c r="B483" s="41"/>
      <c r="C483" s="206" t="s">
        <v>949</v>
      </c>
      <c r="D483" s="206" t="s">
        <v>121</v>
      </c>
      <c r="E483" s="207" t="s">
        <v>950</v>
      </c>
      <c r="F483" s="208" t="s">
        <v>951</v>
      </c>
      <c r="G483" s="209" t="s">
        <v>124</v>
      </c>
      <c r="H483" s="210">
        <v>30.172999999999998</v>
      </c>
      <c r="I483" s="211"/>
      <c r="J483" s="212">
        <f>ROUND(I483*H483,2)</f>
        <v>0</v>
      </c>
      <c r="K483" s="208" t="s">
        <v>272</v>
      </c>
      <c r="L483" s="46"/>
      <c r="M483" s="213" t="s">
        <v>19</v>
      </c>
      <c r="N483" s="214" t="s">
        <v>42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126</v>
      </c>
      <c r="AT483" s="217" t="s">
        <v>121</v>
      </c>
      <c r="AU483" s="217" t="s">
        <v>81</v>
      </c>
      <c r="AY483" s="19" t="s">
        <v>119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79</v>
      </c>
      <c r="BK483" s="218">
        <f>ROUND(I483*H483,2)</f>
        <v>0</v>
      </c>
      <c r="BL483" s="19" t="s">
        <v>126</v>
      </c>
      <c r="BM483" s="217" t="s">
        <v>952</v>
      </c>
    </row>
    <row r="484" s="2" customFormat="1">
      <c r="A484" s="40"/>
      <c r="B484" s="41"/>
      <c r="C484" s="42"/>
      <c r="D484" s="219" t="s">
        <v>128</v>
      </c>
      <c r="E484" s="42"/>
      <c r="F484" s="220" t="s">
        <v>953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128</v>
      </c>
      <c r="AU484" s="19" t="s">
        <v>81</v>
      </c>
    </row>
    <row r="485" s="13" customFormat="1">
      <c r="A485" s="13"/>
      <c r="B485" s="224"/>
      <c r="C485" s="225"/>
      <c r="D485" s="226" t="s">
        <v>130</v>
      </c>
      <c r="E485" s="227" t="s">
        <v>19</v>
      </c>
      <c r="F485" s="228" t="s">
        <v>954</v>
      </c>
      <c r="G485" s="225"/>
      <c r="H485" s="229">
        <v>30.172999999999998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130</v>
      </c>
      <c r="AU485" s="235" t="s">
        <v>81</v>
      </c>
      <c r="AV485" s="13" t="s">
        <v>81</v>
      </c>
      <c r="AW485" s="13" t="s">
        <v>32</v>
      </c>
      <c r="AX485" s="13" t="s">
        <v>79</v>
      </c>
      <c r="AY485" s="235" t="s">
        <v>119</v>
      </c>
    </row>
    <row r="486" s="2" customFormat="1" ht="24.15" customHeight="1">
      <c r="A486" s="40"/>
      <c r="B486" s="41"/>
      <c r="C486" s="206" t="s">
        <v>955</v>
      </c>
      <c r="D486" s="206" t="s">
        <v>121</v>
      </c>
      <c r="E486" s="207" t="s">
        <v>956</v>
      </c>
      <c r="F486" s="208" t="s">
        <v>957</v>
      </c>
      <c r="G486" s="209" t="s">
        <v>124</v>
      </c>
      <c r="H486" s="210">
        <v>3.895</v>
      </c>
      <c r="I486" s="211"/>
      <c r="J486" s="212">
        <f>ROUND(I486*H486,2)</f>
        <v>0</v>
      </c>
      <c r="K486" s="208" t="s">
        <v>272</v>
      </c>
      <c r="L486" s="46"/>
      <c r="M486" s="213" t="s">
        <v>19</v>
      </c>
      <c r="N486" s="214" t="s">
        <v>42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126</v>
      </c>
      <c r="AT486" s="217" t="s">
        <v>121</v>
      </c>
      <c r="AU486" s="217" t="s">
        <v>81</v>
      </c>
      <c r="AY486" s="19" t="s">
        <v>119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79</v>
      </c>
      <c r="BK486" s="218">
        <f>ROUND(I486*H486,2)</f>
        <v>0</v>
      </c>
      <c r="BL486" s="19" t="s">
        <v>126</v>
      </c>
      <c r="BM486" s="217" t="s">
        <v>958</v>
      </c>
    </row>
    <row r="487" s="2" customFormat="1">
      <c r="A487" s="40"/>
      <c r="B487" s="41"/>
      <c r="C487" s="42"/>
      <c r="D487" s="219" t="s">
        <v>128</v>
      </c>
      <c r="E487" s="42"/>
      <c r="F487" s="220" t="s">
        <v>959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128</v>
      </c>
      <c r="AU487" s="19" t="s">
        <v>81</v>
      </c>
    </row>
    <row r="488" s="15" customFormat="1">
      <c r="A488" s="15"/>
      <c r="B488" s="261"/>
      <c r="C488" s="262"/>
      <c r="D488" s="226" t="s">
        <v>130</v>
      </c>
      <c r="E488" s="263" t="s">
        <v>19</v>
      </c>
      <c r="F488" s="264" t="s">
        <v>960</v>
      </c>
      <c r="G488" s="262"/>
      <c r="H488" s="263" t="s">
        <v>19</v>
      </c>
      <c r="I488" s="265"/>
      <c r="J488" s="262"/>
      <c r="K488" s="262"/>
      <c r="L488" s="266"/>
      <c r="M488" s="267"/>
      <c r="N488" s="268"/>
      <c r="O488" s="268"/>
      <c r="P488" s="268"/>
      <c r="Q488" s="268"/>
      <c r="R488" s="268"/>
      <c r="S488" s="268"/>
      <c r="T488" s="269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0" t="s">
        <v>130</v>
      </c>
      <c r="AU488" s="270" t="s">
        <v>81</v>
      </c>
      <c r="AV488" s="15" t="s">
        <v>79</v>
      </c>
      <c r="AW488" s="15" t="s">
        <v>32</v>
      </c>
      <c r="AX488" s="15" t="s">
        <v>71</v>
      </c>
      <c r="AY488" s="270" t="s">
        <v>119</v>
      </c>
    </row>
    <row r="489" s="13" customFormat="1">
      <c r="A489" s="13"/>
      <c r="B489" s="224"/>
      <c r="C489" s="225"/>
      <c r="D489" s="226" t="s">
        <v>130</v>
      </c>
      <c r="E489" s="227" t="s">
        <v>19</v>
      </c>
      <c r="F489" s="228" t="s">
        <v>961</v>
      </c>
      <c r="G489" s="225"/>
      <c r="H489" s="229">
        <v>3.895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130</v>
      </c>
      <c r="AU489" s="235" t="s">
        <v>81</v>
      </c>
      <c r="AV489" s="13" t="s">
        <v>81</v>
      </c>
      <c r="AW489" s="13" t="s">
        <v>32</v>
      </c>
      <c r="AX489" s="13" t="s">
        <v>79</v>
      </c>
      <c r="AY489" s="235" t="s">
        <v>119</v>
      </c>
    </row>
    <row r="490" s="2" customFormat="1" ht="24.15" customHeight="1">
      <c r="A490" s="40"/>
      <c r="B490" s="41"/>
      <c r="C490" s="206" t="s">
        <v>962</v>
      </c>
      <c r="D490" s="206" t="s">
        <v>121</v>
      </c>
      <c r="E490" s="207" t="s">
        <v>963</v>
      </c>
      <c r="F490" s="208" t="s">
        <v>964</v>
      </c>
      <c r="G490" s="209" t="s">
        <v>124</v>
      </c>
      <c r="H490" s="210">
        <v>19.475000000000001</v>
      </c>
      <c r="I490" s="211"/>
      <c r="J490" s="212">
        <f>ROUND(I490*H490,2)</f>
        <v>0</v>
      </c>
      <c r="K490" s="208" t="s">
        <v>272</v>
      </c>
      <c r="L490" s="46"/>
      <c r="M490" s="213" t="s">
        <v>19</v>
      </c>
      <c r="N490" s="214" t="s">
        <v>42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126</v>
      </c>
      <c r="AT490" s="217" t="s">
        <v>121</v>
      </c>
      <c r="AU490" s="217" t="s">
        <v>81</v>
      </c>
      <c r="AY490" s="19" t="s">
        <v>119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79</v>
      </c>
      <c r="BK490" s="218">
        <f>ROUND(I490*H490,2)</f>
        <v>0</v>
      </c>
      <c r="BL490" s="19" t="s">
        <v>126</v>
      </c>
      <c r="BM490" s="217" t="s">
        <v>965</v>
      </c>
    </row>
    <row r="491" s="2" customFormat="1">
      <c r="A491" s="40"/>
      <c r="B491" s="41"/>
      <c r="C491" s="42"/>
      <c r="D491" s="219" t="s">
        <v>128</v>
      </c>
      <c r="E491" s="42"/>
      <c r="F491" s="220" t="s">
        <v>966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128</v>
      </c>
      <c r="AU491" s="19" t="s">
        <v>81</v>
      </c>
    </row>
    <row r="492" s="13" customFormat="1">
      <c r="A492" s="13"/>
      <c r="B492" s="224"/>
      <c r="C492" s="225"/>
      <c r="D492" s="226" t="s">
        <v>130</v>
      </c>
      <c r="E492" s="227" t="s">
        <v>19</v>
      </c>
      <c r="F492" s="228" t="s">
        <v>967</v>
      </c>
      <c r="G492" s="225"/>
      <c r="H492" s="229">
        <v>19.475000000000001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130</v>
      </c>
      <c r="AU492" s="235" t="s">
        <v>81</v>
      </c>
      <c r="AV492" s="13" t="s">
        <v>81</v>
      </c>
      <c r="AW492" s="13" t="s">
        <v>32</v>
      </c>
      <c r="AX492" s="13" t="s">
        <v>79</v>
      </c>
      <c r="AY492" s="235" t="s">
        <v>119</v>
      </c>
    </row>
    <row r="493" s="2" customFormat="1" ht="16.5" customHeight="1">
      <c r="A493" s="40"/>
      <c r="B493" s="41"/>
      <c r="C493" s="206" t="s">
        <v>968</v>
      </c>
      <c r="D493" s="206" t="s">
        <v>121</v>
      </c>
      <c r="E493" s="207" t="s">
        <v>969</v>
      </c>
      <c r="F493" s="208" t="s">
        <v>970</v>
      </c>
      <c r="G493" s="209" t="s">
        <v>124</v>
      </c>
      <c r="H493" s="210">
        <v>0.69499999999999995</v>
      </c>
      <c r="I493" s="211"/>
      <c r="J493" s="212">
        <f>ROUND(I493*H493,2)</f>
        <v>0</v>
      </c>
      <c r="K493" s="208" t="s">
        <v>272</v>
      </c>
      <c r="L493" s="46"/>
      <c r="M493" s="213" t="s">
        <v>19</v>
      </c>
      <c r="N493" s="214" t="s">
        <v>42</v>
      </c>
      <c r="O493" s="86"/>
      <c r="P493" s="215">
        <f>O493*H493</f>
        <v>0</v>
      </c>
      <c r="Q493" s="215">
        <v>0.05305</v>
      </c>
      <c r="R493" s="215">
        <f>Q493*H493</f>
        <v>0.03686975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126</v>
      </c>
      <c r="AT493" s="217" t="s">
        <v>121</v>
      </c>
      <c r="AU493" s="217" t="s">
        <v>81</v>
      </c>
      <c r="AY493" s="19" t="s">
        <v>119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79</v>
      </c>
      <c r="BK493" s="218">
        <f>ROUND(I493*H493,2)</f>
        <v>0</v>
      </c>
      <c r="BL493" s="19" t="s">
        <v>126</v>
      </c>
      <c r="BM493" s="217" t="s">
        <v>971</v>
      </c>
    </row>
    <row r="494" s="2" customFormat="1">
      <c r="A494" s="40"/>
      <c r="B494" s="41"/>
      <c r="C494" s="42"/>
      <c r="D494" s="219" t="s">
        <v>128</v>
      </c>
      <c r="E494" s="42"/>
      <c r="F494" s="220" t="s">
        <v>972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128</v>
      </c>
      <c r="AU494" s="19" t="s">
        <v>81</v>
      </c>
    </row>
    <row r="495" s="15" customFormat="1">
      <c r="A495" s="15"/>
      <c r="B495" s="261"/>
      <c r="C495" s="262"/>
      <c r="D495" s="226" t="s">
        <v>130</v>
      </c>
      <c r="E495" s="263" t="s">
        <v>19</v>
      </c>
      <c r="F495" s="264" t="s">
        <v>973</v>
      </c>
      <c r="G495" s="262"/>
      <c r="H495" s="263" t="s">
        <v>19</v>
      </c>
      <c r="I495" s="265"/>
      <c r="J495" s="262"/>
      <c r="K495" s="262"/>
      <c r="L495" s="266"/>
      <c r="M495" s="267"/>
      <c r="N495" s="268"/>
      <c r="O495" s="268"/>
      <c r="P495" s="268"/>
      <c r="Q495" s="268"/>
      <c r="R495" s="268"/>
      <c r="S495" s="268"/>
      <c r="T495" s="269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0" t="s">
        <v>130</v>
      </c>
      <c r="AU495" s="270" t="s">
        <v>81</v>
      </c>
      <c r="AV495" s="15" t="s">
        <v>79</v>
      </c>
      <c r="AW495" s="15" t="s">
        <v>32</v>
      </c>
      <c r="AX495" s="15" t="s">
        <v>71</v>
      </c>
      <c r="AY495" s="270" t="s">
        <v>119</v>
      </c>
    </row>
    <row r="496" s="13" customFormat="1">
      <c r="A496" s="13"/>
      <c r="B496" s="224"/>
      <c r="C496" s="225"/>
      <c r="D496" s="226" t="s">
        <v>130</v>
      </c>
      <c r="E496" s="227" t="s">
        <v>19</v>
      </c>
      <c r="F496" s="228" t="s">
        <v>974</v>
      </c>
      <c r="G496" s="225"/>
      <c r="H496" s="229">
        <v>0.69499999999999995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130</v>
      </c>
      <c r="AU496" s="235" t="s">
        <v>81</v>
      </c>
      <c r="AV496" s="13" t="s">
        <v>81</v>
      </c>
      <c r="AW496" s="13" t="s">
        <v>32</v>
      </c>
      <c r="AX496" s="13" t="s">
        <v>79</v>
      </c>
      <c r="AY496" s="235" t="s">
        <v>119</v>
      </c>
    </row>
    <row r="497" s="2" customFormat="1" ht="16.5" customHeight="1">
      <c r="A497" s="40"/>
      <c r="B497" s="41"/>
      <c r="C497" s="206" t="s">
        <v>975</v>
      </c>
      <c r="D497" s="206" t="s">
        <v>121</v>
      </c>
      <c r="E497" s="207" t="s">
        <v>976</v>
      </c>
      <c r="F497" s="208" t="s">
        <v>977</v>
      </c>
      <c r="G497" s="209" t="s">
        <v>124</v>
      </c>
      <c r="H497" s="210">
        <v>0.69499999999999995</v>
      </c>
      <c r="I497" s="211"/>
      <c r="J497" s="212">
        <f>ROUND(I497*H497,2)</f>
        <v>0</v>
      </c>
      <c r="K497" s="208" t="s">
        <v>272</v>
      </c>
      <c r="L497" s="46"/>
      <c r="M497" s="213" t="s">
        <v>19</v>
      </c>
      <c r="N497" s="214" t="s">
        <v>42</v>
      </c>
      <c r="O497" s="86"/>
      <c r="P497" s="215">
        <f>O497*H497</f>
        <v>0</v>
      </c>
      <c r="Q497" s="215">
        <v>0.05305</v>
      </c>
      <c r="R497" s="215">
        <f>Q497*H497</f>
        <v>0.03686975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126</v>
      </c>
      <c r="AT497" s="217" t="s">
        <v>121</v>
      </c>
      <c r="AU497" s="217" t="s">
        <v>81</v>
      </c>
      <c r="AY497" s="19" t="s">
        <v>119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79</v>
      </c>
      <c r="BK497" s="218">
        <f>ROUND(I497*H497,2)</f>
        <v>0</v>
      </c>
      <c r="BL497" s="19" t="s">
        <v>126</v>
      </c>
      <c r="BM497" s="217" t="s">
        <v>978</v>
      </c>
    </row>
    <row r="498" s="2" customFormat="1">
      <c r="A498" s="40"/>
      <c r="B498" s="41"/>
      <c r="C498" s="42"/>
      <c r="D498" s="219" t="s">
        <v>128</v>
      </c>
      <c r="E498" s="42"/>
      <c r="F498" s="220" t="s">
        <v>979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128</v>
      </c>
      <c r="AU498" s="19" t="s">
        <v>81</v>
      </c>
    </row>
    <row r="499" s="2" customFormat="1" ht="24.15" customHeight="1">
      <c r="A499" s="40"/>
      <c r="B499" s="41"/>
      <c r="C499" s="206" t="s">
        <v>980</v>
      </c>
      <c r="D499" s="206" t="s">
        <v>121</v>
      </c>
      <c r="E499" s="207" t="s">
        <v>981</v>
      </c>
      <c r="F499" s="208" t="s">
        <v>982</v>
      </c>
      <c r="G499" s="209" t="s">
        <v>279</v>
      </c>
      <c r="H499" s="210">
        <v>6.1310000000000002</v>
      </c>
      <c r="I499" s="211"/>
      <c r="J499" s="212">
        <f>ROUND(I499*H499,2)</f>
        <v>0</v>
      </c>
      <c r="K499" s="208" t="s">
        <v>272</v>
      </c>
      <c r="L499" s="46"/>
      <c r="M499" s="213" t="s">
        <v>19</v>
      </c>
      <c r="N499" s="214" t="s">
        <v>42</v>
      </c>
      <c r="O499" s="86"/>
      <c r="P499" s="215">
        <f>O499*H499</f>
        <v>0</v>
      </c>
      <c r="Q499" s="215">
        <v>0</v>
      </c>
      <c r="R499" s="215">
        <f>Q499*H499</f>
        <v>0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126</v>
      </c>
      <c r="AT499" s="217" t="s">
        <v>121</v>
      </c>
      <c r="AU499" s="217" t="s">
        <v>81</v>
      </c>
      <c r="AY499" s="19" t="s">
        <v>119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79</v>
      </c>
      <c r="BK499" s="218">
        <f>ROUND(I499*H499,2)</f>
        <v>0</v>
      </c>
      <c r="BL499" s="19" t="s">
        <v>126</v>
      </c>
      <c r="BM499" s="217" t="s">
        <v>983</v>
      </c>
    </row>
    <row r="500" s="2" customFormat="1">
      <c r="A500" s="40"/>
      <c r="B500" s="41"/>
      <c r="C500" s="42"/>
      <c r="D500" s="219" t="s">
        <v>128</v>
      </c>
      <c r="E500" s="42"/>
      <c r="F500" s="220" t="s">
        <v>984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128</v>
      </c>
      <c r="AU500" s="19" t="s">
        <v>81</v>
      </c>
    </row>
    <row r="501" s="15" customFormat="1">
      <c r="A501" s="15"/>
      <c r="B501" s="261"/>
      <c r="C501" s="262"/>
      <c r="D501" s="226" t="s">
        <v>130</v>
      </c>
      <c r="E501" s="263" t="s">
        <v>19</v>
      </c>
      <c r="F501" s="264" t="s">
        <v>985</v>
      </c>
      <c r="G501" s="262"/>
      <c r="H501" s="263" t="s">
        <v>19</v>
      </c>
      <c r="I501" s="265"/>
      <c r="J501" s="262"/>
      <c r="K501" s="262"/>
      <c r="L501" s="266"/>
      <c r="M501" s="267"/>
      <c r="N501" s="268"/>
      <c r="O501" s="268"/>
      <c r="P501" s="268"/>
      <c r="Q501" s="268"/>
      <c r="R501" s="268"/>
      <c r="S501" s="268"/>
      <c r="T501" s="269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0" t="s">
        <v>130</v>
      </c>
      <c r="AU501" s="270" t="s">
        <v>81</v>
      </c>
      <c r="AV501" s="15" t="s">
        <v>79</v>
      </c>
      <c r="AW501" s="15" t="s">
        <v>32</v>
      </c>
      <c r="AX501" s="15" t="s">
        <v>71</v>
      </c>
      <c r="AY501" s="270" t="s">
        <v>119</v>
      </c>
    </row>
    <row r="502" s="13" customFormat="1">
      <c r="A502" s="13"/>
      <c r="B502" s="224"/>
      <c r="C502" s="225"/>
      <c r="D502" s="226" t="s">
        <v>130</v>
      </c>
      <c r="E502" s="227" t="s">
        <v>19</v>
      </c>
      <c r="F502" s="228" t="s">
        <v>986</v>
      </c>
      <c r="G502" s="225"/>
      <c r="H502" s="229">
        <v>5.2880000000000003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130</v>
      </c>
      <c r="AU502" s="235" t="s">
        <v>81</v>
      </c>
      <c r="AV502" s="13" t="s">
        <v>81</v>
      </c>
      <c r="AW502" s="13" t="s">
        <v>32</v>
      </c>
      <c r="AX502" s="13" t="s">
        <v>71</v>
      </c>
      <c r="AY502" s="235" t="s">
        <v>119</v>
      </c>
    </row>
    <row r="503" s="15" customFormat="1">
      <c r="A503" s="15"/>
      <c r="B503" s="261"/>
      <c r="C503" s="262"/>
      <c r="D503" s="226" t="s">
        <v>130</v>
      </c>
      <c r="E503" s="263" t="s">
        <v>19</v>
      </c>
      <c r="F503" s="264" t="s">
        <v>987</v>
      </c>
      <c r="G503" s="262"/>
      <c r="H503" s="263" t="s">
        <v>19</v>
      </c>
      <c r="I503" s="265"/>
      <c r="J503" s="262"/>
      <c r="K503" s="262"/>
      <c r="L503" s="266"/>
      <c r="M503" s="267"/>
      <c r="N503" s="268"/>
      <c r="O503" s="268"/>
      <c r="P503" s="268"/>
      <c r="Q503" s="268"/>
      <c r="R503" s="268"/>
      <c r="S503" s="268"/>
      <c r="T503" s="269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0" t="s">
        <v>130</v>
      </c>
      <c r="AU503" s="270" t="s">
        <v>81</v>
      </c>
      <c r="AV503" s="15" t="s">
        <v>79</v>
      </c>
      <c r="AW503" s="15" t="s">
        <v>32</v>
      </c>
      <c r="AX503" s="15" t="s">
        <v>71</v>
      </c>
      <c r="AY503" s="270" t="s">
        <v>119</v>
      </c>
    </row>
    <row r="504" s="13" customFormat="1">
      <c r="A504" s="13"/>
      <c r="B504" s="224"/>
      <c r="C504" s="225"/>
      <c r="D504" s="226" t="s">
        <v>130</v>
      </c>
      <c r="E504" s="227" t="s">
        <v>19</v>
      </c>
      <c r="F504" s="228" t="s">
        <v>988</v>
      </c>
      <c r="G504" s="225"/>
      <c r="H504" s="229">
        <v>0.84299999999999997</v>
      </c>
      <c r="I504" s="230"/>
      <c r="J504" s="225"/>
      <c r="K504" s="225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130</v>
      </c>
      <c r="AU504" s="235" t="s">
        <v>81</v>
      </c>
      <c r="AV504" s="13" t="s">
        <v>81</v>
      </c>
      <c r="AW504" s="13" t="s">
        <v>32</v>
      </c>
      <c r="AX504" s="13" t="s">
        <v>71</v>
      </c>
      <c r="AY504" s="235" t="s">
        <v>119</v>
      </c>
    </row>
    <row r="505" s="14" customFormat="1">
      <c r="A505" s="14"/>
      <c r="B505" s="249"/>
      <c r="C505" s="250"/>
      <c r="D505" s="226" t="s">
        <v>130</v>
      </c>
      <c r="E505" s="251" t="s">
        <v>19</v>
      </c>
      <c r="F505" s="252" t="s">
        <v>282</v>
      </c>
      <c r="G505" s="250"/>
      <c r="H505" s="253">
        <v>6.1310000000000002</v>
      </c>
      <c r="I505" s="254"/>
      <c r="J505" s="250"/>
      <c r="K505" s="250"/>
      <c r="L505" s="255"/>
      <c r="M505" s="256"/>
      <c r="N505" s="257"/>
      <c r="O505" s="257"/>
      <c r="P505" s="257"/>
      <c r="Q505" s="257"/>
      <c r="R505" s="257"/>
      <c r="S505" s="257"/>
      <c r="T505" s="25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9" t="s">
        <v>130</v>
      </c>
      <c r="AU505" s="259" t="s">
        <v>81</v>
      </c>
      <c r="AV505" s="14" t="s">
        <v>126</v>
      </c>
      <c r="AW505" s="14" t="s">
        <v>32</v>
      </c>
      <c r="AX505" s="14" t="s">
        <v>79</v>
      </c>
      <c r="AY505" s="259" t="s">
        <v>119</v>
      </c>
    </row>
    <row r="506" s="2" customFormat="1" ht="16.5" customHeight="1">
      <c r="A506" s="40"/>
      <c r="B506" s="41"/>
      <c r="C506" s="206" t="s">
        <v>989</v>
      </c>
      <c r="D506" s="206" t="s">
        <v>121</v>
      </c>
      <c r="E506" s="207" t="s">
        <v>990</v>
      </c>
      <c r="F506" s="208" t="s">
        <v>991</v>
      </c>
      <c r="G506" s="209" t="s">
        <v>279</v>
      </c>
      <c r="H506" s="210">
        <v>6.1630000000000003</v>
      </c>
      <c r="I506" s="211"/>
      <c r="J506" s="212">
        <f>ROUND(I506*H506,2)</f>
        <v>0</v>
      </c>
      <c r="K506" s="208" t="s">
        <v>272</v>
      </c>
      <c r="L506" s="46"/>
      <c r="M506" s="213" t="s">
        <v>19</v>
      </c>
      <c r="N506" s="214" t="s">
        <v>42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126</v>
      </c>
      <c r="AT506" s="217" t="s">
        <v>121</v>
      </c>
      <c r="AU506" s="217" t="s">
        <v>81</v>
      </c>
      <c r="AY506" s="19" t="s">
        <v>119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79</v>
      </c>
      <c r="BK506" s="218">
        <f>ROUND(I506*H506,2)</f>
        <v>0</v>
      </c>
      <c r="BL506" s="19" t="s">
        <v>126</v>
      </c>
      <c r="BM506" s="217" t="s">
        <v>992</v>
      </c>
    </row>
    <row r="507" s="2" customFormat="1">
      <c r="A507" s="40"/>
      <c r="B507" s="41"/>
      <c r="C507" s="42"/>
      <c r="D507" s="219" t="s">
        <v>128</v>
      </c>
      <c r="E507" s="42"/>
      <c r="F507" s="220" t="s">
        <v>993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128</v>
      </c>
      <c r="AU507" s="19" t="s">
        <v>81</v>
      </c>
    </row>
    <row r="508" s="15" customFormat="1">
      <c r="A508" s="15"/>
      <c r="B508" s="261"/>
      <c r="C508" s="262"/>
      <c r="D508" s="226" t="s">
        <v>130</v>
      </c>
      <c r="E508" s="263" t="s">
        <v>19</v>
      </c>
      <c r="F508" s="264" t="s">
        <v>994</v>
      </c>
      <c r="G508" s="262"/>
      <c r="H508" s="263" t="s">
        <v>19</v>
      </c>
      <c r="I508" s="265"/>
      <c r="J508" s="262"/>
      <c r="K508" s="262"/>
      <c r="L508" s="266"/>
      <c r="M508" s="267"/>
      <c r="N508" s="268"/>
      <c r="O508" s="268"/>
      <c r="P508" s="268"/>
      <c r="Q508" s="268"/>
      <c r="R508" s="268"/>
      <c r="S508" s="268"/>
      <c r="T508" s="269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0" t="s">
        <v>130</v>
      </c>
      <c r="AU508" s="270" t="s">
        <v>81</v>
      </c>
      <c r="AV508" s="15" t="s">
        <v>79</v>
      </c>
      <c r="AW508" s="15" t="s">
        <v>32</v>
      </c>
      <c r="AX508" s="15" t="s">
        <v>71</v>
      </c>
      <c r="AY508" s="270" t="s">
        <v>119</v>
      </c>
    </row>
    <row r="509" s="13" customFormat="1">
      <c r="A509" s="13"/>
      <c r="B509" s="224"/>
      <c r="C509" s="225"/>
      <c r="D509" s="226" t="s">
        <v>130</v>
      </c>
      <c r="E509" s="227" t="s">
        <v>19</v>
      </c>
      <c r="F509" s="228" t="s">
        <v>995</v>
      </c>
      <c r="G509" s="225"/>
      <c r="H509" s="229">
        <v>3.6309999999999998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130</v>
      </c>
      <c r="AU509" s="235" t="s">
        <v>81</v>
      </c>
      <c r="AV509" s="13" t="s">
        <v>81</v>
      </c>
      <c r="AW509" s="13" t="s">
        <v>32</v>
      </c>
      <c r="AX509" s="13" t="s">
        <v>71</v>
      </c>
      <c r="AY509" s="235" t="s">
        <v>119</v>
      </c>
    </row>
    <row r="510" s="13" customFormat="1">
      <c r="A510" s="13"/>
      <c r="B510" s="224"/>
      <c r="C510" s="225"/>
      <c r="D510" s="226" t="s">
        <v>130</v>
      </c>
      <c r="E510" s="227" t="s">
        <v>19</v>
      </c>
      <c r="F510" s="228" t="s">
        <v>996</v>
      </c>
      <c r="G510" s="225"/>
      <c r="H510" s="229">
        <v>2.0880000000000001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130</v>
      </c>
      <c r="AU510" s="235" t="s">
        <v>81</v>
      </c>
      <c r="AV510" s="13" t="s">
        <v>81</v>
      </c>
      <c r="AW510" s="13" t="s">
        <v>32</v>
      </c>
      <c r="AX510" s="13" t="s">
        <v>71</v>
      </c>
      <c r="AY510" s="235" t="s">
        <v>119</v>
      </c>
    </row>
    <row r="511" s="13" customFormat="1">
      <c r="A511" s="13"/>
      <c r="B511" s="224"/>
      <c r="C511" s="225"/>
      <c r="D511" s="226" t="s">
        <v>130</v>
      </c>
      <c r="E511" s="227" t="s">
        <v>19</v>
      </c>
      <c r="F511" s="228" t="s">
        <v>997</v>
      </c>
      <c r="G511" s="225"/>
      <c r="H511" s="229">
        <v>0.44400000000000001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130</v>
      </c>
      <c r="AU511" s="235" t="s">
        <v>81</v>
      </c>
      <c r="AV511" s="13" t="s">
        <v>81</v>
      </c>
      <c r="AW511" s="13" t="s">
        <v>32</v>
      </c>
      <c r="AX511" s="13" t="s">
        <v>71</v>
      </c>
      <c r="AY511" s="235" t="s">
        <v>119</v>
      </c>
    </row>
    <row r="512" s="14" customFormat="1">
      <c r="A512" s="14"/>
      <c r="B512" s="249"/>
      <c r="C512" s="250"/>
      <c r="D512" s="226" t="s">
        <v>130</v>
      </c>
      <c r="E512" s="251" t="s">
        <v>19</v>
      </c>
      <c r="F512" s="252" t="s">
        <v>282</v>
      </c>
      <c r="G512" s="250"/>
      <c r="H512" s="253">
        <v>6.1630000000000003</v>
      </c>
      <c r="I512" s="254"/>
      <c r="J512" s="250"/>
      <c r="K512" s="250"/>
      <c r="L512" s="255"/>
      <c r="M512" s="256"/>
      <c r="N512" s="257"/>
      <c r="O512" s="257"/>
      <c r="P512" s="257"/>
      <c r="Q512" s="257"/>
      <c r="R512" s="257"/>
      <c r="S512" s="257"/>
      <c r="T512" s="25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9" t="s">
        <v>130</v>
      </c>
      <c r="AU512" s="259" t="s">
        <v>81</v>
      </c>
      <c r="AV512" s="14" t="s">
        <v>126</v>
      </c>
      <c r="AW512" s="14" t="s">
        <v>32</v>
      </c>
      <c r="AX512" s="14" t="s">
        <v>79</v>
      </c>
      <c r="AY512" s="259" t="s">
        <v>119</v>
      </c>
    </row>
    <row r="513" s="2" customFormat="1" ht="37.8" customHeight="1">
      <c r="A513" s="40"/>
      <c r="B513" s="41"/>
      <c r="C513" s="206" t="s">
        <v>998</v>
      </c>
      <c r="D513" s="206" t="s">
        <v>121</v>
      </c>
      <c r="E513" s="207" t="s">
        <v>999</v>
      </c>
      <c r="F513" s="208" t="s">
        <v>1000</v>
      </c>
      <c r="G513" s="209" t="s">
        <v>279</v>
      </c>
      <c r="H513" s="210">
        <v>22.855</v>
      </c>
      <c r="I513" s="211"/>
      <c r="J513" s="212">
        <f>ROUND(I513*H513,2)</f>
        <v>0</v>
      </c>
      <c r="K513" s="208" t="s">
        <v>272</v>
      </c>
      <c r="L513" s="46"/>
      <c r="M513" s="213" t="s">
        <v>19</v>
      </c>
      <c r="N513" s="214" t="s">
        <v>42</v>
      </c>
      <c r="O513" s="86"/>
      <c r="P513" s="215">
        <f>O513*H513</f>
        <v>0</v>
      </c>
      <c r="Q513" s="215">
        <v>1.8480000000000001</v>
      </c>
      <c r="R513" s="215">
        <f>Q513*H513</f>
        <v>42.236040000000003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126</v>
      </c>
      <c r="AT513" s="217" t="s">
        <v>121</v>
      </c>
      <c r="AU513" s="217" t="s">
        <v>81</v>
      </c>
      <c r="AY513" s="19" t="s">
        <v>119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79</v>
      </c>
      <c r="BK513" s="218">
        <f>ROUND(I513*H513,2)</f>
        <v>0</v>
      </c>
      <c r="BL513" s="19" t="s">
        <v>126</v>
      </c>
      <c r="BM513" s="217" t="s">
        <v>1001</v>
      </c>
    </row>
    <row r="514" s="2" customFormat="1">
      <c r="A514" s="40"/>
      <c r="B514" s="41"/>
      <c r="C514" s="42"/>
      <c r="D514" s="219" t="s">
        <v>128</v>
      </c>
      <c r="E514" s="42"/>
      <c r="F514" s="220" t="s">
        <v>1002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128</v>
      </c>
      <c r="AU514" s="19" t="s">
        <v>81</v>
      </c>
    </row>
    <row r="515" s="15" customFormat="1">
      <c r="A515" s="15"/>
      <c r="B515" s="261"/>
      <c r="C515" s="262"/>
      <c r="D515" s="226" t="s">
        <v>130</v>
      </c>
      <c r="E515" s="263" t="s">
        <v>19</v>
      </c>
      <c r="F515" s="264" t="s">
        <v>1003</v>
      </c>
      <c r="G515" s="262"/>
      <c r="H515" s="263" t="s">
        <v>19</v>
      </c>
      <c r="I515" s="265"/>
      <c r="J515" s="262"/>
      <c r="K515" s="262"/>
      <c r="L515" s="266"/>
      <c r="M515" s="267"/>
      <c r="N515" s="268"/>
      <c r="O515" s="268"/>
      <c r="P515" s="268"/>
      <c r="Q515" s="268"/>
      <c r="R515" s="268"/>
      <c r="S515" s="268"/>
      <c r="T515" s="26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0" t="s">
        <v>130</v>
      </c>
      <c r="AU515" s="270" t="s">
        <v>81</v>
      </c>
      <c r="AV515" s="15" t="s">
        <v>79</v>
      </c>
      <c r="AW515" s="15" t="s">
        <v>32</v>
      </c>
      <c r="AX515" s="15" t="s">
        <v>71</v>
      </c>
      <c r="AY515" s="270" t="s">
        <v>119</v>
      </c>
    </row>
    <row r="516" s="15" customFormat="1">
      <c r="A516" s="15"/>
      <c r="B516" s="261"/>
      <c r="C516" s="262"/>
      <c r="D516" s="226" t="s">
        <v>130</v>
      </c>
      <c r="E516" s="263" t="s">
        <v>19</v>
      </c>
      <c r="F516" s="264" t="s">
        <v>1004</v>
      </c>
      <c r="G516" s="262"/>
      <c r="H516" s="263" t="s">
        <v>19</v>
      </c>
      <c r="I516" s="265"/>
      <c r="J516" s="262"/>
      <c r="K516" s="262"/>
      <c r="L516" s="266"/>
      <c r="M516" s="267"/>
      <c r="N516" s="268"/>
      <c r="O516" s="268"/>
      <c r="P516" s="268"/>
      <c r="Q516" s="268"/>
      <c r="R516" s="268"/>
      <c r="S516" s="268"/>
      <c r="T516" s="269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0" t="s">
        <v>130</v>
      </c>
      <c r="AU516" s="270" t="s">
        <v>81</v>
      </c>
      <c r="AV516" s="15" t="s">
        <v>79</v>
      </c>
      <c r="AW516" s="15" t="s">
        <v>32</v>
      </c>
      <c r="AX516" s="15" t="s">
        <v>71</v>
      </c>
      <c r="AY516" s="270" t="s">
        <v>119</v>
      </c>
    </row>
    <row r="517" s="15" customFormat="1">
      <c r="A517" s="15"/>
      <c r="B517" s="261"/>
      <c r="C517" s="262"/>
      <c r="D517" s="226" t="s">
        <v>130</v>
      </c>
      <c r="E517" s="263" t="s">
        <v>19</v>
      </c>
      <c r="F517" s="264" t="s">
        <v>1005</v>
      </c>
      <c r="G517" s="262"/>
      <c r="H517" s="263" t="s">
        <v>19</v>
      </c>
      <c r="I517" s="265"/>
      <c r="J517" s="262"/>
      <c r="K517" s="262"/>
      <c r="L517" s="266"/>
      <c r="M517" s="267"/>
      <c r="N517" s="268"/>
      <c r="O517" s="268"/>
      <c r="P517" s="268"/>
      <c r="Q517" s="268"/>
      <c r="R517" s="268"/>
      <c r="S517" s="268"/>
      <c r="T517" s="269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0" t="s">
        <v>130</v>
      </c>
      <c r="AU517" s="270" t="s">
        <v>81</v>
      </c>
      <c r="AV517" s="15" t="s">
        <v>79</v>
      </c>
      <c r="AW517" s="15" t="s">
        <v>32</v>
      </c>
      <c r="AX517" s="15" t="s">
        <v>71</v>
      </c>
      <c r="AY517" s="270" t="s">
        <v>119</v>
      </c>
    </row>
    <row r="518" s="13" customFormat="1">
      <c r="A518" s="13"/>
      <c r="B518" s="224"/>
      <c r="C518" s="225"/>
      <c r="D518" s="226" t="s">
        <v>130</v>
      </c>
      <c r="E518" s="227" t="s">
        <v>19</v>
      </c>
      <c r="F518" s="228" t="s">
        <v>1006</v>
      </c>
      <c r="G518" s="225"/>
      <c r="H518" s="229">
        <v>24.135000000000002</v>
      </c>
      <c r="I518" s="230"/>
      <c r="J518" s="225"/>
      <c r="K518" s="225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130</v>
      </c>
      <c r="AU518" s="235" t="s">
        <v>81</v>
      </c>
      <c r="AV518" s="13" t="s">
        <v>81</v>
      </c>
      <c r="AW518" s="13" t="s">
        <v>32</v>
      </c>
      <c r="AX518" s="13" t="s">
        <v>71</v>
      </c>
      <c r="AY518" s="235" t="s">
        <v>119</v>
      </c>
    </row>
    <row r="519" s="13" customFormat="1">
      <c r="A519" s="13"/>
      <c r="B519" s="224"/>
      <c r="C519" s="225"/>
      <c r="D519" s="226" t="s">
        <v>130</v>
      </c>
      <c r="E519" s="227" t="s">
        <v>19</v>
      </c>
      <c r="F519" s="228" t="s">
        <v>1007</v>
      </c>
      <c r="G519" s="225"/>
      <c r="H519" s="229">
        <v>8.6519999999999992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130</v>
      </c>
      <c r="AU519" s="235" t="s">
        <v>81</v>
      </c>
      <c r="AV519" s="13" t="s">
        <v>81</v>
      </c>
      <c r="AW519" s="13" t="s">
        <v>32</v>
      </c>
      <c r="AX519" s="13" t="s">
        <v>71</v>
      </c>
      <c r="AY519" s="235" t="s">
        <v>119</v>
      </c>
    </row>
    <row r="520" s="16" customFormat="1">
      <c r="A520" s="16"/>
      <c r="B520" s="275"/>
      <c r="C520" s="276"/>
      <c r="D520" s="226" t="s">
        <v>130</v>
      </c>
      <c r="E520" s="277" t="s">
        <v>19</v>
      </c>
      <c r="F520" s="278" t="s">
        <v>502</v>
      </c>
      <c r="G520" s="276"/>
      <c r="H520" s="279">
        <v>32.786999999999999</v>
      </c>
      <c r="I520" s="280"/>
      <c r="J520" s="276"/>
      <c r="K520" s="276"/>
      <c r="L520" s="281"/>
      <c r="M520" s="282"/>
      <c r="N520" s="283"/>
      <c r="O520" s="283"/>
      <c r="P520" s="283"/>
      <c r="Q520" s="283"/>
      <c r="R520" s="283"/>
      <c r="S520" s="283"/>
      <c r="T520" s="284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85" t="s">
        <v>130</v>
      </c>
      <c r="AU520" s="285" t="s">
        <v>81</v>
      </c>
      <c r="AV520" s="16" t="s">
        <v>137</v>
      </c>
      <c r="AW520" s="16" t="s">
        <v>32</v>
      </c>
      <c r="AX520" s="16" t="s">
        <v>71</v>
      </c>
      <c r="AY520" s="285" t="s">
        <v>119</v>
      </c>
    </row>
    <row r="521" s="15" customFormat="1">
      <c r="A521" s="15"/>
      <c r="B521" s="261"/>
      <c r="C521" s="262"/>
      <c r="D521" s="226" t="s">
        <v>130</v>
      </c>
      <c r="E521" s="263" t="s">
        <v>19</v>
      </c>
      <c r="F521" s="264" t="s">
        <v>1008</v>
      </c>
      <c r="G521" s="262"/>
      <c r="H521" s="263" t="s">
        <v>19</v>
      </c>
      <c r="I521" s="265"/>
      <c r="J521" s="262"/>
      <c r="K521" s="262"/>
      <c r="L521" s="266"/>
      <c r="M521" s="267"/>
      <c r="N521" s="268"/>
      <c r="O521" s="268"/>
      <c r="P521" s="268"/>
      <c r="Q521" s="268"/>
      <c r="R521" s="268"/>
      <c r="S521" s="268"/>
      <c r="T521" s="269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0" t="s">
        <v>130</v>
      </c>
      <c r="AU521" s="270" t="s">
        <v>81</v>
      </c>
      <c r="AV521" s="15" t="s">
        <v>79</v>
      </c>
      <c r="AW521" s="15" t="s">
        <v>32</v>
      </c>
      <c r="AX521" s="15" t="s">
        <v>71</v>
      </c>
      <c r="AY521" s="270" t="s">
        <v>119</v>
      </c>
    </row>
    <row r="522" s="13" customFormat="1">
      <c r="A522" s="13"/>
      <c r="B522" s="224"/>
      <c r="C522" s="225"/>
      <c r="D522" s="226" t="s">
        <v>130</v>
      </c>
      <c r="E522" s="227" t="s">
        <v>19</v>
      </c>
      <c r="F522" s="228" t="s">
        <v>1009</v>
      </c>
      <c r="G522" s="225"/>
      <c r="H522" s="229">
        <v>22.855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130</v>
      </c>
      <c r="AU522" s="235" t="s">
        <v>81</v>
      </c>
      <c r="AV522" s="13" t="s">
        <v>81</v>
      </c>
      <c r="AW522" s="13" t="s">
        <v>32</v>
      </c>
      <c r="AX522" s="13" t="s">
        <v>79</v>
      </c>
      <c r="AY522" s="235" t="s">
        <v>119</v>
      </c>
    </row>
    <row r="523" s="2" customFormat="1" ht="24.15" customHeight="1">
      <c r="A523" s="40"/>
      <c r="B523" s="41"/>
      <c r="C523" s="206" t="s">
        <v>1010</v>
      </c>
      <c r="D523" s="206" t="s">
        <v>121</v>
      </c>
      <c r="E523" s="207" t="s">
        <v>1011</v>
      </c>
      <c r="F523" s="208" t="s">
        <v>1012</v>
      </c>
      <c r="G523" s="209" t="s">
        <v>124</v>
      </c>
      <c r="H523" s="210">
        <v>4.9429999999999996</v>
      </c>
      <c r="I523" s="211"/>
      <c r="J523" s="212">
        <f>ROUND(I523*H523,2)</f>
        <v>0</v>
      </c>
      <c r="K523" s="208" t="s">
        <v>272</v>
      </c>
      <c r="L523" s="46"/>
      <c r="M523" s="213" t="s">
        <v>19</v>
      </c>
      <c r="N523" s="214" t="s">
        <v>42</v>
      </c>
      <c r="O523" s="86"/>
      <c r="P523" s="215">
        <f>O523*H523</f>
        <v>0</v>
      </c>
      <c r="Q523" s="215">
        <v>0.74326999999999999</v>
      </c>
      <c r="R523" s="215">
        <f>Q523*H523</f>
        <v>3.6739836099999996</v>
      </c>
      <c r="S523" s="215">
        <v>0</v>
      </c>
      <c r="T523" s="21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7" t="s">
        <v>126</v>
      </c>
      <c r="AT523" s="217" t="s">
        <v>121</v>
      </c>
      <c r="AU523" s="217" t="s">
        <v>81</v>
      </c>
      <c r="AY523" s="19" t="s">
        <v>119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9" t="s">
        <v>79</v>
      </c>
      <c r="BK523" s="218">
        <f>ROUND(I523*H523,2)</f>
        <v>0</v>
      </c>
      <c r="BL523" s="19" t="s">
        <v>126</v>
      </c>
      <c r="BM523" s="217" t="s">
        <v>1013</v>
      </c>
    </row>
    <row r="524" s="2" customFormat="1">
      <c r="A524" s="40"/>
      <c r="B524" s="41"/>
      <c r="C524" s="42"/>
      <c r="D524" s="219" t="s">
        <v>128</v>
      </c>
      <c r="E524" s="42"/>
      <c r="F524" s="220" t="s">
        <v>1014</v>
      </c>
      <c r="G524" s="42"/>
      <c r="H524" s="42"/>
      <c r="I524" s="221"/>
      <c r="J524" s="42"/>
      <c r="K524" s="42"/>
      <c r="L524" s="46"/>
      <c r="M524" s="222"/>
      <c r="N524" s="22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128</v>
      </c>
      <c r="AU524" s="19" t="s">
        <v>81</v>
      </c>
    </row>
    <row r="525" s="15" customFormat="1">
      <c r="A525" s="15"/>
      <c r="B525" s="261"/>
      <c r="C525" s="262"/>
      <c r="D525" s="226" t="s">
        <v>130</v>
      </c>
      <c r="E525" s="263" t="s">
        <v>19</v>
      </c>
      <c r="F525" s="264" t="s">
        <v>1015</v>
      </c>
      <c r="G525" s="262"/>
      <c r="H525" s="263" t="s">
        <v>19</v>
      </c>
      <c r="I525" s="265"/>
      <c r="J525" s="262"/>
      <c r="K525" s="262"/>
      <c r="L525" s="266"/>
      <c r="M525" s="267"/>
      <c r="N525" s="268"/>
      <c r="O525" s="268"/>
      <c r="P525" s="268"/>
      <c r="Q525" s="268"/>
      <c r="R525" s="268"/>
      <c r="S525" s="268"/>
      <c r="T525" s="269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0" t="s">
        <v>130</v>
      </c>
      <c r="AU525" s="270" t="s">
        <v>81</v>
      </c>
      <c r="AV525" s="15" t="s">
        <v>79</v>
      </c>
      <c r="AW525" s="15" t="s">
        <v>32</v>
      </c>
      <c r="AX525" s="15" t="s">
        <v>71</v>
      </c>
      <c r="AY525" s="270" t="s">
        <v>119</v>
      </c>
    </row>
    <row r="526" s="13" customFormat="1">
      <c r="A526" s="13"/>
      <c r="B526" s="224"/>
      <c r="C526" s="225"/>
      <c r="D526" s="226" t="s">
        <v>130</v>
      </c>
      <c r="E526" s="227" t="s">
        <v>19</v>
      </c>
      <c r="F526" s="228" t="s">
        <v>1016</v>
      </c>
      <c r="G526" s="225"/>
      <c r="H526" s="229">
        <v>1.9199999999999999</v>
      </c>
      <c r="I526" s="230"/>
      <c r="J526" s="225"/>
      <c r="K526" s="225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130</v>
      </c>
      <c r="AU526" s="235" t="s">
        <v>81</v>
      </c>
      <c r="AV526" s="13" t="s">
        <v>81</v>
      </c>
      <c r="AW526" s="13" t="s">
        <v>32</v>
      </c>
      <c r="AX526" s="13" t="s">
        <v>71</v>
      </c>
      <c r="AY526" s="235" t="s">
        <v>119</v>
      </c>
    </row>
    <row r="527" s="13" customFormat="1">
      <c r="A527" s="13"/>
      <c r="B527" s="224"/>
      <c r="C527" s="225"/>
      <c r="D527" s="226" t="s">
        <v>130</v>
      </c>
      <c r="E527" s="227" t="s">
        <v>19</v>
      </c>
      <c r="F527" s="228" t="s">
        <v>1017</v>
      </c>
      <c r="G527" s="225"/>
      <c r="H527" s="229">
        <v>3.0230000000000001</v>
      </c>
      <c r="I527" s="230"/>
      <c r="J527" s="225"/>
      <c r="K527" s="225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130</v>
      </c>
      <c r="AU527" s="235" t="s">
        <v>81</v>
      </c>
      <c r="AV527" s="13" t="s">
        <v>81</v>
      </c>
      <c r="AW527" s="13" t="s">
        <v>32</v>
      </c>
      <c r="AX527" s="13" t="s">
        <v>71</v>
      </c>
      <c r="AY527" s="235" t="s">
        <v>119</v>
      </c>
    </row>
    <row r="528" s="14" customFormat="1">
      <c r="A528" s="14"/>
      <c r="B528" s="249"/>
      <c r="C528" s="250"/>
      <c r="D528" s="226" t="s">
        <v>130</v>
      </c>
      <c r="E528" s="251" t="s">
        <v>19</v>
      </c>
      <c r="F528" s="252" t="s">
        <v>282</v>
      </c>
      <c r="G528" s="250"/>
      <c r="H528" s="253">
        <v>4.9429999999999996</v>
      </c>
      <c r="I528" s="254"/>
      <c r="J528" s="250"/>
      <c r="K528" s="250"/>
      <c r="L528" s="255"/>
      <c r="M528" s="256"/>
      <c r="N528" s="257"/>
      <c r="O528" s="257"/>
      <c r="P528" s="257"/>
      <c r="Q528" s="257"/>
      <c r="R528" s="257"/>
      <c r="S528" s="257"/>
      <c r="T528" s="25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9" t="s">
        <v>130</v>
      </c>
      <c r="AU528" s="259" t="s">
        <v>81</v>
      </c>
      <c r="AV528" s="14" t="s">
        <v>126</v>
      </c>
      <c r="AW528" s="14" t="s">
        <v>32</v>
      </c>
      <c r="AX528" s="14" t="s">
        <v>79</v>
      </c>
      <c r="AY528" s="259" t="s">
        <v>119</v>
      </c>
    </row>
    <row r="529" s="2" customFormat="1" ht="24.15" customHeight="1">
      <c r="A529" s="40"/>
      <c r="B529" s="41"/>
      <c r="C529" s="206" t="s">
        <v>1018</v>
      </c>
      <c r="D529" s="206" t="s">
        <v>121</v>
      </c>
      <c r="E529" s="207" t="s">
        <v>1019</v>
      </c>
      <c r="F529" s="208" t="s">
        <v>1020</v>
      </c>
      <c r="G529" s="209" t="s">
        <v>124</v>
      </c>
      <c r="H529" s="210">
        <v>25.233000000000001</v>
      </c>
      <c r="I529" s="211"/>
      <c r="J529" s="212">
        <f>ROUND(I529*H529,2)</f>
        <v>0</v>
      </c>
      <c r="K529" s="208" t="s">
        <v>272</v>
      </c>
      <c r="L529" s="46"/>
      <c r="M529" s="213" t="s">
        <v>19</v>
      </c>
      <c r="N529" s="214" t="s">
        <v>42</v>
      </c>
      <c r="O529" s="86"/>
      <c r="P529" s="215">
        <f>O529*H529</f>
        <v>0</v>
      </c>
      <c r="Q529" s="215">
        <v>0.93779000000000001</v>
      </c>
      <c r="R529" s="215">
        <f>Q529*H529</f>
        <v>23.663255070000002</v>
      </c>
      <c r="S529" s="215">
        <v>0</v>
      </c>
      <c r="T529" s="21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126</v>
      </c>
      <c r="AT529" s="217" t="s">
        <v>121</v>
      </c>
      <c r="AU529" s="217" t="s">
        <v>81</v>
      </c>
      <c r="AY529" s="19" t="s">
        <v>119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9" t="s">
        <v>79</v>
      </c>
      <c r="BK529" s="218">
        <f>ROUND(I529*H529,2)</f>
        <v>0</v>
      </c>
      <c r="BL529" s="19" t="s">
        <v>126</v>
      </c>
      <c r="BM529" s="217" t="s">
        <v>1021</v>
      </c>
    </row>
    <row r="530" s="2" customFormat="1">
      <c r="A530" s="40"/>
      <c r="B530" s="41"/>
      <c r="C530" s="42"/>
      <c r="D530" s="219" t="s">
        <v>128</v>
      </c>
      <c r="E530" s="42"/>
      <c r="F530" s="220" t="s">
        <v>1022</v>
      </c>
      <c r="G530" s="42"/>
      <c r="H530" s="42"/>
      <c r="I530" s="221"/>
      <c r="J530" s="42"/>
      <c r="K530" s="42"/>
      <c r="L530" s="46"/>
      <c r="M530" s="222"/>
      <c r="N530" s="22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128</v>
      </c>
      <c r="AU530" s="19" t="s">
        <v>81</v>
      </c>
    </row>
    <row r="531" s="15" customFormat="1">
      <c r="A531" s="15"/>
      <c r="B531" s="261"/>
      <c r="C531" s="262"/>
      <c r="D531" s="226" t="s">
        <v>130</v>
      </c>
      <c r="E531" s="263" t="s">
        <v>19</v>
      </c>
      <c r="F531" s="264" t="s">
        <v>1023</v>
      </c>
      <c r="G531" s="262"/>
      <c r="H531" s="263" t="s">
        <v>19</v>
      </c>
      <c r="I531" s="265"/>
      <c r="J531" s="262"/>
      <c r="K531" s="262"/>
      <c r="L531" s="266"/>
      <c r="M531" s="267"/>
      <c r="N531" s="268"/>
      <c r="O531" s="268"/>
      <c r="P531" s="268"/>
      <c r="Q531" s="268"/>
      <c r="R531" s="268"/>
      <c r="S531" s="268"/>
      <c r="T531" s="269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0" t="s">
        <v>130</v>
      </c>
      <c r="AU531" s="270" t="s">
        <v>81</v>
      </c>
      <c r="AV531" s="15" t="s">
        <v>79</v>
      </c>
      <c r="AW531" s="15" t="s">
        <v>32</v>
      </c>
      <c r="AX531" s="15" t="s">
        <v>71</v>
      </c>
      <c r="AY531" s="270" t="s">
        <v>119</v>
      </c>
    </row>
    <row r="532" s="13" customFormat="1">
      <c r="A532" s="13"/>
      <c r="B532" s="224"/>
      <c r="C532" s="225"/>
      <c r="D532" s="226" t="s">
        <v>130</v>
      </c>
      <c r="E532" s="227" t="s">
        <v>19</v>
      </c>
      <c r="F532" s="228" t="s">
        <v>1024</v>
      </c>
      <c r="G532" s="225"/>
      <c r="H532" s="229">
        <v>25.233000000000001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130</v>
      </c>
      <c r="AU532" s="235" t="s">
        <v>81</v>
      </c>
      <c r="AV532" s="13" t="s">
        <v>81</v>
      </c>
      <c r="AW532" s="13" t="s">
        <v>32</v>
      </c>
      <c r="AX532" s="13" t="s">
        <v>79</v>
      </c>
      <c r="AY532" s="235" t="s">
        <v>119</v>
      </c>
    </row>
    <row r="533" s="12" customFormat="1" ht="22.8" customHeight="1">
      <c r="A533" s="12"/>
      <c r="B533" s="190"/>
      <c r="C533" s="191"/>
      <c r="D533" s="192" t="s">
        <v>70</v>
      </c>
      <c r="E533" s="204" t="s">
        <v>146</v>
      </c>
      <c r="F533" s="204" t="s">
        <v>1025</v>
      </c>
      <c r="G533" s="191"/>
      <c r="H533" s="191"/>
      <c r="I533" s="194"/>
      <c r="J533" s="205">
        <f>BK533</f>
        <v>0</v>
      </c>
      <c r="K533" s="191"/>
      <c r="L533" s="196"/>
      <c r="M533" s="197"/>
      <c r="N533" s="198"/>
      <c r="O533" s="198"/>
      <c r="P533" s="199">
        <f>SUM(P534:P590)</f>
        <v>0</v>
      </c>
      <c r="Q533" s="198"/>
      <c r="R533" s="199">
        <f>SUM(R534:R590)</f>
        <v>5.9143332000000006</v>
      </c>
      <c r="S533" s="198"/>
      <c r="T533" s="200">
        <f>SUM(T534:T590)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01" t="s">
        <v>79</v>
      </c>
      <c r="AT533" s="202" t="s">
        <v>70</v>
      </c>
      <c r="AU533" s="202" t="s">
        <v>79</v>
      </c>
      <c r="AY533" s="201" t="s">
        <v>119</v>
      </c>
      <c r="BK533" s="203">
        <f>SUM(BK534:BK590)</f>
        <v>0</v>
      </c>
    </row>
    <row r="534" s="2" customFormat="1" ht="21.75" customHeight="1">
      <c r="A534" s="40"/>
      <c r="B534" s="41"/>
      <c r="C534" s="206" t="s">
        <v>1026</v>
      </c>
      <c r="D534" s="206" t="s">
        <v>121</v>
      </c>
      <c r="E534" s="207" t="s">
        <v>1027</v>
      </c>
      <c r="F534" s="208" t="s">
        <v>1028</v>
      </c>
      <c r="G534" s="209" t="s">
        <v>124</v>
      </c>
      <c r="H534" s="210">
        <v>79.013000000000005</v>
      </c>
      <c r="I534" s="211"/>
      <c r="J534" s="212">
        <f>ROUND(I534*H534,2)</f>
        <v>0</v>
      </c>
      <c r="K534" s="208" t="s">
        <v>272</v>
      </c>
      <c r="L534" s="46"/>
      <c r="M534" s="213" t="s">
        <v>19</v>
      </c>
      <c r="N534" s="214" t="s">
        <v>42</v>
      </c>
      <c r="O534" s="86"/>
      <c r="P534" s="215">
        <f>O534*H534</f>
        <v>0</v>
      </c>
      <c r="Q534" s="215">
        <v>0</v>
      </c>
      <c r="R534" s="215">
        <f>Q534*H534</f>
        <v>0</v>
      </c>
      <c r="S534" s="215">
        <v>0</v>
      </c>
      <c r="T534" s="21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7" t="s">
        <v>126</v>
      </c>
      <c r="AT534" s="217" t="s">
        <v>121</v>
      </c>
      <c r="AU534" s="217" t="s">
        <v>81</v>
      </c>
      <c r="AY534" s="19" t="s">
        <v>119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9" t="s">
        <v>79</v>
      </c>
      <c r="BK534" s="218">
        <f>ROUND(I534*H534,2)</f>
        <v>0</v>
      </c>
      <c r="BL534" s="19" t="s">
        <v>126</v>
      </c>
      <c r="BM534" s="217" t="s">
        <v>1029</v>
      </c>
    </row>
    <row r="535" s="2" customFormat="1">
      <c r="A535" s="40"/>
      <c r="B535" s="41"/>
      <c r="C535" s="42"/>
      <c r="D535" s="219" t="s">
        <v>128</v>
      </c>
      <c r="E535" s="42"/>
      <c r="F535" s="220" t="s">
        <v>1030</v>
      </c>
      <c r="G535" s="42"/>
      <c r="H535" s="42"/>
      <c r="I535" s="221"/>
      <c r="J535" s="42"/>
      <c r="K535" s="42"/>
      <c r="L535" s="46"/>
      <c r="M535" s="222"/>
      <c r="N535" s="223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128</v>
      </c>
      <c r="AU535" s="19" t="s">
        <v>81</v>
      </c>
    </row>
    <row r="536" s="15" customFormat="1">
      <c r="A536" s="15"/>
      <c r="B536" s="261"/>
      <c r="C536" s="262"/>
      <c r="D536" s="226" t="s">
        <v>130</v>
      </c>
      <c r="E536" s="263" t="s">
        <v>19</v>
      </c>
      <c r="F536" s="264" t="s">
        <v>1031</v>
      </c>
      <c r="G536" s="262"/>
      <c r="H536" s="263" t="s">
        <v>19</v>
      </c>
      <c r="I536" s="265"/>
      <c r="J536" s="262"/>
      <c r="K536" s="262"/>
      <c r="L536" s="266"/>
      <c r="M536" s="267"/>
      <c r="N536" s="268"/>
      <c r="O536" s="268"/>
      <c r="P536" s="268"/>
      <c r="Q536" s="268"/>
      <c r="R536" s="268"/>
      <c r="S536" s="268"/>
      <c r="T536" s="269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0" t="s">
        <v>130</v>
      </c>
      <c r="AU536" s="270" t="s">
        <v>81</v>
      </c>
      <c r="AV536" s="15" t="s">
        <v>79</v>
      </c>
      <c r="AW536" s="15" t="s">
        <v>32</v>
      </c>
      <c r="AX536" s="15" t="s">
        <v>71</v>
      </c>
      <c r="AY536" s="270" t="s">
        <v>119</v>
      </c>
    </row>
    <row r="537" s="13" customFormat="1">
      <c r="A537" s="13"/>
      <c r="B537" s="224"/>
      <c r="C537" s="225"/>
      <c r="D537" s="226" t="s">
        <v>130</v>
      </c>
      <c r="E537" s="227" t="s">
        <v>19</v>
      </c>
      <c r="F537" s="228" t="s">
        <v>1032</v>
      </c>
      <c r="G537" s="225"/>
      <c r="H537" s="229">
        <v>79.013000000000005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130</v>
      </c>
      <c r="AU537" s="235" t="s">
        <v>81</v>
      </c>
      <c r="AV537" s="13" t="s">
        <v>81</v>
      </c>
      <c r="AW537" s="13" t="s">
        <v>32</v>
      </c>
      <c r="AX537" s="13" t="s">
        <v>79</v>
      </c>
      <c r="AY537" s="235" t="s">
        <v>119</v>
      </c>
    </row>
    <row r="538" s="2" customFormat="1" ht="21.75" customHeight="1">
      <c r="A538" s="40"/>
      <c r="B538" s="41"/>
      <c r="C538" s="206" t="s">
        <v>1033</v>
      </c>
      <c r="D538" s="206" t="s">
        <v>121</v>
      </c>
      <c r="E538" s="207" t="s">
        <v>1034</v>
      </c>
      <c r="F538" s="208" t="s">
        <v>1035</v>
      </c>
      <c r="G538" s="209" t="s">
        <v>124</v>
      </c>
      <c r="H538" s="210">
        <v>153.87100000000001</v>
      </c>
      <c r="I538" s="211"/>
      <c r="J538" s="212">
        <f>ROUND(I538*H538,2)</f>
        <v>0</v>
      </c>
      <c r="K538" s="208" t="s">
        <v>272</v>
      </c>
      <c r="L538" s="46"/>
      <c r="M538" s="213" t="s">
        <v>19</v>
      </c>
      <c r="N538" s="214" t="s">
        <v>42</v>
      </c>
      <c r="O538" s="86"/>
      <c r="P538" s="215">
        <f>O538*H538</f>
        <v>0</v>
      </c>
      <c r="Q538" s="215">
        <v>0</v>
      </c>
      <c r="R538" s="215">
        <f>Q538*H538</f>
        <v>0</v>
      </c>
      <c r="S538" s="215">
        <v>0</v>
      </c>
      <c r="T538" s="21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7" t="s">
        <v>126</v>
      </c>
      <c r="AT538" s="217" t="s">
        <v>121</v>
      </c>
      <c r="AU538" s="217" t="s">
        <v>81</v>
      </c>
      <c r="AY538" s="19" t="s">
        <v>119</v>
      </c>
      <c r="BE538" s="218">
        <f>IF(N538="základní",J538,0)</f>
        <v>0</v>
      </c>
      <c r="BF538" s="218">
        <f>IF(N538="snížená",J538,0)</f>
        <v>0</v>
      </c>
      <c r="BG538" s="218">
        <f>IF(N538="zákl. přenesená",J538,0)</f>
        <v>0</v>
      </c>
      <c r="BH538" s="218">
        <f>IF(N538="sníž. přenesená",J538,0)</f>
        <v>0</v>
      </c>
      <c r="BI538" s="218">
        <f>IF(N538="nulová",J538,0)</f>
        <v>0</v>
      </c>
      <c r="BJ538" s="19" t="s">
        <v>79</v>
      </c>
      <c r="BK538" s="218">
        <f>ROUND(I538*H538,2)</f>
        <v>0</v>
      </c>
      <c r="BL538" s="19" t="s">
        <v>126</v>
      </c>
      <c r="BM538" s="217" t="s">
        <v>1036</v>
      </c>
    </row>
    <row r="539" s="2" customFormat="1">
      <c r="A539" s="40"/>
      <c r="B539" s="41"/>
      <c r="C539" s="42"/>
      <c r="D539" s="219" t="s">
        <v>128</v>
      </c>
      <c r="E539" s="42"/>
      <c r="F539" s="220" t="s">
        <v>1037</v>
      </c>
      <c r="G539" s="42"/>
      <c r="H539" s="42"/>
      <c r="I539" s="221"/>
      <c r="J539" s="42"/>
      <c r="K539" s="42"/>
      <c r="L539" s="46"/>
      <c r="M539" s="222"/>
      <c r="N539" s="223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128</v>
      </c>
      <c r="AU539" s="19" t="s">
        <v>81</v>
      </c>
    </row>
    <row r="540" s="15" customFormat="1">
      <c r="A540" s="15"/>
      <c r="B540" s="261"/>
      <c r="C540" s="262"/>
      <c r="D540" s="226" t="s">
        <v>130</v>
      </c>
      <c r="E540" s="263" t="s">
        <v>19</v>
      </c>
      <c r="F540" s="264" t="s">
        <v>1038</v>
      </c>
      <c r="G540" s="262"/>
      <c r="H540" s="263" t="s">
        <v>19</v>
      </c>
      <c r="I540" s="265"/>
      <c r="J540" s="262"/>
      <c r="K540" s="262"/>
      <c r="L540" s="266"/>
      <c r="M540" s="267"/>
      <c r="N540" s="268"/>
      <c r="O540" s="268"/>
      <c r="P540" s="268"/>
      <c r="Q540" s="268"/>
      <c r="R540" s="268"/>
      <c r="S540" s="268"/>
      <c r="T540" s="269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0" t="s">
        <v>130</v>
      </c>
      <c r="AU540" s="270" t="s">
        <v>81</v>
      </c>
      <c r="AV540" s="15" t="s">
        <v>79</v>
      </c>
      <c r="AW540" s="15" t="s">
        <v>32</v>
      </c>
      <c r="AX540" s="15" t="s">
        <v>71</v>
      </c>
      <c r="AY540" s="270" t="s">
        <v>119</v>
      </c>
    </row>
    <row r="541" s="15" customFormat="1">
      <c r="A541" s="15"/>
      <c r="B541" s="261"/>
      <c r="C541" s="262"/>
      <c r="D541" s="226" t="s">
        <v>130</v>
      </c>
      <c r="E541" s="263" t="s">
        <v>19</v>
      </c>
      <c r="F541" s="264" t="s">
        <v>1039</v>
      </c>
      <c r="G541" s="262"/>
      <c r="H541" s="263" t="s">
        <v>19</v>
      </c>
      <c r="I541" s="265"/>
      <c r="J541" s="262"/>
      <c r="K541" s="262"/>
      <c r="L541" s="266"/>
      <c r="M541" s="267"/>
      <c r="N541" s="268"/>
      <c r="O541" s="268"/>
      <c r="P541" s="268"/>
      <c r="Q541" s="268"/>
      <c r="R541" s="268"/>
      <c r="S541" s="268"/>
      <c r="T541" s="269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0" t="s">
        <v>130</v>
      </c>
      <c r="AU541" s="270" t="s">
        <v>81</v>
      </c>
      <c r="AV541" s="15" t="s">
        <v>79</v>
      </c>
      <c r="AW541" s="15" t="s">
        <v>32</v>
      </c>
      <c r="AX541" s="15" t="s">
        <v>71</v>
      </c>
      <c r="AY541" s="270" t="s">
        <v>119</v>
      </c>
    </row>
    <row r="542" s="13" customFormat="1">
      <c r="A542" s="13"/>
      <c r="B542" s="224"/>
      <c r="C542" s="225"/>
      <c r="D542" s="226" t="s">
        <v>130</v>
      </c>
      <c r="E542" s="227" t="s">
        <v>19</v>
      </c>
      <c r="F542" s="228" t="s">
        <v>1040</v>
      </c>
      <c r="G542" s="225"/>
      <c r="H542" s="229">
        <v>67.366</v>
      </c>
      <c r="I542" s="230"/>
      <c r="J542" s="225"/>
      <c r="K542" s="225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130</v>
      </c>
      <c r="AU542" s="235" t="s">
        <v>81</v>
      </c>
      <c r="AV542" s="13" t="s">
        <v>81</v>
      </c>
      <c r="AW542" s="13" t="s">
        <v>32</v>
      </c>
      <c r="AX542" s="13" t="s">
        <v>71</v>
      </c>
      <c r="AY542" s="235" t="s">
        <v>119</v>
      </c>
    </row>
    <row r="543" s="13" customFormat="1">
      <c r="A543" s="13"/>
      <c r="B543" s="224"/>
      <c r="C543" s="225"/>
      <c r="D543" s="226" t="s">
        <v>130</v>
      </c>
      <c r="E543" s="227" t="s">
        <v>19</v>
      </c>
      <c r="F543" s="228" t="s">
        <v>1041</v>
      </c>
      <c r="G543" s="225"/>
      <c r="H543" s="229">
        <v>86.504999999999995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130</v>
      </c>
      <c r="AU543" s="235" t="s">
        <v>81</v>
      </c>
      <c r="AV543" s="13" t="s">
        <v>81</v>
      </c>
      <c r="AW543" s="13" t="s">
        <v>32</v>
      </c>
      <c r="AX543" s="13" t="s">
        <v>71</v>
      </c>
      <c r="AY543" s="235" t="s">
        <v>119</v>
      </c>
    </row>
    <row r="544" s="14" customFormat="1">
      <c r="A544" s="14"/>
      <c r="B544" s="249"/>
      <c r="C544" s="250"/>
      <c r="D544" s="226" t="s">
        <v>130</v>
      </c>
      <c r="E544" s="251" t="s">
        <v>19</v>
      </c>
      <c r="F544" s="252" t="s">
        <v>282</v>
      </c>
      <c r="G544" s="250"/>
      <c r="H544" s="253">
        <v>153.87100000000001</v>
      </c>
      <c r="I544" s="254"/>
      <c r="J544" s="250"/>
      <c r="K544" s="250"/>
      <c r="L544" s="255"/>
      <c r="M544" s="256"/>
      <c r="N544" s="257"/>
      <c r="O544" s="257"/>
      <c r="P544" s="257"/>
      <c r="Q544" s="257"/>
      <c r="R544" s="257"/>
      <c r="S544" s="257"/>
      <c r="T544" s="25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9" t="s">
        <v>130</v>
      </c>
      <c r="AU544" s="259" t="s">
        <v>81</v>
      </c>
      <c r="AV544" s="14" t="s">
        <v>126</v>
      </c>
      <c r="AW544" s="14" t="s">
        <v>32</v>
      </c>
      <c r="AX544" s="14" t="s">
        <v>79</v>
      </c>
      <c r="AY544" s="259" t="s">
        <v>119</v>
      </c>
    </row>
    <row r="545" s="2" customFormat="1" ht="21.75" customHeight="1">
      <c r="A545" s="40"/>
      <c r="B545" s="41"/>
      <c r="C545" s="206" t="s">
        <v>1042</v>
      </c>
      <c r="D545" s="206" t="s">
        <v>121</v>
      </c>
      <c r="E545" s="207" t="s">
        <v>1043</v>
      </c>
      <c r="F545" s="208" t="s">
        <v>1044</v>
      </c>
      <c r="G545" s="209" t="s">
        <v>124</v>
      </c>
      <c r="H545" s="210">
        <v>82.194999999999993</v>
      </c>
      <c r="I545" s="211"/>
      <c r="J545" s="212">
        <f>ROUND(I545*H545,2)</f>
        <v>0</v>
      </c>
      <c r="K545" s="208" t="s">
        <v>272</v>
      </c>
      <c r="L545" s="46"/>
      <c r="M545" s="213" t="s">
        <v>19</v>
      </c>
      <c r="N545" s="214" t="s">
        <v>42</v>
      </c>
      <c r="O545" s="86"/>
      <c r="P545" s="215">
        <f>O545*H545</f>
        <v>0</v>
      </c>
      <c r="Q545" s="215">
        <v>0</v>
      </c>
      <c r="R545" s="215">
        <f>Q545*H545</f>
        <v>0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126</v>
      </c>
      <c r="AT545" s="217" t="s">
        <v>121</v>
      </c>
      <c r="AU545" s="217" t="s">
        <v>81</v>
      </c>
      <c r="AY545" s="19" t="s">
        <v>119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79</v>
      </c>
      <c r="BK545" s="218">
        <f>ROUND(I545*H545,2)</f>
        <v>0</v>
      </c>
      <c r="BL545" s="19" t="s">
        <v>126</v>
      </c>
      <c r="BM545" s="217" t="s">
        <v>1045</v>
      </c>
    </row>
    <row r="546" s="2" customFormat="1">
      <c r="A546" s="40"/>
      <c r="B546" s="41"/>
      <c r="C546" s="42"/>
      <c r="D546" s="219" t="s">
        <v>128</v>
      </c>
      <c r="E546" s="42"/>
      <c r="F546" s="220" t="s">
        <v>1046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128</v>
      </c>
      <c r="AU546" s="19" t="s">
        <v>81</v>
      </c>
    </row>
    <row r="547" s="15" customFormat="1">
      <c r="A547" s="15"/>
      <c r="B547" s="261"/>
      <c r="C547" s="262"/>
      <c r="D547" s="226" t="s">
        <v>130</v>
      </c>
      <c r="E547" s="263" t="s">
        <v>19</v>
      </c>
      <c r="F547" s="264" t="s">
        <v>1047</v>
      </c>
      <c r="G547" s="262"/>
      <c r="H547" s="263" t="s">
        <v>19</v>
      </c>
      <c r="I547" s="265"/>
      <c r="J547" s="262"/>
      <c r="K547" s="262"/>
      <c r="L547" s="266"/>
      <c r="M547" s="267"/>
      <c r="N547" s="268"/>
      <c r="O547" s="268"/>
      <c r="P547" s="268"/>
      <c r="Q547" s="268"/>
      <c r="R547" s="268"/>
      <c r="S547" s="268"/>
      <c r="T547" s="269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0" t="s">
        <v>130</v>
      </c>
      <c r="AU547" s="270" t="s">
        <v>81</v>
      </c>
      <c r="AV547" s="15" t="s">
        <v>79</v>
      </c>
      <c r="AW547" s="15" t="s">
        <v>32</v>
      </c>
      <c r="AX547" s="15" t="s">
        <v>71</v>
      </c>
      <c r="AY547" s="270" t="s">
        <v>119</v>
      </c>
    </row>
    <row r="548" s="13" customFormat="1">
      <c r="A548" s="13"/>
      <c r="B548" s="224"/>
      <c r="C548" s="225"/>
      <c r="D548" s="226" t="s">
        <v>130</v>
      </c>
      <c r="E548" s="227" t="s">
        <v>19</v>
      </c>
      <c r="F548" s="228" t="s">
        <v>1048</v>
      </c>
      <c r="G548" s="225"/>
      <c r="H548" s="229">
        <v>82.194999999999993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130</v>
      </c>
      <c r="AU548" s="235" t="s">
        <v>81</v>
      </c>
      <c r="AV548" s="13" t="s">
        <v>81</v>
      </c>
      <c r="AW548" s="13" t="s">
        <v>32</v>
      </c>
      <c r="AX548" s="13" t="s">
        <v>79</v>
      </c>
      <c r="AY548" s="235" t="s">
        <v>119</v>
      </c>
    </row>
    <row r="549" s="2" customFormat="1" ht="24.15" customHeight="1">
      <c r="A549" s="40"/>
      <c r="B549" s="41"/>
      <c r="C549" s="206" t="s">
        <v>1049</v>
      </c>
      <c r="D549" s="206" t="s">
        <v>121</v>
      </c>
      <c r="E549" s="207" t="s">
        <v>1050</v>
      </c>
      <c r="F549" s="208" t="s">
        <v>1051</v>
      </c>
      <c r="G549" s="209" t="s">
        <v>124</v>
      </c>
      <c r="H549" s="210">
        <v>63.408999999999999</v>
      </c>
      <c r="I549" s="211"/>
      <c r="J549" s="212">
        <f>ROUND(I549*H549,2)</f>
        <v>0</v>
      </c>
      <c r="K549" s="208" t="s">
        <v>272</v>
      </c>
      <c r="L549" s="46"/>
      <c r="M549" s="213" t="s">
        <v>19</v>
      </c>
      <c r="N549" s="214" t="s">
        <v>42</v>
      </c>
      <c r="O549" s="86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126</v>
      </c>
      <c r="AT549" s="217" t="s">
        <v>121</v>
      </c>
      <c r="AU549" s="217" t="s">
        <v>81</v>
      </c>
      <c r="AY549" s="19" t="s">
        <v>119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79</v>
      </c>
      <c r="BK549" s="218">
        <f>ROUND(I549*H549,2)</f>
        <v>0</v>
      </c>
      <c r="BL549" s="19" t="s">
        <v>126</v>
      </c>
      <c r="BM549" s="217" t="s">
        <v>1052</v>
      </c>
    </row>
    <row r="550" s="2" customFormat="1">
      <c r="A550" s="40"/>
      <c r="B550" s="41"/>
      <c r="C550" s="42"/>
      <c r="D550" s="219" t="s">
        <v>128</v>
      </c>
      <c r="E550" s="42"/>
      <c r="F550" s="220" t="s">
        <v>1053</v>
      </c>
      <c r="G550" s="42"/>
      <c r="H550" s="42"/>
      <c r="I550" s="221"/>
      <c r="J550" s="42"/>
      <c r="K550" s="42"/>
      <c r="L550" s="46"/>
      <c r="M550" s="222"/>
      <c r="N550" s="22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128</v>
      </c>
      <c r="AU550" s="19" t="s">
        <v>81</v>
      </c>
    </row>
    <row r="551" s="15" customFormat="1">
      <c r="A551" s="15"/>
      <c r="B551" s="261"/>
      <c r="C551" s="262"/>
      <c r="D551" s="226" t="s">
        <v>130</v>
      </c>
      <c r="E551" s="263" t="s">
        <v>19</v>
      </c>
      <c r="F551" s="264" t="s">
        <v>1047</v>
      </c>
      <c r="G551" s="262"/>
      <c r="H551" s="263" t="s">
        <v>19</v>
      </c>
      <c r="I551" s="265"/>
      <c r="J551" s="262"/>
      <c r="K551" s="262"/>
      <c r="L551" s="266"/>
      <c r="M551" s="267"/>
      <c r="N551" s="268"/>
      <c r="O551" s="268"/>
      <c r="P551" s="268"/>
      <c r="Q551" s="268"/>
      <c r="R551" s="268"/>
      <c r="S551" s="268"/>
      <c r="T551" s="269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0" t="s">
        <v>130</v>
      </c>
      <c r="AU551" s="270" t="s">
        <v>81</v>
      </c>
      <c r="AV551" s="15" t="s">
        <v>79</v>
      </c>
      <c r="AW551" s="15" t="s">
        <v>32</v>
      </c>
      <c r="AX551" s="15" t="s">
        <v>71</v>
      </c>
      <c r="AY551" s="270" t="s">
        <v>119</v>
      </c>
    </row>
    <row r="552" s="13" customFormat="1">
      <c r="A552" s="13"/>
      <c r="B552" s="224"/>
      <c r="C552" s="225"/>
      <c r="D552" s="226" t="s">
        <v>130</v>
      </c>
      <c r="E552" s="227" t="s">
        <v>19</v>
      </c>
      <c r="F552" s="228" t="s">
        <v>1054</v>
      </c>
      <c r="G552" s="225"/>
      <c r="H552" s="229">
        <v>63.408999999999999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130</v>
      </c>
      <c r="AU552" s="235" t="s">
        <v>81</v>
      </c>
      <c r="AV552" s="13" t="s">
        <v>81</v>
      </c>
      <c r="AW552" s="13" t="s">
        <v>32</v>
      </c>
      <c r="AX552" s="13" t="s">
        <v>79</v>
      </c>
      <c r="AY552" s="235" t="s">
        <v>119</v>
      </c>
    </row>
    <row r="553" s="2" customFormat="1" ht="16.5" customHeight="1">
      <c r="A553" s="40"/>
      <c r="B553" s="41"/>
      <c r="C553" s="206" t="s">
        <v>1055</v>
      </c>
      <c r="D553" s="206" t="s">
        <v>121</v>
      </c>
      <c r="E553" s="207" t="s">
        <v>1056</v>
      </c>
      <c r="F553" s="208" t="s">
        <v>1057</v>
      </c>
      <c r="G553" s="209" t="s">
        <v>279</v>
      </c>
      <c r="H553" s="210">
        <v>3.891</v>
      </c>
      <c r="I553" s="211"/>
      <c r="J553" s="212">
        <f>ROUND(I553*H553,2)</f>
        <v>0</v>
      </c>
      <c r="K553" s="208" t="s">
        <v>272</v>
      </c>
      <c r="L553" s="46"/>
      <c r="M553" s="213" t="s">
        <v>19</v>
      </c>
      <c r="N553" s="214" t="s">
        <v>42</v>
      </c>
      <c r="O553" s="86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126</v>
      </c>
      <c r="AT553" s="217" t="s">
        <v>121</v>
      </c>
      <c r="AU553" s="217" t="s">
        <v>81</v>
      </c>
      <c r="AY553" s="19" t="s">
        <v>119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79</v>
      </c>
      <c r="BK553" s="218">
        <f>ROUND(I553*H553,2)</f>
        <v>0</v>
      </c>
      <c r="BL553" s="19" t="s">
        <v>126</v>
      </c>
      <c r="BM553" s="217" t="s">
        <v>1058</v>
      </c>
    </row>
    <row r="554" s="2" customFormat="1">
      <c r="A554" s="40"/>
      <c r="B554" s="41"/>
      <c r="C554" s="42"/>
      <c r="D554" s="219" t="s">
        <v>128</v>
      </c>
      <c r="E554" s="42"/>
      <c r="F554" s="220" t="s">
        <v>1059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128</v>
      </c>
      <c r="AU554" s="19" t="s">
        <v>81</v>
      </c>
    </row>
    <row r="555" s="15" customFormat="1">
      <c r="A555" s="15"/>
      <c r="B555" s="261"/>
      <c r="C555" s="262"/>
      <c r="D555" s="226" t="s">
        <v>130</v>
      </c>
      <c r="E555" s="263" t="s">
        <v>19</v>
      </c>
      <c r="F555" s="264" t="s">
        <v>1060</v>
      </c>
      <c r="G555" s="262"/>
      <c r="H555" s="263" t="s">
        <v>19</v>
      </c>
      <c r="I555" s="265"/>
      <c r="J555" s="262"/>
      <c r="K555" s="262"/>
      <c r="L555" s="266"/>
      <c r="M555" s="267"/>
      <c r="N555" s="268"/>
      <c r="O555" s="268"/>
      <c r="P555" s="268"/>
      <c r="Q555" s="268"/>
      <c r="R555" s="268"/>
      <c r="S555" s="268"/>
      <c r="T555" s="269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70" t="s">
        <v>130</v>
      </c>
      <c r="AU555" s="270" t="s">
        <v>81</v>
      </c>
      <c r="AV555" s="15" t="s">
        <v>79</v>
      </c>
      <c r="AW555" s="15" t="s">
        <v>32</v>
      </c>
      <c r="AX555" s="15" t="s">
        <v>71</v>
      </c>
      <c r="AY555" s="270" t="s">
        <v>119</v>
      </c>
    </row>
    <row r="556" s="13" customFormat="1">
      <c r="A556" s="13"/>
      <c r="B556" s="224"/>
      <c r="C556" s="225"/>
      <c r="D556" s="226" t="s">
        <v>130</v>
      </c>
      <c r="E556" s="227" t="s">
        <v>19</v>
      </c>
      <c r="F556" s="228" t="s">
        <v>1061</v>
      </c>
      <c r="G556" s="225"/>
      <c r="H556" s="229">
        <v>2.746</v>
      </c>
      <c r="I556" s="230"/>
      <c r="J556" s="225"/>
      <c r="K556" s="225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130</v>
      </c>
      <c r="AU556" s="235" t="s">
        <v>81</v>
      </c>
      <c r="AV556" s="13" t="s">
        <v>81</v>
      </c>
      <c r="AW556" s="13" t="s">
        <v>32</v>
      </c>
      <c r="AX556" s="13" t="s">
        <v>71</v>
      </c>
      <c r="AY556" s="235" t="s">
        <v>119</v>
      </c>
    </row>
    <row r="557" s="13" customFormat="1">
      <c r="A557" s="13"/>
      <c r="B557" s="224"/>
      <c r="C557" s="225"/>
      <c r="D557" s="226" t="s">
        <v>130</v>
      </c>
      <c r="E557" s="227" t="s">
        <v>19</v>
      </c>
      <c r="F557" s="228" t="s">
        <v>1062</v>
      </c>
      <c r="G557" s="225"/>
      <c r="H557" s="229">
        <v>1.145</v>
      </c>
      <c r="I557" s="230"/>
      <c r="J557" s="225"/>
      <c r="K557" s="225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130</v>
      </c>
      <c r="AU557" s="235" t="s">
        <v>81</v>
      </c>
      <c r="AV557" s="13" t="s">
        <v>81</v>
      </c>
      <c r="AW557" s="13" t="s">
        <v>32</v>
      </c>
      <c r="AX557" s="13" t="s">
        <v>71</v>
      </c>
      <c r="AY557" s="235" t="s">
        <v>119</v>
      </c>
    </row>
    <row r="558" s="14" customFormat="1">
      <c r="A558" s="14"/>
      <c r="B558" s="249"/>
      <c r="C558" s="250"/>
      <c r="D558" s="226" t="s">
        <v>130</v>
      </c>
      <c r="E558" s="251" t="s">
        <v>19</v>
      </c>
      <c r="F558" s="252" t="s">
        <v>282</v>
      </c>
      <c r="G558" s="250"/>
      <c r="H558" s="253">
        <v>3.891</v>
      </c>
      <c r="I558" s="254"/>
      <c r="J558" s="250"/>
      <c r="K558" s="250"/>
      <c r="L558" s="255"/>
      <c r="M558" s="256"/>
      <c r="N558" s="257"/>
      <c r="O558" s="257"/>
      <c r="P558" s="257"/>
      <c r="Q558" s="257"/>
      <c r="R558" s="257"/>
      <c r="S558" s="257"/>
      <c r="T558" s="25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9" t="s">
        <v>130</v>
      </c>
      <c r="AU558" s="259" t="s">
        <v>81</v>
      </c>
      <c r="AV558" s="14" t="s">
        <v>126</v>
      </c>
      <c r="AW558" s="14" t="s">
        <v>32</v>
      </c>
      <c r="AX558" s="14" t="s">
        <v>79</v>
      </c>
      <c r="AY558" s="259" t="s">
        <v>119</v>
      </c>
    </row>
    <row r="559" s="2" customFormat="1" ht="24.15" customHeight="1">
      <c r="A559" s="40"/>
      <c r="B559" s="41"/>
      <c r="C559" s="206" t="s">
        <v>1063</v>
      </c>
      <c r="D559" s="206" t="s">
        <v>121</v>
      </c>
      <c r="E559" s="207" t="s">
        <v>1064</v>
      </c>
      <c r="F559" s="208" t="s">
        <v>1065</v>
      </c>
      <c r="G559" s="209" t="s">
        <v>124</v>
      </c>
      <c r="H559" s="210">
        <v>15.337999999999999</v>
      </c>
      <c r="I559" s="211"/>
      <c r="J559" s="212">
        <f>ROUND(I559*H559,2)</f>
        <v>0</v>
      </c>
      <c r="K559" s="208" t="s">
        <v>272</v>
      </c>
      <c r="L559" s="46"/>
      <c r="M559" s="213" t="s">
        <v>19</v>
      </c>
      <c r="N559" s="214" t="s">
        <v>42</v>
      </c>
      <c r="O559" s="86"/>
      <c r="P559" s="215">
        <f>O559*H559</f>
        <v>0</v>
      </c>
      <c r="Q559" s="215">
        <v>0.216</v>
      </c>
      <c r="R559" s="215">
        <f>Q559*H559</f>
        <v>3.313008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126</v>
      </c>
      <c r="AT559" s="217" t="s">
        <v>121</v>
      </c>
      <c r="AU559" s="217" t="s">
        <v>81</v>
      </c>
      <c r="AY559" s="19" t="s">
        <v>119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79</v>
      </c>
      <c r="BK559" s="218">
        <f>ROUND(I559*H559,2)</f>
        <v>0</v>
      </c>
      <c r="BL559" s="19" t="s">
        <v>126</v>
      </c>
      <c r="BM559" s="217" t="s">
        <v>1066</v>
      </c>
    </row>
    <row r="560" s="2" customFormat="1">
      <c r="A560" s="40"/>
      <c r="B560" s="41"/>
      <c r="C560" s="42"/>
      <c r="D560" s="219" t="s">
        <v>128</v>
      </c>
      <c r="E560" s="42"/>
      <c r="F560" s="220" t="s">
        <v>1067</v>
      </c>
      <c r="G560" s="42"/>
      <c r="H560" s="42"/>
      <c r="I560" s="221"/>
      <c r="J560" s="42"/>
      <c r="K560" s="42"/>
      <c r="L560" s="46"/>
      <c r="M560" s="222"/>
      <c r="N560" s="22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128</v>
      </c>
      <c r="AU560" s="19" t="s">
        <v>81</v>
      </c>
    </row>
    <row r="561" s="13" customFormat="1">
      <c r="A561" s="13"/>
      <c r="B561" s="224"/>
      <c r="C561" s="225"/>
      <c r="D561" s="226" t="s">
        <v>130</v>
      </c>
      <c r="E561" s="227" t="s">
        <v>19</v>
      </c>
      <c r="F561" s="228" t="s">
        <v>1068</v>
      </c>
      <c r="G561" s="225"/>
      <c r="H561" s="229">
        <v>15.337999999999999</v>
      </c>
      <c r="I561" s="230"/>
      <c r="J561" s="225"/>
      <c r="K561" s="225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130</v>
      </c>
      <c r="AU561" s="235" t="s">
        <v>81</v>
      </c>
      <c r="AV561" s="13" t="s">
        <v>81</v>
      </c>
      <c r="AW561" s="13" t="s">
        <v>32</v>
      </c>
      <c r="AX561" s="13" t="s">
        <v>79</v>
      </c>
      <c r="AY561" s="235" t="s">
        <v>119</v>
      </c>
    </row>
    <row r="562" s="2" customFormat="1" ht="16.5" customHeight="1">
      <c r="A562" s="40"/>
      <c r="B562" s="41"/>
      <c r="C562" s="206" t="s">
        <v>1069</v>
      </c>
      <c r="D562" s="206" t="s">
        <v>121</v>
      </c>
      <c r="E562" s="207" t="s">
        <v>1070</v>
      </c>
      <c r="F562" s="208" t="s">
        <v>1071</v>
      </c>
      <c r="G562" s="209" t="s">
        <v>124</v>
      </c>
      <c r="H562" s="210">
        <v>65.168000000000006</v>
      </c>
      <c r="I562" s="211"/>
      <c r="J562" s="212">
        <f>ROUND(I562*H562,2)</f>
        <v>0</v>
      </c>
      <c r="K562" s="208" t="s">
        <v>272</v>
      </c>
      <c r="L562" s="46"/>
      <c r="M562" s="213" t="s">
        <v>19</v>
      </c>
      <c r="N562" s="214" t="s">
        <v>42</v>
      </c>
      <c r="O562" s="86"/>
      <c r="P562" s="215">
        <f>O562*H562</f>
        <v>0</v>
      </c>
      <c r="Q562" s="215">
        <v>0</v>
      </c>
      <c r="R562" s="215">
        <f>Q562*H562</f>
        <v>0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126</v>
      </c>
      <c r="AT562" s="217" t="s">
        <v>121</v>
      </c>
      <c r="AU562" s="217" t="s">
        <v>81</v>
      </c>
      <c r="AY562" s="19" t="s">
        <v>119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79</v>
      </c>
      <c r="BK562" s="218">
        <f>ROUND(I562*H562,2)</f>
        <v>0</v>
      </c>
      <c r="BL562" s="19" t="s">
        <v>126</v>
      </c>
      <c r="BM562" s="217" t="s">
        <v>1072</v>
      </c>
    </row>
    <row r="563" s="2" customFormat="1">
      <c r="A563" s="40"/>
      <c r="B563" s="41"/>
      <c r="C563" s="42"/>
      <c r="D563" s="219" t="s">
        <v>128</v>
      </c>
      <c r="E563" s="42"/>
      <c r="F563" s="220" t="s">
        <v>1073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128</v>
      </c>
      <c r="AU563" s="19" t="s">
        <v>81</v>
      </c>
    </row>
    <row r="564" s="15" customFormat="1">
      <c r="A564" s="15"/>
      <c r="B564" s="261"/>
      <c r="C564" s="262"/>
      <c r="D564" s="226" t="s">
        <v>130</v>
      </c>
      <c r="E564" s="263" t="s">
        <v>19</v>
      </c>
      <c r="F564" s="264" t="s">
        <v>1047</v>
      </c>
      <c r="G564" s="262"/>
      <c r="H564" s="263" t="s">
        <v>19</v>
      </c>
      <c r="I564" s="265"/>
      <c r="J564" s="262"/>
      <c r="K564" s="262"/>
      <c r="L564" s="266"/>
      <c r="M564" s="267"/>
      <c r="N564" s="268"/>
      <c r="O564" s="268"/>
      <c r="P564" s="268"/>
      <c r="Q564" s="268"/>
      <c r="R564" s="268"/>
      <c r="S564" s="268"/>
      <c r="T564" s="269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0" t="s">
        <v>130</v>
      </c>
      <c r="AU564" s="270" t="s">
        <v>81</v>
      </c>
      <c r="AV564" s="15" t="s">
        <v>79</v>
      </c>
      <c r="AW564" s="15" t="s">
        <v>32</v>
      </c>
      <c r="AX564" s="15" t="s">
        <v>71</v>
      </c>
      <c r="AY564" s="270" t="s">
        <v>119</v>
      </c>
    </row>
    <row r="565" s="13" customFormat="1">
      <c r="A565" s="13"/>
      <c r="B565" s="224"/>
      <c r="C565" s="225"/>
      <c r="D565" s="226" t="s">
        <v>130</v>
      </c>
      <c r="E565" s="227" t="s">
        <v>19</v>
      </c>
      <c r="F565" s="228" t="s">
        <v>1074</v>
      </c>
      <c r="G565" s="225"/>
      <c r="H565" s="229">
        <v>65.168000000000006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130</v>
      </c>
      <c r="AU565" s="235" t="s">
        <v>81</v>
      </c>
      <c r="AV565" s="13" t="s">
        <v>81</v>
      </c>
      <c r="AW565" s="13" t="s">
        <v>32</v>
      </c>
      <c r="AX565" s="13" t="s">
        <v>79</v>
      </c>
      <c r="AY565" s="235" t="s">
        <v>119</v>
      </c>
    </row>
    <row r="566" s="2" customFormat="1" ht="16.5" customHeight="1">
      <c r="A566" s="40"/>
      <c r="B566" s="41"/>
      <c r="C566" s="206" t="s">
        <v>1075</v>
      </c>
      <c r="D566" s="206" t="s">
        <v>121</v>
      </c>
      <c r="E566" s="207" t="s">
        <v>1076</v>
      </c>
      <c r="F566" s="208" t="s">
        <v>1077</v>
      </c>
      <c r="G566" s="209" t="s">
        <v>124</v>
      </c>
      <c r="H566" s="210">
        <v>81.203000000000003</v>
      </c>
      <c r="I566" s="211"/>
      <c r="J566" s="212">
        <f>ROUND(I566*H566,2)</f>
        <v>0</v>
      </c>
      <c r="K566" s="208" t="s">
        <v>272</v>
      </c>
      <c r="L566" s="46"/>
      <c r="M566" s="213" t="s">
        <v>19</v>
      </c>
      <c r="N566" s="214" t="s">
        <v>42</v>
      </c>
      <c r="O566" s="86"/>
      <c r="P566" s="215">
        <f>O566*H566</f>
        <v>0</v>
      </c>
      <c r="Q566" s="215">
        <v>0</v>
      </c>
      <c r="R566" s="215">
        <f>Q566*H566</f>
        <v>0</v>
      </c>
      <c r="S566" s="215">
        <v>0</v>
      </c>
      <c r="T566" s="216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7" t="s">
        <v>126</v>
      </c>
      <c r="AT566" s="217" t="s">
        <v>121</v>
      </c>
      <c r="AU566" s="217" t="s">
        <v>81</v>
      </c>
      <c r="AY566" s="19" t="s">
        <v>119</v>
      </c>
      <c r="BE566" s="218">
        <f>IF(N566="základní",J566,0)</f>
        <v>0</v>
      </c>
      <c r="BF566" s="218">
        <f>IF(N566="snížená",J566,0)</f>
        <v>0</v>
      </c>
      <c r="BG566" s="218">
        <f>IF(N566="zákl. přenesená",J566,0)</f>
        <v>0</v>
      </c>
      <c r="BH566" s="218">
        <f>IF(N566="sníž. přenesená",J566,0)</f>
        <v>0</v>
      </c>
      <c r="BI566" s="218">
        <f>IF(N566="nulová",J566,0)</f>
        <v>0</v>
      </c>
      <c r="BJ566" s="19" t="s">
        <v>79</v>
      </c>
      <c r="BK566" s="218">
        <f>ROUND(I566*H566,2)</f>
        <v>0</v>
      </c>
      <c r="BL566" s="19" t="s">
        <v>126</v>
      </c>
      <c r="BM566" s="217" t="s">
        <v>1078</v>
      </c>
    </row>
    <row r="567" s="2" customFormat="1">
      <c r="A567" s="40"/>
      <c r="B567" s="41"/>
      <c r="C567" s="42"/>
      <c r="D567" s="219" t="s">
        <v>128</v>
      </c>
      <c r="E567" s="42"/>
      <c r="F567" s="220" t="s">
        <v>1079</v>
      </c>
      <c r="G567" s="42"/>
      <c r="H567" s="42"/>
      <c r="I567" s="221"/>
      <c r="J567" s="42"/>
      <c r="K567" s="42"/>
      <c r="L567" s="46"/>
      <c r="M567" s="222"/>
      <c r="N567" s="223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128</v>
      </c>
      <c r="AU567" s="19" t="s">
        <v>81</v>
      </c>
    </row>
    <row r="568" s="15" customFormat="1">
      <c r="A568" s="15"/>
      <c r="B568" s="261"/>
      <c r="C568" s="262"/>
      <c r="D568" s="226" t="s">
        <v>130</v>
      </c>
      <c r="E568" s="263" t="s">
        <v>19</v>
      </c>
      <c r="F568" s="264" t="s">
        <v>1047</v>
      </c>
      <c r="G568" s="262"/>
      <c r="H568" s="263" t="s">
        <v>19</v>
      </c>
      <c r="I568" s="265"/>
      <c r="J568" s="262"/>
      <c r="K568" s="262"/>
      <c r="L568" s="266"/>
      <c r="M568" s="267"/>
      <c r="N568" s="268"/>
      <c r="O568" s="268"/>
      <c r="P568" s="268"/>
      <c r="Q568" s="268"/>
      <c r="R568" s="268"/>
      <c r="S568" s="268"/>
      <c r="T568" s="269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0" t="s">
        <v>130</v>
      </c>
      <c r="AU568" s="270" t="s">
        <v>81</v>
      </c>
      <c r="AV568" s="15" t="s">
        <v>79</v>
      </c>
      <c r="AW568" s="15" t="s">
        <v>32</v>
      </c>
      <c r="AX568" s="15" t="s">
        <v>71</v>
      </c>
      <c r="AY568" s="270" t="s">
        <v>119</v>
      </c>
    </row>
    <row r="569" s="13" customFormat="1">
      <c r="A569" s="13"/>
      <c r="B569" s="224"/>
      <c r="C569" s="225"/>
      <c r="D569" s="226" t="s">
        <v>130</v>
      </c>
      <c r="E569" s="227" t="s">
        <v>19</v>
      </c>
      <c r="F569" s="228" t="s">
        <v>1080</v>
      </c>
      <c r="G569" s="225"/>
      <c r="H569" s="229">
        <v>62.969000000000001</v>
      </c>
      <c r="I569" s="230"/>
      <c r="J569" s="225"/>
      <c r="K569" s="225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130</v>
      </c>
      <c r="AU569" s="235" t="s">
        <v>81</v>
      </c>
      <c r="AV569" s="13" t="s">
        <v>81</v>
      </c>
      <c r="AW569" s="13" t="s">
        <v>32</v>
      </c>
      <c r="AX569" s="13" t="s">
        <v>71</v>
      </c>
      <c r="AY569" s="235" t="s">
        <v>119</v>
      </c>
    </row>
    <row r="570" s="13" customFormat="1">
      <c r="A570" s="13"/>
      <c r="B570" s="224"/>
      <c r="C570" s="225"/>
      <c r="D570" s="226" t="s">
        <v>130</v>
      </c>
      <c r="E570" s="227" t="s">
        <v>19</v>
      </c>
      <c r="F570" s="228" t="s">
        <v>1081</v>
      </c>
      <c r="G570" s="225"/>
      <c r="H570" s="229">
        <v>18.234000000000002</v>
      </c>
      <c r="I570" s="230"/>
      <c r="J570" s="225"/>
      <c r="K570" s="225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130</v>
      </c>
      <c r="AU570" s="235" t="s">
        <v>81</v>
      </c>
      <c r="AV570" s="13" t="s">
        <v>81</v>
      </c>
      <c r="AW570" s="13" t="s">
        <v>32</v>
      </c>
      <c r="AX570" s="13" t="s">
        <v>71</v>
      </c>
      <c r="AY570" s="235" t="s">
        <v>119</v>
      </c>
    </row>
    <row r="571" s="14" customFormat="1">
      <c r="A571" s="14"/>
      <c r="B571" s="249"/>
      <c r="C571" s="250"/>
      <c r="D571" s="226" t="s">
        <v>130</v>
      </c>
      <c r="E571" s="251" t="s">
        <v>19</v>
      </c>
      <c r="F571" s="252" t="s">
        <v>282</v>
      </c>
      <c r="G571" s="250"/>
      <c r="H571" s="253">
        <v>81.203000000000003</v>
      </c>
      <c r="I571" s="254"/>
      <c r="J571" s="250"/>
      <c r="K571" s="250"/>
      <c r="L571" s="255"/>
      <c r="M571" s="256"/>
      <c r="N571" s="257"/>
      <c r="O571" s="257"/>
      <c r="P571" s="257"/>
      <c r="Q571" s="257"/>
      <c r="R571" s="257"/>
      <c r="S571" s="257"/>
      <c r="T571" s="25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9" t="s">
        <v>130</v>
      </c>
      <c r="AU571" s="259" t="s">
        <v>81</v>
      </c>
      <c r="AV571" s="14" t="s">
        <v>126</v>
      </c>
      <c r="AW571" s="14" t="s">
        <v>32</v>
      </c>
      <c r="AX571" s="14" t="s">
        <v>79</v>
      </c>
      <c r="AY571" s="259" t="s">
        <v>119</v>
      </c>
    </row>
    <row r="572" s="2" customFormat="1" ht="24.15" customHeight="1">
      <c r="A572" s="40"/>
      <c r="B572" s="41"/>
      <c r="C572" s="206" t="s">
        <v>1082</v>
      </c>
      <c r="D572" s="206" t="s">
        <v>121</v>
      </c>
      <c r="E572" s="207" t="s">
        <v>1083</v>
      </c>
      <c r="F572" s="208" t="s">
        <v>1084</v>
      </c>
      <c r="G572" s="209" t="s">
        <v>124</v>
      </c>
      <c r="H572" s="210">
        <v>79.884</v>
      </c>
      <c r="I572" s="211"/>
      <c r="J572" s="212">
        <f>ROUND(I572*H572,2)</f>
        <v>0</v>
      </c>
      <c r="K572" s="208" t="s">
        <v>272</v>
      </c>
      <c r="L572" s="46"/>
      <c r="M572" s="213" t="s">
        <v>19</v>
      </c>
      <c r="N572" s="214" t="s">
        <v>42</v>
      </c>
      <c r="O572" s="86"/>
      <c r="P572" s="215">
        <f>O572*H572</f>
        <v>0</v>
      </c>
      <c r="Q572" s="215">
        <v>0</v>
      </c>
      <c r="R572" s="215">
        <f>Q572*H572</f>
        <v>0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126</v>
      </c>
      <c r="AT572" s="217" t="s">
        <v>121</v>
      </c>
      <c r="AU572" s="217" t="s">
        <v>81</v>
      </c>
      <c r="AY572" s="19" t="s">
        <v>119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79</v>
      </c>
      <c r="BK572" s="218">
        <f>ROUND(I572*H572,2)</f>
        <v>0</v>
      </c>
      <c r="BL572" s="19" t="s">
        <v>126</v>
      </c>
      <c r="BM572" s="217" t="s">
        <v>1085</v>
      </c>
    </row>
    <row r="573" s="2" customFormat="1">
      <c r="A573" s="40"/>
      <c r="B573" s="41"/>
      <c r="C573" s="42"/>
      <c r="D573" s="219" t="s">
        <v>128</v>
      </c>
      <c r="E573" s="42"/>
      <c r="F573" s="220" t="s">
        <v>1086</v>
      </c>
      <c r="G573" s="42"/>
      <c r="H573" s="42"/>
      <c r="I573" s="221"/>
      <c r="J573" s="42"/>
      <c r="K573" s="42"/>
      <c r="L573" s="46"/>
      <c r="M573" s="222"/>
      <c r="N573" s="223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128</v>
      </c>
      <c r="AU573" s="19" t="s">
        <v>81</v>
      </c>
    </row>
    <row r="574" s="13" customFormat="1">
      <c r="A574" s="13"/>
      <c r="B574" s="224"/>
      <c r="C574" s="225"/>
      <c r="D574" s="226" t="s">
        <v>130</v>
      </c>
      <c r="E574" s="227" t="s">
        <v>19</v>
      </c>
      <c r="F574" s="228" t="s">
        <v>1087</v>
      </c>
      <c r="G574" s="225"/>
      <c r="H574" s="229">
        <v>61.649999999999999</v>
      </c>
      <c r="I574" s="230"/>
      <c r="J574" s="225"/>
      <c r="K574" s="225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130</v>
      </c>
      <c r="AU574" s="235" t="s">
        <v>81</v>
      </c>
      <c r="AV574" s="13" t="s">
        <v>81</v>
      </c>
      <c r="AW574" s="13" t="s">
        <v>32</v>
      </c>
      <c r="AX574" s="13" t="s">
        <v>71</v>
      </c>
      <c r="AY574" s="235" t="s">
        <v>119</v>
      </c>
    </row>
    <row r="575" s="13" customFormat="1">
      <c r="A575" s="13"/>
      <c r="B575" s="224"/>
      <c r="C575" s="225"/>
      <c r="D575" s="226" t="s">
        <v>130</v>
      </c>
      <c r="E575" s="227" t="s">
        <v>19</v>
      </c>
      <c r="F575" s="228" t="s">
        <v>1088</v>
      </c>
      <c r="G575" s="225"/>
      <c r="H575" s="229">
        <v>18.234000000000002</v>
      </c>
      <c r="I575" s="230"/>
      <c r="J575" s="225"/>
      <c r="K575" s="225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130</v>
      </c>
      <c r="AU575" s="235" t="s">
        <v>81</v>
      </c>
      <c r="AV575" s="13" t="s">
        <v>81</v>
      </c>
      <c r="AW575" s="13" t="s">
        <v>32</v>
      </c>
      <c r="AX575" s="13" t="s">
        <v>71</v>
      </c>
      <c r="AY575" s="235" t="s">
        <v>119</v>
      </c>
    </row>
    <row r="576" s="14" customFormat="1">
      <c r="A576" s="14"/>
      <c r="B576" s="249"/>
      <c r="C576" s="250"/>
      <c r="D576" s="226" t="s">
        <v>130</v>
      </c>
      <c r="E576" s="251" t="s">
        <v>19</v>
      </c>
      <c r="F576" s="252" t="s">
        <v>282</v>
      </c>
      <c r="G576" s="250"/>
      <c r="H576" s="253">
        <v>79.884</v>
      </c>
      <c r="I576" s="254"/>
      <c r="J576" s="250"/>
      <c r="K576" s="250"/>
      <c r="L576" s="255"/>
      <c r="M576" s="256"/>
      <c r="N576" s="257"/>
      <c r="O576" s="257"/>
      <c r="P576" s="257"/>
      <c r="Q576" s="257"/>
      <c r="R576" s="257"/>
      <c r="S576" s="257"/>
      <c r="T576" s="25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9" t="s">
        <v>130</v>
      </c>
      <c r="AU576" s="259" t="s">
        <v>81</v>
      </c>
      <c r="AV576" s="14" t="s">
        <v>126</v>
      </c>
      <c r="AW576" s="14" t="s">
        <v>32</v>
      </c>
      <c r="AX576" s="14" t="s">
        <v>79</v>
      </c>
      <c r="AY576" s="259" t="s">
        <v>119</v>
      </c>
    </row>
    <row r="577" s="2" customFormat="1" ht="21.75" customHeight="1">
      <c r="A577" s="40"/>
      <c r="B577" s="41"/>
      <c r="C577" s="206" t="s">
        <v>1089</v>
      </c>
      <c r="D577" s="206" t="s">
        <v>121</v>
      </c>
      <c r="E577" s="207" t="s">
        <v>1090</v>
      </c>
      <c r="F577" s="208" t="s">
        <v>1091</v>
      </c>
      <c r="G577" s="209" t="s">
        <v>124</v>
      </c>
      <c r="H577" s="210">
        <v>18.234000000000002</v>
      </c>
      <c r="I577" s="211"/>
      <c r="J577" s="212">
        <f>ROUND(I577*H577,2)</f>
        <v>0</v>
      </c>
      <c r="K577" s="208" t="s">
        <v>272</v>
      </c>
      <c r="L577" s="46"/>
      <c r="M577" s="213" t="s">
        <v>19</v>
      </c>
      <c r="N577" s="214" t="s">
        <v>42</v>
      </c>
      <c r="O577" s="86"/>
      <c r="P577" s="215">
        <f>O577*H577</f>
        <v>0</v>
      </c>
      <c r="Q577" s="215">
        <v>0</v>
      </c>
      <c r="R577" s="215">
        <f>Q577*H577</f>
        <v>0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126</v>
      </c>
      <c r="AT577" s="217" t="s">
        <v>121</v>
      </c>
      <c r="AU577" s="217" t="s">
        <v>81</v>
      </c>
      <c r="AY577" s="19" t="s">
        <v>119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79</v>
      </c>
      <c r="BK577" s="218">
        <f>ROUND(I577*H577,2)</f>
        <v>0</v>
      </c>
      <c r="BL577" s="19" t="s">
        <v>126</v>
      </c>
      <c r="BM577" s="217" t="s">
        <v>1092</v>
      </c>
    </row>
    <row r="578" s="2" customFormat="1">
      <c r="A578" s="40"/>
      <c r="B578" s="41"/>
      <c r="C578" s="42"/>
      <c r="D578" s="219" t="s">
        <v>128</v>
      </c>
      <c r="E578" s="42"/>
      <c r="F578" s="220" t="s">
        <v>1093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128</v>
      </c>
      <c r="AU578" s="19" t="s">
        <v>81</v>
      </c>
    </row>
    <row r="579" s="15" customFormat="1">
      <c r="A579" s="15"/>
      <c r="B579" s="261"/>
      <c r="C579" s="262"/>
      <c r="D579" s="226" t="s">
        <v>130</v>
      </c>
      <c r="E579" s="263" t="s">
        <v>19</v>
      </c>
      <c r="F579" s="264" t="s">
        <v>1094</v>
      </c>
      <c r="G579" s="262"/>
      <c r="H579" s="263" t="s">
        <v>19</v>
      </c>
      <c r="I579" s="265"/>
      <c r="J579" s="262"/>
      <c r="K579" s="262"/>
      <c r="L579" s="266"/>
      <c r="M579" s="267"/>
      <c r="N579" s="268"/>
      <c r="O579" s="268"/>
      <c r="P579" s="268"/>
      <c r="Q579" s="268"/>
      <c r="R579" s="268"/>
      <c r="S579" s="268"/>
      <c r="T579" s="269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0" t="s">
        <v>130</v>
      </c>
      <c r="AU579" s="270" t="s">
        <v>81</v>
      </c>
      <c r="AV579" s="15" t="s">
        <v>79</v>
      </c>
      <c r="AW579" s="15" t="s">
        <v>32</v>
      </c>
      <c r="AX579" s="15" t="s">
        <v>71</v>
      </c>
      <c r="AY579" s="270" t="s">
        <v>119</v>
      </c>
    </row>
    <row r="580" s="13" customFormat="1">
      <c r="A580" s="13"/>
      <c r="B580" s="224"/>
      <c r="C580" s="225"/>
      <c r="D580" s="226" t="s">
        <v>130</v>
      </c>
      <c r="E580" s="227" t="s">
        <v>19</v>
      </c>
      <c r="F580" s="228" t="s">
        <v>1081</v>
      </c>
      <c r="G580" s="225"/>
      <c r="H580" s="229">
        <v>18.234000000000002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130</v>
      </c>
      <c r="AU580" s="235" t="s">
        <v>81</v>
      </c>
      <c r="AV580" s="13" t="s">
        <v>81</v>
      </c>
      <c r="AW580" s="13" t="s">
        <v>32</v>
      </c>
      <c r="AX580" s="13" t="s">
        <v>79</v>
      </c>
      <c r="AY580" s="235" t="s">
        <v>119</v>
      </c>
    </row>
    <row r="581" s="2" customFormat="1" ht="24.15" customHeight="1">
      <c r="A581" s="40"/>
      <c r="B581" s="41"/>
      <c r="C581" s="206" t="s">
        <v>1095</v>
      </c>
      <c r="D581" s="206" t="s">
        <v>121</v>
      </c>
      <c r="E581" s="207" t="s">
        <v>1096</v>
      </c>
      <c r="F581" s="208" t="s">
        <v>1097</v>
      </c>
      <c r="G581" s="209" t="s">
        <v>124</v>
      </c>
      <c r="H581" s="210">
        <v>3.895</v>
      </c>
      <c r="I581" s="211"/>
      <c r="J581" s="212">
        <f>ROUND(I581*H581,2)</f>
        <v>0</v>
      </c>
      <c r="K581" s="208" t="s">
        <v>272</v>
      </c>
      <c r="L581" s="46"/>
      <c r="M581" s="213" t="s">
        <v>19</v>
      </c>
      <c r="N581" s="214" t="s">
        <v>42</v>
      </c>
      <c r="O581" s="86"/>
      <c r="P581" s="215">
        <f>O581*H581</f>
        <v>0</v>
      </c>
      <c r="Q581" s="215">
        <v>0.13403999999999999</v>
      </c>
      <c r="R581" s="215">
        <f>Q581*H581</f>
        <v>0.52208579999999993</v>
      </c>
      <c r="S581" s="215">
        <v>0</v>
      </c>
      <c r="T581" s="21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126</v>
      </c>
      <c r="AT581" s="217" t="s">
        <v>121</v>
      </c>
      <c r="AU581" s="217" t="s">
        <v>81</v>
      </c>
      <c r="AY581" s="19" t="s">
        <v>119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9" t="s">
        <v>79</v>
      </c>
      <c r="BK581" s="218">
        <f>ROUND(I581*H581,2)</f>
        <v>0</v>
      </c>
      <c r="BL581" s="19" t="s">
        <v>126</v>
      </c>
      <c r="BM581" s="217" t="s">
        <v>1098</v>
      </c>
    </row>
    <row r="582" s="2" customFormat="1">
      <c r="A582" s="40"/>
      <c r="B582" s="41"/>
      <c r="C582" s="42"/>
      <c r="D582" s="219" t="s">
        <v>128</v>
      </c>
      <c r="E582" s="42"/>
      <c r="F582" s="220" t="s">
        <v>1099</v>
      </c>
      <c r="G582" s="42"/>
      <c r="H582" s="42"/>
      <c r="I582" s="221"/>
      <c r="J582" s="42"/>
      <c r="K582" s="42"/>
      <c r="L582" s="46"/>
      <c r="M582" s="222"/>
      <c r="N582" s="22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128</v>
      </c>
      <c r="AU582" s="19" t="s">
        <v>81</v>
      </c>
    </row>
    <row r="583" s="15" customFormat="1">
      <c r="A583" s="15"/>
      <c r="B583" s="261"/>
      <c r="C583" s="262"/>
      <c r="D583" s="226" t="s">
        <v>130</v>
      </c>
      <c r="E583" s="263" t="s">
        <v>19</v>
      </c>
      <c r="F583" s="264" t="s">
        <v>1100</v>
      </c>
      <c r="G583" s="262"/>
      <c r="H583" s="263" t="s">
        <v>19</v>
      </c>
      <c r="I583" s="265"/>
      <c r="J583" s="262"/>
      <c r="K583" s="262"/>
      <c r="L583" s="266"/>
      <c r="M583" s="267"/>
      <c r="N583" s="268"/>
      <c r="O583" s="268"/>
      <c r="P583" s="268"/>
      <c r="Q583" s="268"/>
      <c r="R583" s="268"/>
      <c r="S583" s="268"/>
      <c r="T583" s="269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0" t="s">
        <v>130</v>
      </c>
      <c r="AU583" s="270" t="s">
        <v>81</v>
      </c>
      <c r="AV583" s="15" t="s">
        <v>79</v>
      </c>
      <c r="AW583" s="15" t="s">
        <v>32</v>
      </c>
      <c r="AX583" s="15" t="s">
        <v>71</v>
      </c>
      <c r="AY583" s="270" t="s">
        <v>119</v>
      </c>
    </row>
    <row r="584" s="13" customFormat="1">
      <c r="A584" s="13"/>
      <c r="B584" s="224"/>
      <c r="C584" s="225"/>
      <c r="D584" s="226" t="s">
        <v>130</v>
      </c>
      <c r="E584" s="227" t="s">
        <v>19</v>
      </c>
      <c r="F584" s="228" t="s">
        <v>1101</v>
      </c>
      <c r="G584" s="225"/>
      <c r="H584" s="229">
        <v>3.895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130</v>
      </c>
      <c r="AU584" s="235" t="s">
        <v>81</v>
      </c>
      <c r="AV584" s="13" t="s">
        <v>81</v>
      </c>
      <c r="AW584" s="13" t="s">
        <v>32</v>
      </c>
      <c r="AX584" s="13" t="s">
        <v>79</v>
      </c>
      <c r="AY584" s="235" t="s">
        <v>119</v>
      </c>
    </row>
    <row r="585" s="2" customFormat="1" ht="16.5" customHeight="1">
      <c r="A585" s="40"/>
      <c r="B585" s="41"/>
      <c r="C585" s="239" t="s">
        <v>1102</v>
      </c>
      <c r="D585" s="239" t="s">
        <v>276</v>
      </c>
      <c r="E585" s="240" t="s">
        <v>1103</v>
      </c>
      <c r="F585" s="241" t="s">
        <v>1104</v>
      </c>
      <c r="G585" s="242" t="s">
        <v>265</v>
      </c>
      <c r="H585" s="243">
        <v>1.8700000000000001</v>
      </c>
      <c r="I585" s="244"/>
      <c r="J585" s="245">
        <f>ROUND(I585*H585,2)</f>
        <v>0</v>
      </c>
      <c r="K585" s="241" t="s">
        <v>272</v>
      </c>
      <c r="L585" s="246"/>
      <c r="M585" s="247" t="s">
        <v>19</v>
      </c>
      <c r="N585" s="248" t="s">
        <v>42</v>
      </c>
      <c r="O585" s="86"/>
      <c r="P585" s="215">
        <f>O585*H585</f>
        <v>0</v>
      </c>
      <c r="Q585" s="215">
        <v>1</v>
      </c>
      <c r="R585" s="215">
        <f>Q585*H585</f>
        <v>1.8700000000000001</v>
      </c>
      <c r="S585" s="215">
        <v>0</v>
      </c>
      <c r="T585" s="216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7" t="s">
        <v>162</v>
      </c>
      <c r="AT585" s="217" t="s">
        <v>276</v>
      </c>
      <c r="AU585" s="217" t="s">
        <v>81</v>
      </c>
      <c r="AY585" s="19" t="s">
        <v>119</v>
      </c>
      <c r="BE585" s="218">
        <f>IF(N585="základní",J585,0)</f>
        <v>0</v>
      </c>
      <c r="BF585" s="218">
        <f>IF(N585="snížená",J585,0)</f>
        <v>0</v>
      </c>
      <c r="BG585" s="218">
        <f>IF(N585="zákl. přenesená",J585,0)</f>
        <v>0</v>
      </c>
      <c r="BH585" s="218">
        <f>IF(N585="sníž. přenesená",J585,0)</f>
        <v>0</v>
      </c>
      <c r="BI585" s="218">
        <f>IF(N585="nulová",J585,0)</f>
        <v>0</v>
      </c>
      <c r="BJ585" s="19" t="s">
        <v>79</v>
      </c>
      <c r="BK585" s="218">
        <f>ROUND(I585*H585,2)</f>
        <v>0</v>
      </c>
      <c r="BL585" s="19" t="s">
        <v>126</v>
      </c>
      <c r="BM585" s="217" t="s">
        <v>1105</v>
      </c>
    </row>
    <row r="586" s="13" customFormat="1">
      <c r="A586" s="13"/>
      <c r="B586" s="224"/>
      <c r="C586" s="225"/>
      <c r="D586" s="226" t="s">
        <v>130</v>
      </c>
      <c r="E586" s="227" t="s">
        <v>19</v>
      </c>
      <c r="F586" s="228" t="s">
        <v>1106</v>
      </c>
      <c r="G586" s="225"/>
      <c r="H586" s="229">
        <v>1.8700000000000001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130</v>
      </c>
      <c r="AU586" s="235" t="s">
        <v>81</v>
      </c>
      <c r="AV586" s="13" t="s">
        <v>81</v>
      </c>
      <c r="AW586" s="13" t="s">
        <v>32</v>
      </c>
      <c r="AX586" s="13" t="s">
        <v>79</v>
      </c>
      <c r="AY586" s="235" t="s">
        <v>119</v>
      </c>
    </row>
    <row r="587" s="2" customFormat="1" ht="24.15" customHeight="1">
      <c r="A587" s="40"/>
      <c r="B587" s="41"/>
      <c r="C587" s="206" t="s">
        <v>1107</v>
      </c>
      <c r="D587" s="206" t="s">
        <v>121</v>
      </c>
      <c r="E587" s="207" t="s">
        <v>1108</v>
      </c>
      <c r="F587" s="208" t="s">
        <v>1109</v>
      </c>
      <c r="G587" s="209" t="s">
        <v>124</v>
      </c>
      <c r="H587" s="210">
        <v>3.895</v>
      </c>
      <c r="I587" s="211"/>
      <c r="J587" s="212">
        <f>ROUND(I587*H587,2)</f>
        <v>0</v>
      </c>
      <c r="K587" s="208" t="s">
        <v>272</v>
      </c>
      <c r="L587" s="46"/>
      <c r="M587" s="213" t="s">
        <v>19</v>
      </c>
      <c r="N587" s="214" t="s">
        <v>42</v>
      </c>
      <c r="O587" s="86"/>
      <c r="P587" s="215">
        <f>O587*H587</f>
        <v>0</v>
      </c>
      <c r="Q587" s="215">
        <v>0.053719999999999997</v>
      </c>
      <c r="R587" s="215">
        <f>Q587*H587</f>
        <v>0.20923939999999999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126</v>
      </c>
      <c r="AT587" s="217" t="s">
        <v>121</v>
      </c>
      <c r="AU587" s="217" t="s">
        <v>81</v>
      </c>
      <c r="AY587" s="19" t="s">
        <v>119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79</v>
      </c>
      <c r="BK587" s="218">
        <f>ROUND(I587*H587,2)</f>
        <v>0</v>
      </c>
      <c r="BL587" s="19" t="s">
        <v>126</v>
      </c>
      <c r="BM587" s="217" t="s">
        <v>1110</v>
      </c>
    </row>
    <row r="588" s="2" customFormat="1">
      <c r="A588" s="40"/>
      <c r="B588" s="41"/>
      <c r="C588" s="42"/>
      <c r="D588" s="219" t="s">
        <v>128</v>
      </c>
      <c r="E588" s="42"/>
      <c r="F588" s="220" t="s">
        <v>1111</v>
      </c>
      <c r="G588" s="42"/>
      <c r="H588" s="42"/>
      <c r="I588" s="221"/>
      <c r="J588" s="42"/>
      <c r="K588" s="42"/>
      <c r="L588" s="46"/>
      <c r="M588" s="222"/>
      <c r="N588" s="223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128</v>
      </c>
      <c r="AU588" s="19" t="s">
        <v>81</v>
      </c>
    </row>
    <row r="589" s="15" customFormat="1">
      <c r="A589" s="15"/>
      <c r="B589" s="261"/>
      <c r="C589" s="262"/>
      <c r="D589" s="226" t="s">
        <v>130</v>
      </c>
      <c r="E589" s="263" t="s">
        <v>19</v>
      </c>
      <c r="F589" s="264" t="s">
        <v>1112</v>
      </c>
      <c r="G589" s="262"/>
      <c r="H589" s="263" t="s">
        <v>19</v>
      </c>
      <c r="I589" s="265"/>
      <c r="J589" s="262"/>
      <c r="K589" s="262"/>
      <c r="L589" s="266"/>
      <c r="M589" s="267"/>
      <c r="N589" s="268"/>
      <c r="O589" s="268"/>
      <c r="P589" s="268"/>
      <c r="Q589" s="268"/>
      <c r="R589" s="268"/>
      <c r="S589" s="268"/>
      <c r="T589" s="269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70" t="s">
        <v>130</v>
      </c>
      <c r="AU589" s="270" t="s">
        <v>81</v>
      </c>
      <c r="AV589" s="15" t="s">
        <v>79</v>
      </c>
      <c r="AW589" s="15" t="s">
        <v>32</v>
      </c>
      <c r="AX589" s="15" t="s">
        <v>71</v>
      </c>
      <c r="AY589" s="270" t="s">
        <v>119</v>
      </c>
    </row>
    <row r="590" s="13" customFormat="1">
      <c r="A590" s="13"/>
      <c r="B590" s="224"/>
      <c r="C590" s="225"/>
      <c r="D590" s="226" t="s">
        <v>130</v>
      </c>
      <c r="E590" s="227" t="s">
        <v>19</v>
      </c>
      <c r="F590" s="228" t="s">
        <v>1101</v>
      </c>
      <c r="G590" s="225"/>
      <c r="H590" s="229">
        <v>3.895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130</v>
      </c>
      <c r="AU590" s="235" t="s">
        <v>81</v>
      </c>
      <c r="AV590" s="13" t="s">
        <v>81</v>
      </c>
      <c r="AW590" s="13" t="s">
        <v>32</v>
      </c>
      <c r="AX590" s="13" t="s">
        <v>79</v>
      </c>
      <c r="AY590" s="235" t="s">
        <v>119</v>
      </c>
    </row>
    <row r="591" s="12" customFormat="1" ht="22.8" customHeight="1">
      <c r="A591" s="12"/>
      <c r="B591" s="190"/>
      <c r="C591" s="191"/>
      <c r="D591" s="192" t="s">
        <v>70</v>
      </c>
      <c r="E591" s="204" t="s">
        <v>151</v>
      </c>
      <c r="F591" s="204" t="s">
        <v>1113</v>
      </c>
      <c r="G591" s="191"/>
      <c r="H591" s="191"/>
      <c r="I591" s="194"/>
      <c r="J591" s="205">
        <f>BK591</f>
        <v>0</v>
      </c>
      <c r="K591" s="191"/>
      <c r="L591" s="196"/>
      <c r="M591" s="197"/>
      <c r="N591" s="198"/>
      <c r="O591" s="198"/>
      <c r="P591" s="199">
        <f>SUM(P592:P600)</f>
        <v>0</v>
      </c>
      <c r="Q591" s="198"/>
      <c r="R591" s="199">
        <f>SUM(R592:R600)</f>
        <v>0.0075875999999999999</v>
      </c>
      <c r="S591" s="198"/>
      <c r="T591" s="200">
        <f>SUM(T592:T600)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01" t="s">
        <v>79</v>
      </c>
      <c r="AT591" s="202" t="s">
        <v>70</v>
      </c>
      <c r="AU591" s="202" t="s">
        <v>79</v>
      </c>
      <c r="AY591" s="201" t="s">
        <v>119</v>
      </c>
      <c r="BK591" s="203">
        <f>SUM(BK592:BK600)</f>
        <v>0</v>
      </c>
    </row>
    <row r="592" s="2" customFormat="1" ht="16.5" customHeight="1">
      <c r="A592" s="40"/>
      <c r="B592" s="41"/>
      <c r="C592" s="206" t="s">
        <v>1114</v>
      </c>
      <c r="D592" s="206" t="s">
        <v>121</v>
      </c>
      <c r="E592" s="207" t="s">
        <v>1115</v>
      </c>
      <c r="F592" s="208" t="s">
        <v>1116</v>
      </c>
      <c r="G592" s="209" t="s">
        <v>124</v>
      </c>
      <c r="H592" s="210">
        <v>5.1680000000000001</v>
      </c>
      <c r="I592" s="211"/>
      <c r="J592" s="212">
        <f>ROUND(I592*H592,2)</f>
        <v>0</v>
      </c>
      <c r="K592" s="208" t="s">
        <v>272</v>
      </c>
      <c r="L592" s="46"/>
      <c r="M592" s="213" t="s">
        <v>19</v>
      </c>
      <c r="N592" s="214" t="s">
        <v>42</v>
      </c>
      <c r="O592" s="86"/>
      <c r="P592" s="215">
        <f>O592*H592</f>
        <v>0</v>
      </c>
      <c r="Q592" s="215">
        <v>0.00081999999999999998</v>
      </c>
      <c r="R592" s="215">
        <f>Q592*H592</f>
        <v>0.0042377600000000001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126</v>
      </c>
      <c r="AT592" s="217" t="s">
        <v>121</v>
      </c>
      <c r="AU592" s="217" t="s">
        <v>81</v>
      </c>
      <c r="AY592" s="19" t="s">
        <v>119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79</v>
      </c>
      <c r="BK592" s="218">
        <f>ROUND(I592*H592,2)</f>
        <v>0</v>
      </c>
      <c r="BL592" s="19" t="s">
        <v>126</v>
      </c>
      <c r="BM592" s="217" t="s">
        <v>1117</v>
      </c>
    </row>
    <row r="593" s="2" customFormat="1">
      <c r="A593" s="40"/>
      <c r="B593" s="41"/>
      <c r="C593" s="42"/>
      <c r="D593" s="219" t="s">
        <v>128</v>
      </c>
      <c r="E593" s="42"/>
      <c r="F593" s="220" t="s">
        <v>1118</v>
      </c>
      <c r="G593" s="42"/>
      <c r="H593" s="42"/>
      <c r="I593" s="221"/>
      <c r="J593" s="42"/>
      <c r="K593" s="42"/>
      <c r="L593" s="46"/>
      <c r="M593" s="222"/>
      <c r="N593" s="22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128</v>
      </c>
      <c r="AU593" s="19" t="s">
        <v>81</v>
      </c>
    </row>
    <row r="594" s="15" customFormat="1">
      <c r="A594" s="15"/>
      <c r="B594" s="261"/>
      <c r="C594" s="262"/>
      <c r="D594" s="226" t="s">
        <v>130</v>
      </c>
      <c r="E594" s="263" t="s">
        <v>19</v>
      </c>
      <c r="F594" s="264" t="s">
        <v>1119</v>
      </c>
      <c r="G594" s="262"/>
      <c r="H594" s="263" t="s">
        <v>19</v>
      </c>
      <c r="I594" s="265"/>
      <c r="J594" s="262"/>
      <c r="K594" s="262"/>
      <c r="L594" s="266"/>
      <c r="M594" s="267"/>
      <c r="N594" s="268"/>
      <c r="O594" s="268"/>
      <c r="P594" s="268"/>
      <c r="Q594" s="268"/>
      <c r="R594" s="268"/>
      <c r="S594" s="268"/>
      <c r="T594" s="269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0" t="s">
        <v>130</v>
      </c>
      <c r="AU594" s="270" t="s">
        <v>81</v>
      </c>
      <c r="AV594" s="15" t="s">
        <v>79</v>
      </c>
      <c r="AW594" s="15" t="s">
        <v>32</v>
      </c>
      <c r="AX594" s="15" t="s">
        <v>71</v>
      </c>
      <c r="AY594" s="270" t="s">
        <v>119</v>
      </c>
    </row>
    <row r="595" s="13" customFormat="1">
      <c r="A595" s="13"/>
      <c r="B595" s="224"/>
      <c r="C595" s="225"/>
      <c r="D595" s="226" t="s">
        <v>130</v>
      </c>
      <c r="E595" s="227" t="s">
        <v>19</v>
      </c>
      <c r="F595" s="228" t="s">
        <v>1120</v>
      </c>
      <c r="G595" s="225"/>
      <c r="H595" s="229">
        <v>5.1680000000000001</v>
      </c>
      <c r="I595" s="230"/>
      <c r="J595" s="225"/>
      <c r="K595" s="225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130</v>
      </c>
      <c r="AU595" s="235" t="s">
        <v>81</v>
      </c>
      <c r="AV595" s="13" t="s">
        <v>81</v>
      </c>
      <c r="AW595" s="13" t="s">
        <v>32</v>
      </c>
      <c r="AX595" s="13" t="s">
        <v>79</v>
      </c>
      <c r="AY595" s="235" t="s">
        <v>119</v>
      </c>
    </row>
    <row r="596" s="2" customFormat="1" ht="24.15" customHeight="1">
      <c r="A596" s="40"/>
      <c r="B596" s="41"/>
      <c r="C596" s="206" t="s">
        <v>1121</v>
      </c>
      <c r="D596" s="206" t="s">
        <v>121</v>
      </c>
      <c r="E596" s="207" t="s">
        <v>1122</v>
      </c>
      <c r="F596" s="208" t="s">
        <v>1123</v>
      </c>
      <c r="G596" s="209" t="s">
        <v>124</v>
      </c>
      <c r="H596" s="210">
        <v>6.4420000000000002</v>
      </c>
      <c r="I596" s="211"/>
      <c r="J596" s="212">
        <f>ROUND(I596*H596,2)</f>
        <v>0</v>
      </c>
      <c r="K596" s="208" t="s">
        <v>272</v>
      </c>
      <c r="L596" s="46"/>
      <c r="M596" s="213" t="s">
        <v>19</v>
      </c>
      <c r="N596" s="214" t="s">
        <v>42</v>
      </c>
      <c r="O596" s="86"/>
      <c r="P596" s="215">
        <f>O596*H596</f>
        <v>0</v>
      </c>
      <c r="Q596" s="215">
        <v>0.00051999999999999995</v>
      </c>
      <c r="R596" s="215">
        <f>Q596*H596</f>
        <v>0.0033498399999999998</v>
      </c>
      <c r="S596" s="215">
        <v>0</v>
      </c>
      <c r="T596" s="21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7" t="s">
        <v>126</v>
      </c>
      <c r="AT596" s="217" t="s">
        <v>121</v>
      </c>
      <c r="AU596" s="217" t="s">
        <v>81</v>
      </c>
      <c r="AY596" s="19" t="s">
        <v>119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9" t="s">
        <v>79</v>
      </c>
      <c r="BK596" s="218">
        <f>ROUND(I596*H596,2)</f>
        <v>0</v>
      </c>
      <c r="BL596" s="19" t="s">
        <v>126</v>
      </c>
      <c r="BM596" s="217" t="s">
        <v>1124</v>
      </c>
    </row>
    <row r="597" s="2" customFormat="1">
      <c r="A597" s="40"/>
      <c r="B597" s="41"/>
      <c r="C597" s="42"/>
      <c r="D597" s="219" t="s">
        <v>128</v>
      </c>
      <c r="E597" s="42"/>
      <c r="F597" s="220" t="s">
        <v>1125</v>
      </c>
      <c r="G597" s="42"/>
      <c r="H597" s="42"/>
      <c r="I597" s="221"/>
      <c r="J597" s="42"/>
      <c r="K597" s="42"/>
      <c r="L597" s="46"/>
      <c r="M597" s="222"/>
      <c r="N597" s="223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128</v>
      </c>
      <c r="AU597" s="19" t="s">
        <v>81</v>
      </c>
    </row>
    <row r="598" s="15" customFormat="1">
      <c r="A598" s="15"/>
      <c r="B598" s="261"/>
      <c r="C598" s="262"/>
      <c r="D598" s="226" t="s">
        <v>130</v>
      </c>
      <c r="E598" s="263" t="s">
        <v>19</v>
      </c>
      <c r="F598" s="264" t="s">
        <v>1126</v>
      </c>
      <c r="G598" s="262"/>
      <c r="H598" s="263" t="s">
        <v>19</v>
      </c>
      <c r="I598" s="265"/>
      <c r="J598" s="262"/>
      <c r="K598" s="262"/>
      <c r="L598" s="266"/>
      <c r="M598" s="267"/>
      <c r="N598" s="268"/>
      <c r="O598" s="268"/>
      <c r="P598" s="268"/>
      <c r="Q598" s="268"/>
      <c r="R598" s="268"/>
      <c r="S598" s="268"/>
      <c r="T598" s="269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0" t="s">
        <v>130</v>
      </c>
      <c r="AU598" s="270" t="s">
        <v>81</v>
      </c>
      <c r="AV598" s="15" t="s">
        <v>79</v>
      </c>
      <c r="AW598" s="15" t="s">
        <v>32</v>
      </c>
      <c r="AX598" s="15" t="s">
        <v>71</v>
      </c>
      <c r="AY598" s="270" t="s">
        <v>119</v>
      </c>
    </row>
    <row r="599" s="15" customFormat="1">
      <c r="A599" s="15"/>
      <c r="B599" s="261"/>
      <c r="C599" s="262"/>
      <c r="D599" s="226" t="s">
        <v>130</v>
      </c>
      <c r="E599" s="263" t="s">
        <v>19</v>
      </c>
      <c r="F599" s="264" t="s">
        <v>1127</v>
      </c>
      <c r="G599" s="262"/>
      <c r="H599" s="263" t="s">
        <v>19</v>
      </c>
      <c r="I599" s="265"/>
      <c r="J599" s="262"/>
      <c r="K599" s="262"/>
      <c r="L599" s="266"/>
      <c r="M599" s="267"/>
      <c r="N599" s="268"/>
      <c r="O599" s="268"/>
      <c r="P599" s="268"/>
      <c r="Q599" s="268"/>
      <c r="R599" s="268"/>
      <c r="S599" s="268"/>
      <c r="T599" s="269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70" t="s">
        <v>130</v>
      </c>
      <c r="AU599" s="270" t="s">
        <v>81</v>
      </c>
      <c r="AV599" s="15" t="s">
        <v>79</v>
      </c>
      <c r="AW599" s="15" t="s">
        <v>32</v>
      </c>
      <c r="AX599" s="15" t="s">
        <v>71</v>
      </c>
      <c r="AY599" s="270" t="s">
        <v>119</v>
      </c>
    </row>
    <row r="600" s="13" customFormat="1">
      <c r="A600" s="13"/>
      <c r="B600" s="224"/>
      <c r="C600" s="225"/>
      <c r="D600" s="226" t="s">
        <v>130</v>
      </c>
      <c r="E600" s="227" t="s">
        <v>19</v>
      </c>
      <c r="F600" s="228" t="s">
        <v>1128</v>
      </c>
      <c r="G600" s="225"/>
      <c r="H600" s="229">
        <v>6.4420000000000002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130</v>
      </c>
      <c r="AU600" s="235" t="s">
        <v>81</v>
      </c>
      <c r="AV600" s="13" t="s">
        <v>81</v>
      </c>
      <c r="AW600" s="13" t="s">
        <v>32</v>
      </c>
      <c r="AX600" s="13" t="s">
        <v>79</v>
      </c>
      <c r="AY600" s="235" t="s">
        <v>119</v>
      </c>
    </row>
    <row r="601" s="12" customFormat="1" ht="22.8" customHeight="1">
      <c r="A601" s="12"/>
      <c r="B601" s="190"/>
      <c r="C601" s="191"/>
      <c r="D601" s="192" t="s">
        <v>70</v>
      </c>
      <c r="E601" s="204" t="s">
        <v>168</v>
      </c>
      <c r="F601" s="204" t="s">
        <v>1129</v>
      </c>
      <c r="G601" s="191"/>
      <c r="H601" s="191"/>
      <c r="I601" s="194"/>
      <c r="J601" s="205">
        <f>BK601</f>
        <v>0</v>
      </c>
      <c r="K601" s="191"/>
      <c r="L601" s="196"/>
      <c r="M601" s="197"/>
      <c r="N601" s="198"/>
      <c r="O601" s="198"/>
      <c r="P601" s="199">
        <f>SUM(P602:P663)</f>
        <v>0</v>
      </c>
      <c r="Q601" s="198"/>
      <c r="R601" s="199">
        <f>SUM(R602:R663)</f>
        <v>4.4959772200000012</v>
      </c>
      <c r="S601" s="198"/>
      <c r="T601" s="200">
        <f>SUM(T602:T663)</f>
        <v>84.834420000000009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01" t="s">
        <v>79</v>
      </c>
      <c r="AT601" s="202" t="s">
        <v>70</v>
      </c>
      <c r="AU601" s="202" t="s">
        <v>79</v>
      </c>
      <c r="AY601" s="201" t="s">
        <v>119</v>
      </c>
      <c r="BK601" s="203">
        <f>SUM(BK602:BK663)</f>
        <v>0</v>
      </c>
    </row>
    <row r="602" s="2" customFormat="1" ht="16.5" customHeight="1">
      <c r="A602" s="40"/>
      <c r="B602" s="41"/>
      <c r="C602" s="206" t="s">
        <v>1130</v>
      </c>
      <c r="D602" s="206" t="s">
        <v>121</v>
      </c>
      <c r="E602" s="207" t="s">
        <v>1131</v>
      </c>
      <c r="F602" s="208" t="s">
        <v>1132</v>
      </c>
      <c r="G602" s="209" t="s">
        <v>124</v>
      </c>
      <c r="H602" s="210">
        <v>22.850000000000001</v>
      </c>
      <c r="I602" s="211"/>
      <c r="J602" s="212">
        <f>ROUND(I602*H602,2)</f>
        <v>0</v>
      </c>
      <c r="K602" s="208" t="s">
        <v>272</v>
      </c>
      <c r="L602" s="46"/>
      <c r="M602" s="213" t="s">
        <v>19</v>
      </c>
      <c r="N602" s="214" t="s">
        <v>42</v>
      </c>
      <c r="O602" s="86"/>
      <c r="P602" s="215">
        <f>O602*H602</f>
        <v>0</v>
      </c>
      <c r="Q602" s="215">
        <v>0.00020000000000000001</v>
      </c>
      <c r="R602" s="215">
        <f>Q602*H602</f>
        <v>0.0045700000000000003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126</v>
      </c>
      <c r="AT602" s="217" t="s">
        <v>121</v>
      </c>
      <c r="AU602" s="217" t="s">
        <v>81</v>
      </c>
      <c r="AY602" s="19" t="s">
        <v>119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79</v>
      </c>
      <c r="BK602" s="218">
        <f>ROUND(I602*H602,2)</f>
        <v>0</v>
      </c>
      <c r="BL602" s="19" t="s">
        <v>126</v>
      </c>
      <c r="BM602" s="217" t="s">
        <v>1133</v>
      </c>
    </row>
    <row r="603" s="2" customFormat="1">
      <c r="A603" s="40"/>
      <c r="B603" s="41"/>
      <c r="C603" s="42"/>
      <c r="D603" s="219" t="s">
        <v>128</v>
      </c>
      <c r="E603" s="42"/>
      <c r="F603" s="220" t="s">
        <v>1134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128</v>
      </c>
      <c r="AU603" s="19" t="s">
        <v>81</v>
      </c>
    </row>
    <row r="604" s="13" customFormat="1">
      <c r="A604" s="13"/>
      <c r="B604" s="224"/>
      <c r="C604" s="225"/>
      <c r="D604" s="226" t="s">
        <v>130</v>
      </c>
      <c r="E604" s="227" t="s">
        <v>19</v>
      </c>
      <c r="F604" s="228" t="s">
        <v>1135</v>
      </c>
      <c r="G604" s="225"/>
      <c r="H604" s="229">
        <v>22.850000000000001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130</v>
      </c>
      <c r="AU604" s="235" t="s">
        <v>81</v>
      </c>
      <c r="AV604" s="13" t="s">
        <v>81</v>
      </c>
      <c r="AW604" s="13" t="s">
        <v>32</v>
      </c>
      <c r="AX604" s="13" t="s">
        <v>79</v>
      </c>
      <c r="AY604" s="235" t="s">
        <v>119</v>
      </c>
    </row>
    <row r="605" s="2" customFormat="1" ht="16.5" customHeight="1">
      <c r="A605" s="40"/>
      <c r="B605" s="41"/>
      <c r="C605" s="239" t="s">
        <v>1136</v>
      </c>
      <c r="D605" s="239" t="s">
        <v>276</v>
      </c>
      <c r="E605" s="240" t="s">
        <v>1137</v>
      </c>
      <c r="F605" s="241" t="s">
        <v>1138</v>
      </c>
      <c r="G605" s="242" t="s">
        <v>430</v>
      </c>
      <c r="H605" s="243">
        <v>6.1200000000000001</v>
      </c>
      <c r="I605" s="244"/>
      <c r="J605" s="245">
        <f>ROUND(I605*H605,2)</f>
        <v>0</v>
      </c>
      <c r="K605" s="241" t="s">
        <v>272</v>
      </c>
      <c r="L605" s="246"/>
      <c r="M605" s="247" t="s">
        <v>19</v>
      </c>
      <c r="N605" s="248" t="s">
        <v>42</v>
      </c>
      <c r="O605" s="86"/>
      <c r="P605" s="215">
        <f>O605*H605</f>
        <v>0</v>
      </c>
      <c r="Q605" s="215">
        <v>0.10199999999999999</v>
      </c>
      <c r="R605" s="215">
        <f>Q605*H605</f>
        <v>0.62424000000000002</v>
      </c>
      <c r="S605" s="215">
        <v>0</v>
      </c>
      <c r="T605" s="216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7" t="s">
        <v>162</v>
      </c>
      <c r="AT605" s="217" t="s">
        <v>276</v>
      </c>
      <c r="AU605" s="217" t="s">
        <v>81</v>
      </c>
      <c r="AY605" s="19" t="s">
        <v>119</v>
      </c>
      <c r="BE605" s="218">
        <f>IF(N605="základní",J605,0)</f>
        <v>0</v>
      </c>
      <c r="BF605" s="218">
        <f>IF(N605="snížená",J605,0)</f>
        <v>0</v>
      </c>
      <c r="BG605" s="218">
        <f>IF(N605="zákl. přenesená",J605,0)</f>
        <v>0</v>
      </c>
      <c r="BH605" s="218">
        <f>IF(N605="sníž. přenesená",J605,0)</f>
        <v>0</v>
      </c>
      <c r="BI605" s="218">
        <f>IF(N605="nulová",J605,0)</f>
        <v>0</v>
      </c>
      <c r="BJ605" s="19" t="s">
        <v>79</v>
      </c>
      <c r="BK605" s="218">
        <f>ROUND(I605*H605,2)</f>
        <v>0</v>
      </c>
      <c r="BL605" s="19" t="s">
        <v>126</v>
      </c>
      <c r="BM605" s="217" t="s">
        <v>1139</v>
      </c>
    </row>
    <row r="606" s="13" customFormat="1">
      <c r="A606" s="13"/>
      <c r="B606" s="224"/>
      <c r="C606" s="225"/>
      <c r="D606" s="226" t="s">
        <v>130</v>
      </c>
      <c r="E606" s="225"/>
      <c r="F606" s="228" t="s">
        <v>1140</v>
      </c>
      <c r="G606" s="225"/>
      <c r="H606" s="229">
        <v>6.1200000000000001</v>
      </c>
      <c r="I606" s="230"/>
      <c r="J606" s="225"/>
      <c r="K606" s="225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130</v>
      </c>
      <c r="AU606" s="235" t="s">
        <v>81</v>
      </c>
      <c r="AV606" s="13" t="s">
        <v>81</v>
      </c>
      <c r="AW606" s="13" t="s">
        <v>4</v>
      </c>
      <c r="AX606" s="13" t="s">
        <v>79</v>
      </c>
      <c r="AY606" s="235" t="s">
        <v>119</v>
      </c>
    </row>
    <row r="607" s="2" customFormat="1" ht="21.75" customHeight="1">
      <c r="A607" s="40"/>
      <c r="B607" s="41"/>
      <c r="C607" s="206" t="s">
        <v>1141</v>
      </c>
      <c r="D607" s="206" t="s">
        <v>121</v>
      </c>
      <c r="E607" s="207" t="s">
        <v>1142</v>
      </c>
      <c r="F607" s="208" t="s">
        <v>1143</v>
      </c>
      <c r="G607" s="209" t="s">
        <v>430</v>
      </c>
      <c r="H607" s="210">
        <v>9.3100000000000005</v>
      </c>
      <c r="I607" s="211"/>
      <c r="J607" s="212">
        <f>ROUND(I607*H607,2)</f>
        <v>0</v>
      </c>
      <c r="K607" s="208" t="s">
        <v>272</v>
      </c>
      <c r="L607" s="46"/>
      <c r="M607" s="213" t="s">
        <v>19</v>
      </c>
      <c r="N607" s="214" t="s">
        <v>42</v>
      </c>
      <c r="O607" s="86"/>
      <c r="P607" s="215">
        <f>O607*H607</f>
        <v>0</v>
      </c>
      <c r="Q607" s="215">
        <v>1.0000000000000001E-05</v>
      </c>
      <c r="R607" s="215">
        <f>Q607*H607</f>
        <v>9.3100000000000013E-05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126</v>
      </c>
      <c r="AT607" s="217" t="s">
        <v>121</v>
      </c>
      <c r="AU607" s="217" t="s">
        <v>81</v>
      </c>
      <c r="AY607" s="19" t="s">
        <v>119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79</v>
      </c>
      <c r="BK607" s="218">
        <f>ROUND(I607*H607,2)</f>
        <v>0</v>
      </c>
      <c r="BL607" s="19" t="s">
        <v>126</v>
      </c>
      <c r="BM607" s="217" t="s">
        <v>1144</v>
      </c>
    </row>
    <row r="608" s="2" customFormat="1">
      <c r="A608" s="40"/>
      <c r="B608" s="41"/>
      <c r="C608" s="42"/>
      <c r="D608" s="219" t="s">
        <v>128</v>
      </c>
      <c r="E608" s="42"/>
      <c r="F608" s="220" t="s">
        <v>1145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128</v>
      </c>
      <c r="AU608" s="19" t="s">
        <v>81</v>
      </c>
    </row>
    <row r="609" s="13" customFormat="1">
      <c r="A609" s="13"/>
      <c r="B609" s="224"/>
      <c r="C609" s="225"/>
      <c r="D609" s="226" t="s">
        <v>130</v>
      </c>
      <c r="E609" s="227" t="s">
        <v>19</v>
      </c>
      <c r="F609" s="228" t="s">
        <v>1146</v>
      </c>
      <c r="G609" s="225"/>
      <c r="H609" s="229">
        <v>9.3100000000000005</v>
      </c>
      <c r="I609" s="230"/>
      <c r="J609" s="225"/>
      <c r="K609" s="225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130</v>
      </c>
      <c r="AU609" s="235" t="s">
        <v>81</v>
      </c>
      <c r="AV609" s="13" t="s">
        <v>81</v>
      </c>
      <c r="AW609" s="13" t="s">
        <v>32</v>
      </c>
      <c r="AX609" s="13" t="s">
        <v>79</v>
      </c>
      <c r="AY609" s="235" t="s">
        <v>119</v>
      </c>
    </row>
    <row r="610" s="2" customFormat="1" ht="24.15" customHeight="1">
      <c r="A610" s="40"/>
      <c r="B610" s="41"/>
      <c r="C610" s="206" t="s">
        <v>1147</v>
      </c>
      <c r="D610" s="206" t="s">
        <v>121</v>
      </c>
      <c r="E610" s="207" t="s">
        <v>1148</v>
      </c>
      <c r="F610" s="208" t="s">
        <v>1149</v>
      </c>
      <c r="G610" s="209" t="s">
        <v>430</v>
      </c>
      <c r="H610" s="210">
        <v>9.3100000000000005</v>
      </c>
      <c r="I610" s="211"/>
      <c r="J610" s="212">
        <f>ROUND(I610*H610,2)</f>
        <v>0</v>
      </c>
      <c r="K610" s="208" t="s">
        <v>272</v>
      </c>
      <c r="L610" s="46"/>
      <c r="M610" s="213" t="s">
        <v>19</v>
      </c>
      <c r="N610" s="214" t="s">
        <v>42</v>
      </c>
      <c r="O610" s="86"/>
      <c r="P610" s="215">
        <f>O610*H610</f>
        <v>0</v>
      </c>
      <c r="Q610" s="215">
        <v>0.00034000000000000002</v>
      </c>
      <c r="R610" s="215">
        <f>Q610*H610</f>
        <v>0.0031654000000000005</v>
      </c>
      <c r="S610" s="215">
        <v>0</v>
      </c>
      <c r="T610" s="21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126</v>
      </c>
      <c r="AT610" s="217" t="s">
        <v>121</v>
      </c>
      <c r="AU610" s="217" t="s">
        <v>81</v>
      </c>
      <c r="AY610" s="19" t="s">
        <v>119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9" t="s">
        <v>79</v>
      </c>
      <c r="BK610" s="218">
        <f>ROUND(I610*H610,2)</f>
        <v>0</v>
      </c>
      <c r="BL610" s="19" t="s">
        <v>126</v>
      </c>
      <c r="BM610" s="217" t="s">
        <v>1150</v>
      </c>
    </row>
    <row r="611" s="2" customFormat="1">
      <c r="A611" s="40"/>
      <c r="B611" s="41"/>
      <c r="C611" s="42"/>
      <c r="D611" s="219" t="s">
        <v>128</v>
      </c>
      <c r="E611" s="42"/>
      <c r="F611" s="220" t="s">
        <v>1151</v>
      </c>
      <c r="G611" s="42"/>
      <c r="H611" s="42"/>
      <c r="I611" s="221"/>
      <c r="J611" s="42"/>
      <c r="K611" s="42"/>
      <c r="L611" s="46"/>
      <c r="M611" s="222"/>
      <c r="N611" s="22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128</v>
      </c>
      <c r="AU611" s="19" t="s">
        <v>81</v>
      </c>
    </row>
    <row r="612" s="13" customFormat="1">
      <c r="A612" s="13"/>
      <c r="B612" s="224"/>
      <c r="C612" s="225"/>
      <c r="D612" s="226" t="s">
        <v>130</v>
      </c>
      <c r="E612" s="227" t="s">
        <v>19</v>
      </c>
      <c r="F612" s="228" t="s">
        <v>1146</v>
      </c>
      <c r="G612" s="225"/>
      <c r="H612" s="229">
        <v>9.3100000000000005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130</v>
      </c>
      <c r="AU612" s="235" t="s">
        <v>81</v>
      </c>
      <c r="AV612" s="13" t="s">
        <v>81</v>
      </c>
      <c r="AW612" s="13" t="s">
        <v>32</v>
      </c>
      <c r="AX612" s="13" t="s">
        <v>79</v>
      </c>
      <c r="AY612" s="235" t="s">
        <v>119</v>
      </c>
    </row>
    <row r="613" s="2" customFormat="1" ht="16.5" customHeight="1">
      <c r="A613" s="40"/>
      <c r="B613" s="41"/>
      <c r="C613" s="206" t="s">
        <v>1152</v>
      </c>
      <c r="D613" s="206" t="s">
        <v>121</v>
      </c>
      <c r="E613" s="207" t="s">
        <v>1153</v>
      </c>
      <c r="F613" s="208" t="s">
        <v>1154</v>
      </c>
      <c r="G613" s="209" t="s">
        <v>124</v>
      </c>
      <c r="H613" s="210">
        <v>8.0679999999999996</v>
      </c>
      <c r="I613" s="211"/>
      <c r="J613" s="212">
        <f>ROUND(I613*H613,2)</f>
        <v>0</v>
      </c>
      <c r="K613" s="208" t="s">
        <v>272</v>
      </c>
      <c r="L613" s="46"/>
      <c r="M613" s="213" t="s">
        <v>19</v>
      </c>
      <c r="N613" s="214" t="s">
        <v>42</v>
      </c>
      <c r="O613" s="86"/>
      <c r="P613" s="215">
        <f>O613*H613</f>
        <v>0</v>
      </c>
      <c r="Q613" s="215">
        <v>0.00063000000000000003</v>
      </c>
      <c r="R613" s="215">
        <f>Q613*H613</f>
        <v>0.0050828399999999999</v>
      </c>
      <c r="S613" s="215">
        <v>0</v>
      </c>
      <c r="T613" s="21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126</v>
      </c>
      <c r="AT613" s="217" t="s">
        <v>121</v>
      </c>
      <c r="AU613" s="217" t="s">
        <v>81</v>
      </c>
      <c r="AY613" s="19" t="s">
        <v>119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79</v>
      </c>
      <c r="BK613" s="218">
        <f>ROUND(I613*H613,2)</f>
        <v>0</v>
      </c>
      <c r="BL613" s="19" t="s">
        <v>126</v>
      </c>
      <c r="BM613" s="217" t="s">
        <v>1155</v>
      </c>
    </row>
    <row r="614" s="2" customFormat="1">
      <c r="A614" s="40"/>
      <c r="B614" s="41"/>
      <c r="C614" s="42"/>
      <c r="D614" s="219" t="s">
        <v>128</v>
      </c>
      <c r="E614" s="42"/>
      <c r="F614" s="220" t="s">
        <v>1156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128</v>
      </c>
      <c r="AU614" s="19" t="s">
        <v>81</v>
      </c>
    </row>
    <row r="615" s="13" customFormat="1">
      <c r="A615" s="13"/>
      <c r="B615" s="224"/>
      <c r="C615" s="225"/>
      <c r="D615" s="226" t="s">
        <v>130</v>
      </c>
      <c r="E615" s="227" t="s">
        <v>19</v>
      </c>
      <c r="F615" s="228" t="s">
        <v>1157</v>
      </c>
      <c r="G615" s="225"/>
      <c r="H615" s="229">
        <v>8.0679999999999996</v>
      </c>
      <c r="I615" s="230"/>
      <c r="J615" s="225"/>
      <c r="K615" s="225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130</v>
      </c>
      <c r="AU615" s="235" t="s">
        <v>81</v>
      </c>
      <c r="AV615" s="13" t="s">
        <v>81</v>
      </c>
      <c r="AW615" s="13" t="s">
        <v>32</v>
      </c>
      <c r="AX615" s="13" t="s">
        <v>79</v>
      </c>
      <c r="AY615" s="235" t="s">
        <v>119</v>
      </c>
    </row>
    <row r="616" s="2" customFormat="1" ht="21.75" customHeight="1">
      <c r="A616" s="40"/>
      <c r="B616" s="41"/>
      <c r="C616" s="206" t="s">
        <v>1158</v>
      </c>
      <c r="D616" s="206" t="s">
        <v>121</v>
      </c>
      <c r="E616" s="207" t="s">
        <v>1159</v>
      </c>
      <c r="F616" s="208" t="s">
        <v>1160</v>
      </c>
      <c r="G616" s="209" t="s">
        <v>430</v>
      </c>
      <c r="H616" s="210">
        <v>25.986999999999998</v>
      </c>
      <c r="I616" s="211"/>
      <c r="J616" s="212">
        <f>ROUND(I616*H616,2)</f>
        <v>0</v>
      </c>
      <c r="K616" s="208" t="s">
        <v>272</v>
      </c>
      <c r="L616" s="46"/>
      <c r="M616" s="213" t="s">
        <v>19</v>
      </c>
      <c r="N616" s="214" t="s">
        <v>42</v>
      </c>
      <c r="O616" s="86"/>
      <c r="P616" s="215">
        <f>O616*H616</f>
        <v>0</v>
      </c>
      <c r="Q616" s="215">
        <v>0.00017000000000000001</v>
      </c>
      <c r="R616" s="215">
        <f>Q616*H616</f>
        <v>0.0044177900000000004</v>
      </c>
      <c r="S616" s="215">
        <v>0</v>
      </c>
      <c r="T616" s="216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7" t="s">
        <v>126</v>
      </c>
      <c r="AT616" s="217" t="s">
        <v>121</v>
      </c>
      <c r="AU616" s="217" t="s">
        <v>81</v>
      </c>
      <c r="AY616" s="19" t="s">
        <v>119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9" t="s">
        <v>79</v>
      </c>
      <c r="BK616" s="218">
        <f>ROUND(I616*H616,2)</f>
        <v>0</v>
      </c>
      <c r="BL616" s="19" t="s">
        <v>126</v>
      </c>
      <c r="BM616" s="217" t="s">
        <v>1161</v>
      </c>
    </row>
    <row r="617" s="2" customFormat="1">
      <c r="A617" s="40"/>
      <c r="B617" s="41"/>
      <c r="C617" s="42"/>
      <c r="D617" s="219" t="s">
        <v>128</v>
      </c>
      <c r="E617" s="42"/>
      <c r="F617" s="220" t="s">
        <v>1162</v>
      </c>
      <c r="G617" s="42"/>
      <c r="H617" s="42"/>
      <c r="I617" s="221"/>
      <c r="J617" s="42"/>
      <c r="K617" s="42"/>
      <c r="L617" s="46"/>
      <c r="M617" s="222"/>
      <c r="N617" s="22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128</v>
      </c>
      <c r="AU617" s="19" t="s">
        <v>81</v>
      </c>
    </row>
    <row r="618" s="13" customFormat="1">
      <c r="A618" s="13"/>
      <c r="B618" s="224"/>
      <c r="C618" s="225"/>
      <c r="D618" s="226" t="s">
        <v>130</v>
      </c>
      <c r="E618" s="227" t="s">
        <v>19</v>
      </c>
      <c r="F618" s="228" t="s">
        <v>1163</v>
      </c>
      <c r="G618" s="225"/>
      <c r="H618" s="229">
        <v>25.986999999999998</v>
      </c>
      <c r="I618" s="230"/>
      <c r="J618" s="225"/>
      <c r="K618" s="225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130</v>
      </c>
      <c r="AU618" s="235" t="s">
        <v>81</v>
      </c>
      <c r="AV618" s="13" t="s">
        <v>81</v>
      </c>
      <c r="AW618" s="13" t="s">
        <v>32</v>
      </c>
      <c r="AX618" s="13" t="s">
        <v>79</v>
      </c>
      <c r="AY618" s="235" t="s">
        <v>119</v>
      </c>
    </row>
    <row r="619" s="2" customFormat="1" ht="16.5" customHeight="1">
      <c r="A619" s="40"/>
      <c r="B619" s="41"/>
      <c r="C619" s="206" t="s">
        <v>1164</v>
      </c>
      <c r="D619" s="206" t="s">
        <v>121</v>
      </c>
      <c r="E619" s="207" t="s">
        <v>1165</v>
      </c>
      <c r="F619" s="208" t="s">
        <v>1166</v>
      </c>
      <c r="G619" s="209" t="s">
        <v>279</v>
      </c>
      <c r="H619" s="210">
        <v>44.771999999999998</v>
      </c>
      <c r="I619" s="211"/>
      <c r="J619" s="212">
        <f>ROUND(I619*H619,2)</f>
        <v>0</v>
      </c>
      <c r="K619" s="208" t="s">
        <v>272</v>
      </c>
      <c r="L619" s="46"/>
      <c r="M619" s="213" t="s">
        <v>19</v>
      </c>
      <c r="N619" s="214" t="s">
        <v>42</v>
      </c>
      <c r="O619" s="86"/>
      <c r="P619" s="215">
        <f>O619*H619</f>
        <v>0</v>
      </c>
      <c r="Q619" s="215">
        <v>0.00088000000000000003</v>
      </c>
      <c r="R619" s="215">
        <f>Q619*H619</f>
        <v>0.039399360000000001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126</v>
      </c>
      <c r="AT619" s="217" t="s">
        <v>121</v>
      </c>
      <c r="AU619" s="217" t="s">
        <v>81</v>
      </c>
      <c r="AY619" s="19" t="s">
        <v>119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79</v>
      </c>
      <c r="BK619" s="218">
        <f>ROUND(I619*H619,2)</f>
        <v>0</v>
      </c>
      <c r="BL619" s="19" t="s">
        <v>126</v>
      </c>
      <c r="BM619" s="217" t="s">
        <v>1167</v>
      </c>
    </row>
    <row r="620" s="2" customFormat="1">
      <c r="A620" s="40"/>
      <c r="B620" s="41"/>
      <c r="C620" s="42"/>
      <c r="D620" s="219" t="s">
        <v>128</v>
      </c>
      <c r="E620" s="42"/>
      <c r="F620" s="220" t="s">
        <v>1168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128</v>
      </c>
      <c r="AU620" s="19" t="s">
        <v>81</v>
      </c>
    </row>
    <row r="621" s="13" customFormat="1">
      <c r="A621" s="13"/>
      <c r="B621" s="224"/>
      <c r="C621" s="225"/>
      <c r="D621" s="226" t="s">
        <v>130</v>
      </c>
      <c r="E621" s="227" t="s">
        <v>19</v>
      </c>
      <c r="F621" s="228" t="s">
        <v>1169</v>
      </c>
      <c r="G621" s="225"/>
      <c r="H621" s="229">
        <v>44.771999999999998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130</v>
      </c>
      <c r="AU621" s="235" t="s">
        <v>81</v>
      </c>
      <c r="AV621" s="13" t="s">
        <v>81</v>
      </c>
      <c r="AW621" s="13" t="s">
        <v>32</v>
      </c>
      <c r="AX621" s="13" t="s">
        <v>79</v>
      </c>
      <c r="AY621" s="235" t="s">
        <v>119</v>
      </c>
    </row>
    <row r="622" s="2" customFormat="1" ht="16.5" customHeight="1">
      <c r="A622" s="40"/>
      <c r="B622" s="41"/>
      <c r="C622" s="206" t="s">
        <v>1170</v>
      </c>
      <c r="D622" s="206" t="s">
        <v>121</v>
      </c>
      <c r="E622" s="207" t="s">
        <v>1171</v>
      </c>
      <c r="F622" s="208" t="s">
        <v>1172</v>
      </c>
      <c r="G622" s="209" t="s">
        <v>279</v>
      </c>
      <c r="H622" s="210">
        <v>44.771999999999998</v>
      </c>
      <c r="I622" s="211"/>
      <c r="J622" s="212">
        <f>ROUND(I622*H622,2)</f>
        <v>0</v>
      </c>
      <c r="K622" s="208" t="s">
        <v>272</v>
      </c>
      <c r="L622" s="46"/>
      <c r="M622" s="213" t="s">
        <v>19</v>
      </c>
      <c r="N622" s="214" t="s">
        <v>42</v>
      </c>
      <c r="O622" s="86"/>
      <c r="P622" s="215">
        <f>O622*H622</f>
        <v>0</v>
      </c>
      <c r="Q622" s="215">
        <v>0</v>
      </c>
      <c r="R622" s="215">
        <f>Q622*H622</f>
        <v>0</v>
      </c>
      <c r="S622" s="215">
        <v>0</v>
      </c>
      <c r="T622" s="216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17" t="s">
        <v>126</v>
      </c>
      <c r="AT622" s="217" t="s">
        <v>121</v>
      </c>
      <c r="AU622" s="217" t="s">
        <v>81</v>
      </c>
      <c r="AY622" s="19" t="s">
        <v>119</v>
      </c>
      <c r="BE622" s="218">
        <f>IF(N622="základní",J622,0)</f>
        <v>0</v>
      </c>
      <c r="BF622" s="218">
        <f>IF(N622="snížená",J622,0)</f>
        <v>0</v>
      </c>
      <c r="BG622" s="218">
        <f>IF(N622="zákl. přenesená",J622,0)</f>
        <v>0</v>
      </c>
      <c r="BH622" s="218">
        <f>IF(N622="sníž. přenesená",J622,0)</f>
        <v>0</v>
      </c>
      <c r="BI622" s="218">
        <f>IF(N622="nulová",J622,0)</f>
        <v>0</v>
      </c>
      <c r="BJ622" s="19" t="s">
        <v>79</v>
      </c>
      <c r="BK622" s="218">
        <f>ROUND(I622*H622,2)</f>
        <v>0</v>
      </c>
      <c r="BL622" s="19" t="s">
        <v>126</v>
      </c>
      <c r="BM622" s="217" t="s">
        <v>1173</v>
      </c>
    </row>
    <row r="623" s="2" customFormat="1">
      <c r="A623" s="40"/>
      <c r="B623" s="41"/>
      <c r="C623" s="42"/>
      <c r="D623" s="219" t="s">
        <v>128</v>
      </c>
      <c r="E623" s="42"/>
      <c r="F623" s="220" t="s">
        <v>1174</v>
      </c>
      <c r="G623" s="42"/>
      <c r="H623" s="42"/>
      <c r="I623" s="221"/>
      <c r="J623" s="42"/>
      <c r="K623" s="42"/>
      <c r="L623" s="46"/>
      <c r="M623" s="222"/>
      <c r="N623" s="223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128</v>
      </c>
      <c r="AU623" s="19" t="s">
        <v>81</v>
      </c>
    </row>
    <row r="624" s="2" customFormat="1" ht="24.15" customHeight="1">
      <c r="A624" s="40"/>
      <c r="B624" s="41"/>
      <c r="C624" s="206" t="s">
        <v>1175</v>
      </c>
      <c r="D624" s="206" t="s">
        <v>121</v>
      </c>
      <c r="E624" s="207" t="s">
        <v>1176</v>
      </c>
      <c r="F624" s="208" t="s">
        <v>1177</v>
      </c>
      <c r="G624" s="209" t="s">
        <v>134</v>
      </c>
      <c r="H624" s="210">
        <v>11</v>
      </c>
      <c r="I624" s="211"/>
      <c r="J624" s="212">
        <f>ROUND(I624*H624,2)</f>
        <v>0</v>
      </c>
      <c r="K624" s="208" t="s">
        <v>272</v>
      </c>
      <c r="L624" s="46"/>
      <c r="M624" s="213" t="s">
        <v>19</v>
      </c>
      <c r="N624" s="214" t="s">
        <v>42</v>
      </c>
      <c r="O624" s="86"/>
      <c r="P624" s="215">
        <f>O624*H624</f>
        <v>0</v>
      </c>
      <c r="Q624" s="215">
        <v>0</v>
      </c>
      <c r="R624" s="215">
        <f>Q624*H624</f>
        <v>0</v>
      </c>
      <c r="S624" s="215">
        <v>0</v>
      </c>
      <c r="T624" s="21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126</v>
      </c>
      <c r="AT624" s="217" t="s">
        <v>121</v>
      </c>
      <c r="AU624" s="217" t="s">
        <v>81</v>
      </c>
      <c r="AY624" s="19" t="s">
        <v>119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79</v>
      </c>
      <c r="BK624" s="218">
        <f>ROUND(I624*H624,2)</f>
        <v>0</v>
      </c>
      <c r="BL624" s="19" t="s">
        <v>126</v>
      </c>
      <c r="BM624" s="217" t="s">
        <v>1178</v>
      </c>
    </row>
    <row r="625" s="2" customFormat="1">
      <c r="A625" s="40"/>
      <c r="B625" s="41"/>
      <c r="C625" s="42"/>
      <c r="D625" s="219" t="s">
        <v>128</v>
      </c>
      <c r="E625" s="42"/>
      <c r="F625" s="220" t="s">
        <v>1179</v>
      </c>
      <c r="G625" s="42"/>
      <c r="H625" s="42"/>
      <c r="I625" s="221"/>
      <c r="J625" s="42"/>
      <c r="K625" s="42"/>
      <c r="L625" s="46"/>
      <c r="M625" s="222"/>
      <c r="N625" s="223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128</v>
      </c>
      <c r="AU625" s="19" t="s">
        <v>81</v>
      </c>
    </row>
    <row r="626" s="15" customFormat="1">
      <c r="A626" s="15"/>
      <c r="B626" s="261"/>
      <c r="C626" s="262"/>
      <c r="D626" s="226" t="s">
        <v>130</v>
      </c>
      <c r="E626" s="263" t="s">
        <v>19</v>
      </c>
      <c r="F626" s="264" t="s">
        <v>1180</v>
      </c>
      <c r="G626" s="262"/>
      <c r="H626" s="263" t="s">
        <v>19</v>
      </c>
      <c r="I626" s="265"/>
      <c r="J626" s="262"/>
      <c r="K626" s="262"/>
      <c r="L626" s="266"/>
      <c r="M626" s="267"/>
      <c r="N626" s="268"/>
      <c r="O626" s="268"/>
      <c r="P626" s="268"/>
      <c r="Q626" s="268"/>
      <c r="R626" s="268"/>
      <c r="S626" s="268"/>
      <c r="T626" s="269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0" t="s">
        <v>130</v>
      </c>
      <c r="AU626" s="270" t="s">
        <v>81</v>
      </c>
      <c r="AV626" s="15" t="s">
        <v>79</v>
      </c>
      <c r="AW626" s="15" t="s">
        <v>32</v>
      </c>
      <c r="AX626" s="15" t="s">
        <v>71</v>
      </c>
      <c r="AY626" s="270" t="s">
        <v>119</v>
      </c>
    </row>
    <row r="627" s="13" customFormat="1">
      <c r="A627" s="13"/>
      <c r="B627" s="224"/>
      <c r="C627" s="225"/>
      <c r="D627" s="226" t="s">
        <v>130</v>
      </c>
      <c r="E627" s="227" t="s">
        <v>19</v>
      </c>
      <c r="F627" s="228" t="s">
        <v>1181</v>
      </c>
      <c r="G627" s="225"/>
      <c r="H627" s="229">
        <v>11</v>
      </c>
      <c r="I627" s="230"/>
      <c r="J627" s="225"/>
      <c r="K627" s="225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130</v>
      </c>
      <c r="AU627" s="235" t="s">
        <v>81</v>
      </c>
      <c r="AV627" s="13" t="s">
        <v>81</v>
      </c>
      <c r="AW627" s="13" t="s">
        <v>32</v>
      </c>
      <c r="AX627" s="13" t="s">
        <v>79</v>
      </c>
      <c r="AY627" s="235" t="s">
        <v>119</v>
      </c>
    </row>
    <row r="628" s="2" customFormat="1" ht="24.15" customHeight="1">
      <c r="A628" s="40"/>
      <c r="B628" s="41"/>
      <c r="C628" s="239" t="s">
        <v>1182</v>
      </c>
      <c r="D628" s="239" t="s">
        <v>276</v>
      </c>
      <c r="E628" s="240" t="s">
        <v>1183</v>
      </c>
      <c r="F628" s="241" t="s">
        <v>1184</v>
      </c>
      <c r="G628" s="242" t="s">
        <v>134</v>
      </c>
      <c r="H628" s="243">
        <v>11</v>
      </c>
      <c r="I628" s="244"/>
      <c r="J628" s="245">
        <f>ROUND(I628*H628,2)</f>
        <v>0</v>
      </c>
      <c r="K628" s="241" t="s">
        <v>272</v>
      </c>
      <c r="L628" s="246"/>
      <c r="M628" s="247" t="s">
        <v>19</v>
      </c>
      <c r="N628" s="248" t="s">
        <v>42</v>
      </c>
      <c r="O628" s="86"/>
      <c r="P628" s="215">
        <f>O628*H628</f>
        <v>0</v>
      </c>
      <c r="Q628" s="215">
        <v>0.00025000000000000001</v>
      </c>
      <c r="R628" s="215">
        <f>Q628*H628</f>
        <v>0.0027499999999999998</v>
      </c>
      <c r="S628" s="215">
        <v>0</v>
      </c>
      <c r="T628" s="21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162</v>
      </c>
      <c r="AT628" s="217" t="s">
        <v>276</v>
      </c>
      <c r="AU628" s="217" t="s">
        <v>81</v>
      </c>
      <c r="AY628" s="19" t="s">
        <v>119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79</v>
      </c>
      <c r="BK628" s="218">
        <f>ROUND(I628*H628,2)</f>
        <v>0</v>
      </c>
      <c r="BL628" s="19" t="s">
        <v>126</v>
      </c>
      <c r="BM628" s="217" t="s">
        <v>1185</v>
      </c>
    </row>
    <row r="629" s="2" customFormat="1" ht="16.5" customHeight="1">
      <c r="A629" s="40"/>
      <c r="B629" s="41"/>
      <c r="C629" s="206" t="s">
        <v>1186</v>
      </c>
      <c r="D629" s="206" t="s">
        <v>121</v>
      </c>
      <c r="E629" s="207" t="s">
        <v>1187</v>
      </c>
      <c r="F629" s="208" t="s">
        <v>1188</v>
      </c>
      <c r="G629" s="209" t="s">
        <v>279</v>
      </c>
      <c r="H629" s="210">
        <v>9.157</v>
      </c>
      <c r="I629" s="211"/>
      <c r="J629" s="212">
        <f>ROUND(I629*H629,2)</f>
        <v>0</v>
      </c>
      <c r="K629" s="208" t="s">
        <v>272</v>
      </c>
      <c r="L629" s="46"/>
      <c r="M629" s="213" t="s">
        <v>19</v>
      </c>
      <c r="N629" s="214" t="s">
        <v>42</v>
      </c>
      <c r="O629" s="86"/>
      <c r="P629" s="215">
        <f>O629*H629</f>
        <v>0</v>
      </c>
      <c r="Q629" s="215">
        <v>0.12</v>
      </c>
      <c r="R629" s="215">
        <f>Q629*H629</f>
        <v>1.09884</v>
      </c>
      <c r="S629" s="215">
        <v>2.1000000000000001</v>
      </c>
      <c r="T629" s="216">
        <f>S629*H629</f>
        <v>19.229700000000001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17" t="s">
        <v>126</v>
      </c>
      <c r="AT629" s="217" t="s">
        <v>121</v>
      </c>
      <c r="AU629" s="217" t="s">
        <v>81</v>
      </c>
      <c r="AY629" s="19" t="s">
        <v>119</v>
      </c>
      <c r="BE629" s="218">
        <f>IF(N629="základní",J629,0)</f>
        <v>0</v>
      </c>
      <c r="BF629" s="218">
        <f>IF(N629="snížená",J629,0)</f>
        <v>0</v>
      </c>
      <c r="BG629" s="218">
        <f>IF(N629="zákl. přenesená",J629,0)</f>
        <v>0</v>
      </c>
      <c r="BH629" s="218">
        <f>IF(N629="sníž. přenesená",J629,0)</f>
        <v>0</v>
      </c>
      <c r="BI629" s="218">
        <f>IF(N629="nulová",J629,0)</f>
        <v>0</v>
      </c>
      <c r="BJ629" s="19" t="s">
        <v>79</v>
      </c>
      <c r="BK629" s="218">
        <f>ROUND(I629*H629,2)</f>
        <v>0</v>
      </c>
      <c r="BL629" s="19" t="s">
        <v>126</v>
      </c>
      <c r="BM629" s="217" t="s">
        <v>1189</v>
      </c>
    </row>
    <row r="630" s="2" customFormat="1">
      <c r="A630" s="40"/>
      <c r="B630" s="41"/>
      <c r="C630" s="42"/>
      <c r="D630" s="219" t="s">
        <v>128</v>
      </c>
      <c r="E630" s="42"/>
      <c r="F630" s="220" t="s">
        <v>1190</v>
      </c>
      <c r="G630" s="42"/>
      <c r="H630" s="42"/>
      <c r="I630" s="221"/>
      <c r="J630" s="42"/>
      <c r="K630" s="42"/>
      <c r="L630" s="46"/>
      <c r="M630" s="222"/>
      <c r="N630" s="223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128</v>
      </c>
      <c r="AU630" s="19" t="s">
        <v>81</v>
      </c>
    </row>
    <row r="631" s="15" customFormat="1">
      <c r="A631" s="15"/>
      <c r="B631" s="261"/>
      <c r="C631" s="262"/>
      <c r="D631" s="226" t="s">
        <v>130</v>
      </c>
      <c r="E631" s="263" t="s">
        <v>19</v>
      </c>
      <c r="F631" s="264" t="s">
        <v>1191</v>
      </c>
      <c r="G631" s="262"/>
      <c r="H631" s="263" t="s">
        <v>19</v>
      </c>
      <c r="I631" s="265"/>
      <c r="J631" s="262"/>
      <c r="K631" s="262"/>
      <c r="L631" s="266"/>
      <c r="M631" s="267"/>
      <c r="N631" s="268"/>
      <c r="O631" s="268"/>
      <c r="P631" s="268"/>
      <c r="Q631" s="268"/>
      <c r="R631" s="268"/>
      <c r="S631" s="268"/>
      <c r="T631" s="269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0" t="s">
        <v>130</v>
      </c>
      <c r="AU631" s="270" t="s">
        <v>81</v>
      </c>
      <c r="AV631" s="15" t="s">
        <v>79</v>
      </c>
      <c r="AW631" s="15" t="s">
        <v>32</v>
      </c>
      <c r="AX631" s="15" t="s">
        <v>71</v>
      </c>
      <c r="AY631" s="270" t="s">
        <v>119</v>
      </c>
    </row>
    <row r="632" s="13" customFormat="1">
      <c r="A632" s="13"/>
      <c r="B632" s="224"/>
      <c r="C632" s="225"/>
      <c r="D632" s="226" t="s">
        <v>130</v>
      </c>
      <c r="E632" s="227" t="s">
        <v>19</v>
      </c>
      <c r="F632" s="228" t="s">
        <v>1192</v>
      </c>
      <c r="G632" s="225"/>
      <c r="H632" s="229">
        <v>9.157</v>
      </c>
      <c r="I632" s="230"/>
      <c r="J632" s="225"/>
      <c r="K632" s="225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130</v>
      </c>
      <c r="AU632" s="235" t="s">
        <v>81</v>
      </c>
      <c r="AV632" s="13" t="s">
        <v>81</v>
      </c>
      <c r="AW632" s="13" t="s">
        <v>32</v>
      </c>
      <c r="AX632" s="13" t="s">
        <v>79</v>
      </c>
      <c r="AY632" s="235" t="s">
        <v>119</v>
      </c>
    </row>
    <row r="633" s="2" customFormat="1" ht="16.5" customHeight="1">
      <c r="A633" s="40"/>
      <c r="B633" s="41"/>
      <c r="C633" s="206" t="s">
        <v>1193</v>
      </c>
      <c r="D633" s="206" t="s">
        <v>121</v>
      </c>
      <c r="E633" s="207" t="s">
        <v>1194</v>
      </c>
      <c r="F633" s="208" t="s">
        <v>1195</v>
      </c>
      <c r="G633" s="209" t="s">
        <v>279</v>
      </c>
      <c r="H633" s="210">
        <v>4.1719999999999997</v>
      </c>
      <c r="I633" s="211"/>
      <c r="J633" s="212">
        <f>ROUND(I633*H633,2)</f>
        <v>0</v>
      </c>
      <c r="K633" s="208" t="s">
        <v>272</v>
      </c>
      <c r="L633" s="46"/>
      <c r="M633" s="213" t="s">
        <v>19</v>
      </c>
      <c r="N633" s="214" t="s">
        <v>42</v>
      </c>
      <c r="O633" s="86"/>
      <c r="P633" s="215">
        <f>O633*H633</f>
        <v>0</v>
      </c>
      <c r="Q633" s="215">
        <v>0</v>
      </c>
      <c r="R633" s="215">
        <f>Q633*H633</f>
        <v>0</v>
      </c>
      <c r="S633" s="215">
        <v>2.3999999999999999</v>
      </c>
      <c r="T633" s="216">
        <f>S633*H633</f>
        <v>10.012799999999999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7" t="s">
        <v>126</v>
      </c>
      <c r="AT633" s="217" t="s">
        <v>121</v>
      </c>
      <c r="AU633" s="217" t="s">
        <v>81</v>
      </c>
      <c r="AY633" s="19" t="s">
        <v>119</v>
      </c>
      <c r="BE633" s="218">
        <f>IF(N633="základní",J633,0)</f>
        <v>0</v>
      </c>
      <c r="BF633" s="218">
        <f>IF(N633="snížená",J633,0)</f>
        <v>0</v>
      </c>
      <c r="BG633" s="218">
        <f>IF(N633="zákl. přenesená",J633,0)</f>
        <v>0</v>
      </c>
      <c r="BH633" s="218">
        <f>IF(N633="sníž. přenesená",J633,0)</f>
        <v>0</v>
      </c>
      <c r="BI633" s="218">
        <f>IF(N633="nulová",J633,0)</f>
        <v>0</v>
      </c>
      <c r="BJ633" s="19" t="s">
        <v>79</v>
      </c>
      <c r="BK633" s="218">
        <f>ROUND(I633*H633,2)</f>
        <v>0</v>
      </c>
      <c r="BL633" s="19" t="s">
        <v>126</v>
      </c>
      <c r="BM633" s="217" t="s">
        <v>1196</v>
      </c>
    </row>
    <row r="634" s="2" customFormat="1">
      <c r="A634" s="40"/>
      <c r="B634" s="41"/>
      <c r="C634" s="42"/>
      <c r="D634" s="219" t="s">
        <v>128</v>
      </c>
      <c r="E634" s="42"/>
      <c r="F634" s="220" t="s">
        <v>1197</v>
      </c>
      <c r="G634" s="42"/>
      <c r="H634" s="42"/>
      <c r="I634" s="221"/>
      <c r="J634" s="42"/>
      <c r="K634" s="42"/>
      <c r="L634" s="46"/>
      <c r="M634" s="222"/>
      <c r="N634" s="223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128</v>
      </c>
      <c r="AU634" s="19" t="s">
        <v>81</v>
      </c>
    </row>
    <row r="635" s="15" customFormat="1">
      <c r="A635" s="15"/>
      <c r="B635" s="261"/>
      <c r="C635" s="262"/>
      <c r="D635" s="226" t="s">
        <v>130</v>
      </c>
      <c r="E635" s="263" t="s">
        <v>19</v>
      </c>
      <c r="F635" s="264" t="s">
        <v>1198</v>
      </c>
      <c r="G635" s="262"/>
      <c r="H635" s="263" t="s">
        <v>19</v>
      </c>
      <c r="I635" s="265"/>
      <c r="J635" s="262"/>
      <c r="K635" s="262"/>
      <c r="L635" s="266"/>
      <c r="M635" s="267"/>
      <c r="N635" s="268"/>
      <c r="O635" s="268"/>
      <c r="P635" s="268"/>
      <c r="Q635" s="268"/>
      <c r="R635" s="268"/>
      <c r="S635" s="268"/>
      <c r="T635" s="269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70" t="s">
        <v>130</v>
      </c>
      <c r="AU635" s="270" t="s">
        <v>81</v>
      </c>
      <c r="AV635" s="15" t="s">
        <v>79</v>
      </c>
      <c r="AW635" s="15" t="s">
        <v>32</v>
      </c>
      <c r="AX635" s="15" t="s">
        <v>71</v>
      </c>
      <c r="AY635" s="270" t="s">
        <v>119</v>
      </c>
    </row>
    <row r="636" s="13" customFormat="1">
      <c r="A636" s="13"/>
      <c r="B636" s="224"/>
      <c r="C636" s="225"/>
      <c r="D636" s="226" t="s">
        <v>130</v>
      </c>
      <c r="E636" s="227" t="s">
        <v>19</v>
      </c>
      <c r="F636" s="228" t="s">
        <v>1199</v>
      </c>
      <c r="G636" s="225"/>
      <c r="H636" s="229">
        <v>2.0489999999999999</v>
      </c>
      <c r="I636" s="230"/>
      <c r="J636" s="225"/>
      <c r="K636" s="225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130</v>
      </c>
      <c r="AU636" s="235" t="s">
        <v>81</v>
      </c>
      <c r="AV636" s="13" t="s">
        <v>81</v>
      </c>
      <c r="AW636" s="13" t="s">
        <v>32</v>
      </c>
      <c r="AX636" s="13" t="s">
        <v>71</v>
      </c>
      <c r="AY636" s="235" t="s">
        <v>119</v>
      </c>
    </row>
    <row r="637" s="15" customFormat="1">
      <c r="A637" s="15"/>
      <c r="B637" s="261"/>
      <c r="C637" s="262"/>
      <c r="D637" s="226" t="s">
        <v>130</v>
      </c>
      <c r="E637" s="263" t="s">
        <v>19</v>
      </c>
      <c r="F637" s="264" t="s">
        <v>1200</v>
      </c>
      <c r="G637" s="262"/>
      <c r="H637" s="263" t="s">
        <v>19</v>
      </c>
      <c r="I637" s="265"/>
      <c r="J637" s="262"/>
      <c r="K637" s="262"/>
      <c r="L637" s="266"/>
      <c r="M637" s="267"/>
      <c r="N637" s="268"/>
      <c r="O637" s="268"/>
      <c r="P637" s="268"/>
      <c r="Q637" s="268"/>
      <c r="R637" s="268"/>
      <c r="S637" s="268"/>
      <c r="T637" s="269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0" t="s">
        <v>130</v>
      </c>
      <c r="AU637" s="270" t="s">
        <v>81</v>
      </c>
      <c r="AV637" s="15" t="s">
        <v>79</v>
      </c>
      <c r="AW637" s="15" t="s">
        <v>32</v>
      </c>
      <c r="AX637" s="15" t="s">
        <v>71</v>
      </c>
      <c r="AY637" s="270" t="s">
        <v>119</v>
      </c>
    </row>
    <row r="638" s="13" customFormat="1">
      <c r="A638" s="13"/>
      <c r="B638" s="224"/>
      <c r="C638" s="225"/>
      <c r="D638" s="226" t="s">
        <v>130</v>
      </c>
      <c r="E638" s="227" t="s">
        <v>19</v>
      </c>
      <c r="F638" s="228" t="s">
        <v>1201</v>
      </c>
      <c r="G638" s="225"/>
      <c r="H638" s="229">
        <v>2</v>
      </c>
      <c r="I638" s="230"/>
      <c r="J638" s="225"/>
      <c r="K638" s="225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130</v>
      </c>
      <c r="AU638" s="235" t="s">
        <v>81</v>
      </c>
      <c r="AV638" s="13" t="s">
        <v>81</v>
      </c>
      <c r="AW638" s="13" t="s">
        <v>32</v>
      </c>
      <c r="AX638" s="13" t="s">
        <v>71</v>
      </c>
      <c r="AY638" s="235" t="s">
        <v>119</v>
      </c>
    </row>
    <row r="639" s="15" customFormat="1">
      <c r="A639" s="15"/>
      <c r="B639" s="261"/>
      <c r="C639" s="262"/>
      <c r="D639" s="226" t="s">
        <v>130</v>
      </c>
      <c r="E639" s="263" t="s">
        <v>19</v>
      </c>
      <c r="F639" s="264" t="s">
        <v>1202</v>
      </c>
      <c r="G639" s="262"/>
      <c r="H639" s="263" t="s">
        <v>19</v>
      </c>
      <c r="I639" s="265"/>
      <c r="J639" s="262"/>
      <c r="K639" s="262"/>
      <c r="L639" s="266"/>
      <c r="M639" s="267"/>
      <c r="N639" s="268"/>
      <c r="O639" s="268"/>
      <c r="P639" s="268"/>
      <c r="Q639" s="268"/>
      <c r="R639" s="268"/>
      <c r="S639" s="268"/>
      <c r="T639" s="269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0" t="s">
        <v>130</v>
      </c>
      <c r="AU639" s="270" t="s">
        <v>81</v>
      </c>
      <c r="AV639" s="15" t="s">
        <v>79</v>
      </c>
      <c r="AW639" s="15" t="s">
        <v>32</v>
      </c>
      <c r="AX639" s="15" t="s">
        <v>71</v>
      </c>
      <c r="AY639" s="270" t="s">
        <v>119</v>
      </c>
    </row>
    <row r="640" s="13" customFormat="1">
      <c r="A640" s="13"/>
      <c r="B640" s="224"/>
      <c r="C640" s="225"/>
      <c r="D640" s="226" t="s">
        <v>130</v>
      </c>
      <c r="E640" s="227" t="s">
        <v>19</v>
      </c>
      <c r="F640" s="228" t="s">
        <v>1203</v>
      </c>
      <c r="G640" s="225"/>
      <c r="H640" s="229">
        <v>0.123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130</v>
      </c>
      <c r="AU640" s="235" t="s">
        <v>81</v>
      </c>
      <c r="AV640" s="13" t="s">
        <v>81</v>
      </c>
      <c r="AW640" s="13" t="s">
        <v>32</v>
      </c>
      <c r="AX640" s="13" t="s">
        <v>71</v>
      </c>
      <c r="AY640" s="235" t="s">
        <v>119</v>
      </c>
    </row>
    <row r="641" s="14" customFormat="1">
      <c r="A641" s="14"/>
      <c r="B641" s="249"/>
      <c r="C641" s="250"/>
      <c r="D641" s="226" t="s">
        <v>130</v>
      </c>
      <c r="E641" s="251" t="s">
        <v>19</v>
      </c>
      <c r="F641" s="252" t="s">
        <v>282</v>
      </c>
      <c r="G641" s="250"/>
      <c r="H641" s="253">
        <v>4.1719999999999997</v>
      </c>
      <c r="I641" s="254"/>
      <c r="J641" s="250"/>
      <c r="K641" s="250"/>
      <c r="L641" s="255"/>
      <c r="M641" s="256"/>
      <c r="N641" s="257"/>
      <c r="O641" s="257"/>
      <c r="P641" s="257"/>
      <c r="Q641" s="257"/>
      <c r="R641" s="257"/>
      <c r="S641" s="257"/>
      <c r="T641" s="25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9" t="s">
        <v>130</v>
      </c>
      <c r="AU641" s="259" t="s">
        <v>81</v>
      </c>
      <c r="AV641" s="14" t="s">
        <v>126</v>
      </c>
      <c r="AW641" s="14" t="s">
        <v>32</v>
      </c>
      <c r="AX641" s="14" t="s">
        <v>79</v>
      </c>
      <c r="AY641" s="259" t="s">
        <v>119</v>
      </c>
    </row>
    <row r="642" s="2" customFormat="1" ht="16.5" customHeight="1">
      <c r="A642" s="40"/>
      <c r="B642" s="41"/>
      <c r="C642" s="206" t="s">
        <v>1204</v>
      </c>
      <c r="D642" s="206" t="s">
        <v>121</v>
      </c>
      <c r="E642" s="207" t="s">
        <v>1205</v>
      </c>
      <c r="F642" s="208" t="s">
        <v>1206</v>
      </c>
      <c r="G642" s="209" t="s">
        <v>279</v>
      </c>
      <c r="H642" s="210">
        <v>16.408000000000001</v>
      </c>
      <c r="I642" s="211"/>
      <c r="J642" s="212">
        <f>ROUND(I642*H642,2)</f>
        <v>0</v>
      </c>
      <c r="K642" s="208" t="s">
        <v>272</v>
      </c>
      <c r="L642" s="46"/>
      <c r="M642" s="213" t="s">
        <v>19</v>
      </c>
      <c r="N642" s="214" t="s">
        <v>42</v>
      </c>
      <c r="O642" s="86"/>
      <c r="P642" s="215">
        <f>O642*H642</f>
        <v>0</v>
      </c>
      <c r="Q642" s="215">
        <v>0.12</v>
      </c>
      <c r="R642" s="215">
        <f>Q642*H642</f>
        <v>1.96896</v>
      </c>
      <c r="S642" s="215">
        <v>2.4900000000000002</v>
      </c>
      <c r="T642" s="216">
        <f>S642*H642</f>
        <v>40.855920000000005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7" t="s">
        <v>126</v>
      </c>
      <c r="AT642" s="217" t="s">
        <v>121</v>
      </c>
      <c r="AU642" s="217" t="s">
        <v>81</v>
      </c>
      <c r="AY642" s="19" t="s">
        <v>119</v>
      </c>
      <c r="BE642" s="218">
        <f>IF(N642="základní",J642,0)</f>
        <v>0</v>
      </c>
      <c r="BF642" s="218">
        <f>IF(N642="snížená",J642,0)</f>
        <v>0</v>
      </c>
      <c r="BG642" s="218">
        <f>IF(N642="zákl. přenesená",J642,0)</f>
        <v>0</v>
      </c>
      <c r="BH642" s="218">
        <f>IF(N642="sníž. přenesená",J642,0)</f>
        <v>0</v>
      </c>
      <c r="BI642" s="218">
        <f>IF(N642="nulová",J642,0)</f>
        <v>0</v>
      </c>
      <c r="BJ642" s="19" t="s">
        <v>79</v>
      </c>
      <c r="BK642" s="218">
        <f>ROUND(I642*H642,2)</f>
        <v>0</v>
      </c>
      <c r="BL642" s="19" t="s">
        <v>126</v>
      </c>
      <c r="BM642" s="217" t="s">
        <v>1207</v>
      </c>
    </row>
    <row r="643" s="2" customFormat="1">
      <c r="A643" s="40"/>
      <c r="B643" s="41"/>
      <c r="C643" s="42"/>
      <c r="D643" s="219" t="s">
        <v>128</v>
      </c>
      <c r="E643" s="42"/>
      <c r="F643" s="220" t="s">
        <v>1208</v>
      </c>
      <c r="G643" s="42"/>
      <c r="H643" s="42"/>
      <c r="I643" s="221"/>
      <c r="J643" s="42"/>
      <c r="K643" s="42"/>
      <c r="L643" s="46"/>
      <c r="M643" s="222"/>
      <c r="N643" s="223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128</v>
      </c>
      <c r="AU643" s="19" t="s">
        <v>81</v>
      </c>
    </row>
    <row r="644" s="15" customFormat="1">
      <c r="A644" s="15"/>
      <c r="B644" s="261"/>
      <c r="C644" s="262"/>
      <c r="D644" s="226" t="s">
        <v>130</v>
      </c>
      <c r="E644" s="263" t="s">
        <v>19</v>
      </c>
      <c r="F644" s="264" t="s">
        <v>1209</v>
      </c>
      <c r="G644" s="262"/>
      <c r="H644" s="263" t="s">
        <v>19</v>
      </c>
      <c r="I644" s="265"/>
      <c r="J644" s="262"/>
      <c r="K644" s="262"/>
      <c r="L644" s="266"/>
      <c r="M644" s="267"/>
      <c r="N644" s="268"/>
      <c r="O644" s="268"/>
      <c r="P644" s="268"/>
      <c r="Q644" s="268"/>
      <c r="R644" s="268"/>
      <c r="S644" s="268"/>
      <c r="T644" s="269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70" t="s">
        <v>130</v>
      </c>
      <c r="AU644" s="270" t="s">
        <v>81</v>
      </c>
      <c r="AV644" s="15" t="s">
        <v>79</v>
      </c>
      <c r="AW644" s="15" t="s">
        <v>32</v>
      </c>
      <c r="AX644" s="15" t="s">
        <v>71</v>
      </c>
      <c r="AY644" s="270" t="s">
        <v>119</v>
      </c>
    </row>
    <row r="645" s="13" customFormat="1">
      <c r="A645" s="13"/>
      <c r="B645" s="224"/>
      <c r="C645" s="225"/>
      <c r="D645" s="226" t="s">
        <v>130</v>
      </c>
      <c r="E645" s="227" t="s">
        <v>19</v>
      </c>
      <c r="F645" s="228" t="s">
        <v>1210</v>
      </c>
      <c r="G645" s="225"/>
      <c r="H645" s="229">
        <v>7.9900000000000002</v>
      </c>
      <c r="I645" s="230"/>
      <c r="J645" s="225"/>
      <c r="K645" s="225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130</v>
      </c>
      <c r="AU645" s="235" t="s">
        <v>81</v>
      </c>
      <c r="AV645" s="13" t="s">
        <v>81</v>
      </c>
      <c r="AW645" s="13" t="s">
        <v>32</v>
      </c>
      <c r="AX645" s="13" t="s">
        <v>71</v>
      </c>
      <c r="AY645" s="235" t="s">
        <v>119</v>
      </c>
    </row>
    <row r="646" s="15" customFormat="1">
      <c r="A646" s="15"/>
      <c r="B646" s="261"/>
      <c r="C646" s="262"/>
      <c r="D646" s="226" t="s">
        <v>130</v>
      </c>
      <c r="E646" s="263" t="s">
        <v>19</v>
      </c>
      <c r="F646" s="264" t="s">
        <v>1211</v>
      </c>
      <c r="G646" s="262"/>
      <c r="H646" s="263" t="s">
        <v>19</v>
      </c>
      <c r="I646" s="265"/>
      <c r="J646" s="262"/>
      <c r="K646" s="262"/>
      <c r="L646" s="266"/>
      <c r="M646" s="267"/>
      <c r="N646" s="268"/>
      <c r="O646" s="268"/>
      <c r="P646" s="268"/>
      <c r="Q646" s="268"/>
      <c r="R646" s="268"/>
      <c r="S646" s="268"/>
      <c r="T646" s="269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0" t="s">
        <v>130</v>
      </c>
      <c r="AU646" s="270" t="s">
        <v>81</v>
      </c>
      <c r="AV646" s="15" t="s">
        <v>79</v>
      </c>
      <c r="AW646" s="15" t="s">
        <v>32</v>
      </c>
      <c r="AX646" s="15" t="s">
        <v>71</v>
      </c>
      <c r="AY646" s="270" t="s">
        <v>119</v>
      </c>
    </row>
    <row r="647" s="13" customFormat="1">
      <c r="A647" s="13"/>
      <c r="B647" s="224"/>
      <c r="C647" s="225"/>
      <c r="D647" s="226" t="s">
        <v>130</v>
      </c>
      <c r="E647" s="227" t="s">
        <v>19</v>
      </c>
      <c r="F647" s="228" t="s">
        <v>1212</v>
      </c>
      <c r="G647" s="225"/>
      <c r="H647" s="229">
        <v>8.4179999999999993</v>
      </c>
      <c r="I647" s="230"/>
      <c r="J647" s="225"/>
      <c r="K647" s="225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130</v>
      </c>
      <c r="AU647" s="235" t="s">
        <v>81</v>
      </c>
      <c r="AV647" s="13" t="s">
        <v>81</v>
      </c>
      <c r="AW647" s="13" t="s">
        <v>32</v>
      </c>
      <c r="AX647" s="13" t="s">
        <v>71</v>
      </c>
      <c r="AY647" s="235" t="s">
        <v>119</v>
      </c>
    </row>
    <row r="648" s="14" customFormat="1">
      <c r="A648" s="14"/>
      <c r="B648" s="249"/>
      <c r="C648" s="250"/>
      <c r="D648" s="226" t="s">
        <v>130</v>
      </c>
      <c r="E648" s="251" t="s">
        <v>19</v>
      </c>
      <c r="F648" s="252" t="s">
        <v>282</v>
      </c>
      <c r="G648" s="250"/>
      <c r="H648" s="253">
        <v>16.408000000000001</v>
      </c>
      <c r="I648" s="254"/>
      <c r="J648" s="250"/>
      <c r="K648" s="250"/>
      <c r="L648" s="255"/>
      <c r="M648" s="256"/>
      <c r="N648" s="257"/>
      <c r="O648" s="257"/>
      <c r="P648" s="257"/>
      <c r="Q648" s="257"/>
      <c r="R648" s="257"/>
      <c r="S648" s="257"/>
      <c r="T648" s="25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9" t="s">
        <v>130</v>
      </c>
      <c r="AU648" s="259" t="s">
        <v>81</v>
      </c>
      <c r="AV648" s="14" t="s">
        <v>126</v>
      </c>
      <c r="AW648" s="14" t="s">
        <v>32</v>
      </c>
      <c r="AX648" s="14" t="s">
        <v>79</v>
      </c>
      <c r="AY648" s="259" t="s">
        <v>119</v>
      </c>
    </row>
    <row r="649" s="2" customFormat="1" ht="16.5" customHeight="1">
      <c r="A649" s="40"/>
      <c r="B649" s="41"/>
      <c r="C649" s="206" t="s">
        <v>1213</v>
      </c>
      <c r="D649" s="206" t="s">
        <v>121</v>
      </c>
      <c r="E649" s="207" t="s">
        <v>1214</v>
      </c>
      <c r="F649" s="208" t="s">
        <v>1215</v>
      </c>
      <c r="G649" s="209" t="s">
        <v>279</v>
      </c>
      <c r="H649" s="210">
        <v>6.0830000000000002</v>
      </c>
      <c r="I649" s="211"/>
      <c r="J649" s="212">
        <f>ROUND(I649*H649,2)</f>
        <v>0</v>
      </c>
      <c r="K649" s="208" t="s">
        <v>272</v>
      </c>
      <c r="L649" s="46"/>
      <c r="M649" s="213" t="s">
        <v>19</v>
      </c>
      <c r="N649" s="214" t="s">
        <v>42</v>
      </c>
      <c r="O649" s="86"/>
      <c r="P649" s="215">
        <f>O649*H649</f>
        <v>0</v>
      </c>
      <c r="Q649" s="215">
        <v>0.12171</v>
      </c>
      <c r="R649" s="215">
        <f>Q649*H649</f>
        <v>0.74036193000000006</v>
      </c>
      <c r="S649" s="215">
        <v>2.3999999999999999</v>
      </c>
      <c r="T649" s="216">
        <f>S649*H649</f>
        <v>14.5992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17" t="s">
        <v>126</v>
      </c>
      <c r="AT649" s="217" t="s">
        <v>121</v>
      </c>
      <c r="AU649" s="217" t="s">
        <v>81</v>
      </c>
      <c r="AY649" s="19" t="s">
        <v>119</v>
      </c>
      <c r="BE649" s="218">
        <f>IF(N649="základní",J649,0)</f>
        <v>0</v>
      </c>
      <c r="BF649" s="218">
        <f>IF(N649="snížená",J649,0)</f>
        <v>0</v>
      </c>
      <c r="BG649" s="218">
        <f>IF(N649="zákl. přenesená",J649,0)</f>
        <v>0</v>
      </c>
      <c r="BH649" s="218">
        <f>IF(N649="sníž. přenesená",J649,0)</f>
        <v>0</v>
      </c>
      <c r="BI649" s="218">
        <f>IF(N649="nulová",J649,0)</f>
        <v>0</v>
      </c>
      <c r="BJ649" s="19" t="s">
        <v>79</v>
      </c>
      <c r="BK649" s="218">
        <f>ROUND(I649*H649,2)</f>
        <v>0</v>
      </c>
      <c r="BL649" s="19" t="s">
        <v>126</v>
      </c>
      <c r="BM649" s="217" t="s">
        <v>1216</v>
      </c>
    </row>
    <row r="650" s="2" customFormat="1">
      <c r="A650" s="40"/>
      <c r="B650" s="41"/>
      <c r="C650" s="42"/>
      <c r="D650" s="219" t="s">
        <v>128</v>
      </c>
      <c r="E650" s="42"/>
      <c r="F650" s="220" t="s">
        <v>1217</v>
      </c>
      <c r="G650" s="42"/>
      <c r="H650" s="42"/>
      <c r="I650" s="221"/>
      <c r="J650" s="42"/>
      <c r="K650" s="42"/>
      <c r="L650" s="46"/>
      <c r="M650" s="222"/>
      <c r="N650" s="22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128</v>
      </c>
      <c r="AU650" s="19" t="s">
        <v>81</v>
      </c>
    </row>
    <row r="651" s="15" customFormat="1">
      <c r="A651" s="15"/>
      <c r="B651" s="261"/>
      <c r="C651" s="262"/>
      <c r="D651" s="226" t="s">
        <v>130</v>
      </c>
      <c r="E651" s="263" t="s">
        <v>19</v>
      </c>
      <c r="F651" s="264" t="s">
        <v>1218</v>
      </c>
      <c r="G651" s="262"/>
      <c r="H651" s="263" t="s">
        <v>19</v>
      </c>
      <c r="I651" s="265"/>
      <c r="J651" s="262"/>
      <c r="K651" s="262"/>
      <c r="L651" s="266"/>
      <c r="M651" s="267"/>
      <c r="N651" s="268"/>
      <c r="O651" s="268"/>
      <c r="P651" s="268"/>
      <c r="Q651" s="268"/>
      <c r="R651" s="268"/>
      <c r="S651" s="268"/>
      <c r="T651" s="269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70" t="s">
        <v>130</v>
      </c>
      <c r="AU651" s="270" t="s">
        <v>81</v>
      </c>
      <c r="AV651" s="15" t="s">
        <v>79</v>
      </c>
      <c r="AW651" s="15" t="s">
        <v>32</v>
      </c>
      <c r="AX651" s="15" t="s">
        <v>71</v>
      </c>
      <c r="AY651" s="270" t="s">
        <v>119</v>
      </c>
    </row>
    <row r="652" s="13" customFormat="1">
      <c r="A652" s="13"/>
      <c r="B652" s="224"/>
      <c r="C652" s="225"/>
      <c r="D652" s="226" t="s">
        <v>130</v>
      </c>
      <c r="E652" s="227" t="s">
        <v>19</v>
      </c>
      <c r="F652" s="228" t="s">
        <v>1219</v>
      </c>
      <c r="G652" s="225"/>
      <c r="H652" s="229">
        <v>5.875</v>
      </c>
      <c r="I652" s="230"/>
      <c r="J652" s="225"/>
      <c r="K652" s="225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130</v>
      </c>
      <c r="AU652" s="235" t="s">
        <v>81</v>
      </c>
      <c r="AV652" s="13" t="s">
        <v>81</v>
      </c>
      <c r="AW652" s="13" t="s">
        <v>32</v>
      </c>
      <c r="AX652" s="13" t="s">
        <v>71</v>
      </c>
      <c r="AY652" s="235" t="s">
        <v>119</v>
      </c>
    </row>
    <row r="653" s="15" customFormat="1">
      <c r="A653" s="15"/>
      <c r="B653" s="261"/>
      <c r="C653" s="262"/>
      <c r="D653" s="226" t="s">
        <v>130</v>
      </c>
      <c r="E653" s="263" t="s">
        <v>19</v>
      </c>
      <c r="F653" s="264" t="s">
        <v>1220</v>
      </c>
      <c r="G653" s="262"/>
      <c r="H653" s="263" t="s">
        <v>19</v>
      </c>
      <c r="I653" s="265"/>
      <c r="J653" s="262"/>
      <c r="K653" s="262"/>
      <c r="L653" s="266"/>
      <c r="M653" s="267"/>
      <c r="N653" s="268"/>
      <c r="O653" s="268"/>
      <c r="P653" s="268"/>
      <c r="Q653" s="268"/>
      <c r="R653" s="268"/>
      <c r="S653" s="268"/>
      <c r="T653" s="269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0" t="s">
        <v>130</v>
      </c>
      <c r="AU653" s="270" t="s">
        <v>81</v>
      </c>
      <c r="AV653" s="15" t="s">
        <v>79</v>
      </c>
      <c r="AW653" s="15" t="s">
        <v>32</v>
      </c>
      <c r="AX653" s="15" t="s">
        <v>71</v>
      </c>
      <c r="AY653" s="270" t="s">
        <v>119</v>
      </c>
    </row>
    <row r="654" s="13" customFormat="1">
      <c r="A654" s="13"/>
      <c r="B654" s="224"/>
      <c r="C654" s="225"/>
      <c r="D654" s="226" t="s">
        <v>130</v>
      </c>
      <c r="E654" s="227" t="s">
        <v>19</v>
      </c>
      <c r="F654" s="228" t="s">
        <v>1221</v>
      </c>
      <c r="G654" s="225"/>
      <c r="H654" s="229">
        <v>0.20799999999999999</v>
      </c>
      <c r="I654" s="230"/>
      <c r="J654" s="225"/>
      <c r="K654" s="225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130</v>
      </c>
      <c r="AU654" s="235" t="s">
        <v>81</v>
      </c>
      <c r="AV654" s="13" t="s">
        <v>81</v>
      </c>
      <c r="AW654" s="13" t="s">
        <v>32</v>
      </c>
      <c r="AX654" s="13" t="s">
        <v>71</v>
      </c>
      <c r="AY654" s="235" t="s">
        <v>119</v>
      </c>
    </row>
    <row r="655" s="14" customFormat="1">
      <c r="A655" s="14"/>
      <c r="B655" s="249"/>
      <c r="C655" s="250"/>
      <c r="D655" s="226" t="s">
        <v>130</v>
      </c>
      <c r="E655" s="251" t="s">
        <v>19</v>
      </c>
      <c r="F655" s="252" t="s">
        <v>282</v>
      </c>
      <c r="G655" s="250"/>
      <c r="H655" s="253">
        <v>6.0830000000000002</v>
      </c>
      <c r="I655" s="254"/>
      <c r="J655" s="250"/>
      <c r="K655" s="250"/>
      <c r="L655" s="255"/>
      <c r="M655" s="256"/>
      <c r="N655" s="257"/>
      <c r="O655" s="257"/>
      <c r="P655" s="257"/>
      <c r="Q655" s="257"/>
      <c r="R655" s="257"/>
      <c r="S655" s="257"/>
      <c r="T655" s="25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9" t="s">
        <v>130</v>
      </c>
      <c r="AU655" s="259" t="s">
        <v>81</v>
      </c>
      <c r="AV655" s="14" t="s">
        <v>126</v>
      </c>
      <c r="AW655" s="14" t="s">
        <v>32</v>
      </c>
      <c r="AX655" s="14" t="s">
        <v>79</v>
      </c>
      <c r="AY655" s="259" t="s">
        <v>119</v>
      </c>
    </row>
    <row r="656" s="2" customFormat="1" ht="16.5" customHeight="1">
      <c r="A656" s="40"/>
      <c r="B656" s="41"/>
      <c r="C656" s="206" t="s">
        <v>1222</v>
      </c>
      <c r="D656" s="206" t="s">
        <v>121</v>
      </c>
      <c r="E656" s="207" t="s">
        <v>1223</v>
      </c>
      <c r="F656" s="208" t="s">
        <v>1224</v>
      </c>
      <c r="G656" s="209" t="s">
        <v>430</v>
      </c>
      <c r="H656" s="210">
        <v>7.5999999999999996</v>
      </c>
      <c r="I656" s="211"/>
      <c r="J656" s="212">
        <f>ROUND(I656*H656,2)</f>
        <v>0</v>
      </c>
      <c r="K656" s="208" t="s">
        <v>272</v>
      </c>
      <c r="L656" s="46"/>
      <c r="M656" s="213" t="s">
        <v>19</v>
      </c>
      <c r="N656" s="214" t="s">
        <v>42</v>
      </c>
      <c r="O656" s="86"/>
      <c r="P656" s="215">
        <f>O656*H656</f>
        <v>0</v>
      </c>
      <c r="Q656" s="215">
        <v>8.0000000000000007E-05</v>
      </c>
      <c r="R656" s="215">
        <f>Q656*H656</f>
        <v>0.00060800000000000003</v>
      </c>
      <c r="S656" s="215">
        <v>0.017999999999999999</v>
      </c>
      <c r="T656" s="216">
        <f>S656*H656</f>
        <v>0.13679999999999998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17" t="s">
        <v>126</v>
      </c>
      <c r="AT656" s="217" t="s">
        <v>121</v>
      </c>
      <c r="AU656" s="217" t="s">
        <v>81</v>
      </c>
      <c r="AY656" s="19" t="s">
        <v>119</v>
      </c>
      <c r="BE656" s="218">
        <f>IF(N656="základní",J656,0)</f>
        <v>0</v>
      </c>
      <c r="BF656" s="218">
        <f>IF(N656="snížená",J656,0)</f>
        <v>0</v>
      </c>
      <c r="BG656" s="218">
        <f>IF(N656="zákl. přenesená",J656,0)</f>
        <v>0</v>
      </c>
      <c r="BH656" s="218">
        <f>IF(N656="sníž. přenesená",J656,0)</f>
        <v>0</v>
      </c>
      <c r="BI656" s="218">
        <f>IF(N656="nulová",J656,0)</f>
        <v>0</v>
      </c>
      <c r="BJ656" s="19" t="s">
        <v>79</v>
      </c>
      <c r="BK656" s="218">
        <f>ROUND(I656*H656,2)</f>
        <v>0</v>
      </c>
      <c r="BL656" s="19" t="s">
        <v>126</v>
      </c>
      <c r="BM656" s="217" t="s">
        <v>1225</v>
      </c>
    </row>
    <row r="657" s="2" customFormat="1">
      <c r="A657" s="40"/>
      <c r="B657" s="41"/>
      <c r="C657" s="42"/>
      <c r="D657" s="219" t="s">
        <v>128</v>
      </c>
      <c r="E657" s="42"/>
      <c r="F657" s="220" t="s">
        <v>1226</v>
      </c>
      <c r="G657" s="42"/>
      <c r="H657" s="42"/>
      <c r="I657" s="221"/>
      <c r="J657" s="42"/>
      <c r="K657" s="42"/>
      <c r="L657" s="46"/>
      <c r="M657" s="222"/>
      <c r="N657" s="223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128</v>
      </c>
      <c r="AU657" s="19" t="s">
        <v>81</v>
      </c>
    </row>
    <row r="658" s="15" customFormat="1">
      <c r="A658" s="15"/>
      <c r="B658" s="261"/>
      <c r="C658" s="262"/>
      <c r="D658" s="226" t="s">
        <v>130</v>
      </c>
      <c r="E658" s="263" t="s">
        <v>19</v>
      </c>
      <c r="F658" s="264" t="s">
        <v>1227</v>
      </c>
      <c r="G658" s="262"/>
      <c r="H658" s="263" t="s">
        <v>19</v>
      </c>
      <c r="I658" s="265"/>
      <c r="J658" s="262"/>
      <c r="K658" s="262"/>
      <c r="L658" s="266"/>
      <c r="M658" s="267"/>
      <c r="N658" s="268"/>
      <c r="O658" s="268"/>
      <c r="P658" s="268"/>
      <c r="Q658" s="268"/>
      <c r="R658" s="268"/>
      <c r="S658" s="268"/>
      <c r="T658" s="269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0" t="s">
        <v>130</v>
      </c>
      <c r="AU658" s="270" t="s">
        <v>81</v>
      </c>
      <c r="AV658" s="15" t="s">
        <v>79</v>
      </c>
      <c r="AW658" s="15" t="s">
        <v>32</v>
      </c>
      <c r="AX658" s="15" t="s">
        <v>71</v>
      </c>
      <c r="AY658" s="270" t="s">
        <v>119</v>
      </c>
    </row>
    <row r="659" s="13" customFormat="1">
      <c r="A659" s="13"/>
      <c r="B659" s="224"/>
      <c r="C659" s="225"/>
      <c r="D659" s="226" t="s">
        <v>130</v>
      </c>
      <c r="E659" s="227" t="s">
        <v>19</v>
      </c>
      <c r="F659" s="228" t="s">
        <v>1228</v>
      </c>
      <c r="G659" s="225"/>
      <c r="H659" s="229">
        <v>7.5999999999999996</v>
      </c>
      <c r="I659" s="230"/>
      <c r="J659" s="225"/>
      <c r="K659" s="225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130</v>
      </c>
      <c r="AU659" s="235" t="s">
        <v>81</v>
      </c>
      <c r="AV659" s="13" t="s">
        <v>81</v>
      </c>
      <c r="AW659" s="13" t="s">
        <v>32</v>
      </c>
      <c r="AX659" s="13" t="s">
        <v>79</v>
      </c>
      <c r="AY659" s="235" t="s">
        <v>119</v>
      </c>
    </row>
    <row r="660" s="2" customFormat="1" ht="16.5" customHeight="1">
      <c r="A660" s="40"/>
      <c r="B660" s="41"/>
      <c r="C660" s="206" t="s">
        <v>1229</v>
      </c>
      <c r="D660" s="206" t="s">
        <v>121</v>
      </c>
      <c r="E660" s="207" t="s">
        <v>1230</v>
      </c>
      <c r="F660" s="208" t="s">
        <v>1231</v>
      </c>
      <c r="G660" s="209" t="s">
        <v>124</v>
      </c>
      <c r="H660" s="210">
        <v>6.2300000000000004</v>
      </c>
      <c r="I660" s="211"/>
      <c r="J660" s="212">
        <f>ROUND(I660*H660,2)</f>
        <v>0</v>
      </c>
      <c r="K660" s="208" t="s">
        <v>272</v>
      </c>
      <c r="L660" s="46"/>
      <c r="M660" s="213" t="s">
        <v>19</v>
      </c>
      <c r="N660" s="214" t="s">
        <v>42</v>
      </c>
      <c r="O660" s="86"/>
      <c r="P660" s="215">
        <f>O660*H660</f>
        <v>0</v>
      </c>
      <c r="Q660" s="215">
        <v>0.00055999999999999995</v>
      </c>
      <c r="R660" s="215">
        <f>Q660*H660</f>
        <v>0.0034887999999999998</v>
      </c>
      <c r="S660" s="215">
        <v>0</v>
      </c>
      <c r="T660" s="21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7" t="s">
        <v>126</v>
      </c>
      <c r="AT660" s="217" t="s">
        <v>121</v>
      </c>
      <c r="AU660" s="217" t="s">
        <v>81</v>
      </c>
      <c r="AY660" s="19" t="s">
        <v>119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9" t="s">
        <v>79</v>
      </c>
      <c r="BK660" s="218">
        <f>ROUND(I660*H660,2)</f>
        <v>0</v>
      </c>
      <c r="BL660" s="19" t="s">
        <v>126</v>
      </c>
      <c r="BM660" s="217" t="s">
        <v>1232</v>
      </c>
    </row>
    <row r="661" s="2" customFormat="1">
      <c r="A661" s="40"/>
      <c r="B661" s="41"/>
      <c r="C661" s="42"/>
      <c r="D661" s="219" t="s">
        <v>128</v>
      </c>
      <c r="E661" s="42"/>
      <c r="F661" s="220" t="s">
        <v>1233</v>
      </c>
      <c r="G661" s="42"/>
      <c r="H661" s="42"/>
      <c r="I661" s="221"/>
      <c r="J661" s="42"/>
      <c r="K661" s="42"/>
      <c r="L661" s="46"/>
      <c r="M661" s="222"/>
      <c r="N661" s="223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128</v>
      </c>
      <c r="AU661" s="19" t="s">
        <v>81</v>
      </c>
    </row>
    <row r="662" s="15" customFormat="1">
      <c r="A662" s="15"/>
      <c r="B662" s="261"/>
      <c r="C662" s="262"/>
      <c r="D662" s="226" t="s">
        <v>130</v>
      </c>
      <c r="E662" s="263" t="s">
        <v>19</v>
      </c>
      <c r="F662" s="264" t="s">
        <v>1234</v>
      </c>
      <c r="G662" s="262"/>
      <c r="H662" s="263" t="s">
        <v>19</v>
      </c>
      <c r="I662" s="265"/>
      <c r="J662" s="262"/>
      <c r="K662" s="262"/>
      <c r="L662" s="266"/>
      <c r="M662" s="267"/>
      <c r="N662" s="268"/>
      <c r="O662" s="268"/>
      <c r="P662" s="268"/>
      <c r="Q662" s="268"/>
      <c r="R662" s="268"/>
      <c r="S662" s="268"/>
      <c r="T662" s="269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70" t="s">
        <v>130</v>
      </c>
      <c r="AU662" s="270" t="s">
        <v>81</v>
      </c>
      <c r="AV662" s="15" t="s">
        <v>79</v>
      </c>
      <c r="AW662" s="15" t="s">
        <v>32</v>
      </c>
      <c r="AX662" s="15" t="s">
        <v>71</v>
      </c>
      <c r="AY662" s="270" t="s">
        <v>119</v>
      </c>
    </row>
    <row r="663" s="13" customFormat="1">
      <c r="A663" s="13"/>
      <c r="B663" s="224"/>
      <c r="C663" s="225"/>
      <c r="D663" s="226" t="s">
        <v>130</v>
      </c>
      <c r="E663" s="227" t="s">
        <v>19</v>
      </c>
      <c r="F663" s="228" t="s">
        <v>1235</v>
      </c>
      <c r="G663" s="225"/>
      <c r="H663" s="229">
        <v>6.2300000000000004</v>
      </c>
      <c r="I663" s="230"/>
      <c r="J663" s="225"/>
      <c r="K663" s="225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130</v>
      </c>
      <c r="AU663" s="235" t="s">
        <v>81</v>
      </c>
      <c r="AV663" s="13" t="s">
        <v>81</v>
      </c>
      <c r="AW663" s="13" t="s">
        <v>32</v>
      </c>
      <c r="AX663" s="13" t="s">
        <v>79</v>
      </c>
      <c r="AY663" s="235" t="s">
        <v>119</v>
      </c>
    </row>
    <row r="664" s="12" customFormat="1" ht="22.8" customHeight="1">
      <c r="A664" s="12"/>
      <c r="B664" s="190"/>
      <c r="C664" s="191"/>
      <c r="D664" s="192" t="s">
        <v>70</v>
      </c>
      <c r="E664" s="204" t="s">
        <v>260</v>
      </c>
      <c r="F664" s="204" t="s">
        <v>261</v>
      </c>
      <c r="G664" s="191"/>
      <c r="H664" s="191"/>
      <c r="I664" s="194"/>
      <c r="J664" s="205">
        <f>BK664</f>
        <v>0</v>
      </c>
      <c r="K664" s="191"/>
      <c r="L664" s="196"/>
      <c r="M664" s="197"/>
      <c r="N664" s="198"/>
      <c r="O664" s="198"/>
      <c r="P664" s="199">
        <f>SUM(P665:P683)</f>
        <v>0</v>
      </c>
      <c r="Q664" s="198"/>
      <c r="R664" s="199">
        <f>SUM(R665:R683)</f>
        <v>0</v>
      </c>
      <c r="S664" s="198"/>
      <c r="T664" s="200">
        <f>SUM(T665:T683)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01" t="s">
        <v>79</v>
      </c>
      <c r="AT664" s="202" t="s">
        <v>70</v>
      </c>
      <c r="AU664" s="202" t="s">
        <v>79</v>
      </c>
      <c r="AY664" s="201" t="s">
        <v>119</v>
      </c>
      <c r="BK664" s="203">
        <f>SUM(BK665:BK683)</f>
        <v>0</v>
      </c>
    </row>
    <row r="665" s="2" customFormat="1" ht="24.15" customHeight="1">
      <c r="A665" s="40"/>
      <c r="B665" s="41"/>
      <c r="C665" s="206" t="s">
        <v>1236</v>
      </c>
      <c r="D665" s="206" t="s">
        <v>121</v>
      </c>
      <c r="E665" s="207" t="s">
        <v>1237</v>
      </c>
      <c r="F665" s="208" t="s">
        <v>1238</v>
      </c>
      <c r="G665" s="209" t="s">
        <v>265</v>
      </c>
      <c r="H665" s="210">
        <v>84.834999999999994</v>
      </c>
      <c r="I665" s="211"/>
      <c r="J665" s="212">
        <f>ROUND(I665*H665,2)</f>
        <v>0</v>
      </c>
      <c r="K665" s="208" t="s">
        <v>272</v>
      </c>
      <c r="L665" s="46"/>
      <c r="M665" s="213" t="s">
        <v>19</v>
      </c>
      <c r="N665" s="214" t="s">
        <v>42</v>
      </c>
      <c r="O665" s="86"/>
      <c r="P665" s="215">
        <f>O665*H665</f>
        <v>0</v>
      </c>
      <c r="Q665" s="215">
        <v>0</v>
      </c>
      <c r="R665" s="215">
        <f>Q665*H665</f>
        <v>0</v>
      </c>
      <c r="S665" s="215">
        <v>0</v>
      </c>
      <c r="T665" s="216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17" t="s">
        <v>126</v>
      </c>
      <c r="AT665" s="217" t="s">
        <v>121</v>
      </c>
      <c r="AU665" s="217" t="s">
        <v>81</v>
      </c>
      <c r="AY665" s="19" t="s">
        <v>119</v>
      </c>
      <c r="BE665" s="218">
        <f>IF(N665="základní",J665,0)</f>
        <v>0</v>
      </c>
      <c r="BF665" s="218">
        <f>IF(N665="snížená",J665,0)</f>
        <v>0</v>
      </c>
      <c r="BG665" s="218">
        <f>IF(N665="zákl. přenesená",J665,0)</f>
        <v>0</v>
      </c>
      <c r="BH665" s="218">
        <f>IF(N665="sníž. přenesená",J665,0)</f>
        <v>0</v>
      </c>
      <c r="BI665" s="218">
        <f>IF(N665="nulová",J665,0)</f>
        <v>0</v>
      </c>
      <c r="BJ665" s="19" t="s">
        <v>79</v>
      </c>
      <c r="BK665" s="218">
        <f>ROUND(I665*H665,2)</f>
        <v>0</v>
      </c>
      <c r="BL665" s="19" t="s">
        <v>126</v>
      </c>
      <c r="BM665" s="217" t="s">
        <v>1239</v>
      </c>
    </row>
    <row r="666" s="2" customFormat="1">
      <c r="A666" s="40"/>
      <c r="B666" s="41"/>
      <c r="C666" s="42"/>
      <c r="D666" s="219" t="s">
        <v>128</v>
      </c>
      <c r="E666" s="42"/>
      <c r="F666" s="220" t="s">
        <v>1240</v>
      </c>
      <c r="G666" s="42"/>
      <c r="H666" s="42"/>
      <c r="I666" s="221"/>
      <c r="J666" s="42"/>
      <c r="K666" s="42"/>
      <c r="L666" s="46"/>
      <c r="M666" s="222"/>
      <c r="N666" s="223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128</v>
      </c>
      <c r="AU666" s="19" t="s">
        <v>81</v>
      </c>
    </row>
    <row r="667" s="13" customFormat="1">
      <c r="A667" s="13"/>
      <c r="B667" s="224"/>
      <c r="C667" s="225"/>
      <c r="D667" s="226" t="s">
        <v>130</v>
      </c>
      <c r="E667" s="227" t="s">
        <v>19</v>
      </c>
      <c r="F667" s="228" t="s">
        <v>1241</v>
      </c>
      <c r="G667" s="225"/>
      <c r="H667" s="229">
        <v>19.23</v>
      </c>
      <c r="I667" s="230"/>
      <c r="J667" s="225"/>
      <c r="K667" s="225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130</v>
      </c>
      <c r="AU667" s="235" t="s">
        <v>81</v>
      </c>
      <c r="AV667" s="13" t="s">
        <v>81</v>
      </c>
      <c r="AW667" s="13" t="s">
        <v>32</v>
      </c>
      <c r="AX667" s="13" t="s">
        <v>71</v>
      </c>
      <c r="AY667" s="235" t="s">
        <v>119</v>
      </c>
    </row>
    <row r="668" s="13" customFormat="1">
      <c r="A668" s="13"/>
      <c r="B668" s="224"/>
      <c r="C668" s="225"/>
      <c r="D668" s="226" t="s">
        <v>130</v>
      </c>
      <c r="E668" s="227" t="s">
        <v>19</v>
      </c>
      <c r="F668" s="228" t="s">
        <v>1242</v>
      </c>
      <c r="G668" s="225"/>
      <c r="H668" s="229">
        <v>24.611999999999998</v>
      </c>
      <c r="I668" s="230"/>
      <c r="J668" s="225"/>
      <c r="K668" s="225"/>
      <c r="L668" s="231"/>
      <c r="M668" s="232"/>
      <c r="N668" s="233"/>
      <c r="O668" s="233"/>
      <c r="P668" s="233"/>
      <c r="Q668" s="233"/>
      <c r="R668" s="233"/>
      <c r="S668" s="233"/>
      <c r="T668" s="23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5" t="s">
        <v>130</v>
      </c>
      <c r="AU668" s="235" t="s">
        <v>81</v>
      </c>
      <c r="AV668" s="13" t="s">
        <v>81</v>
      </c>
      <c r="AW668" s="13" t="s">
        <v>32</v>
      </c>
      <c r="AX668" s="13" t="s">
        <v>71</v>
      </c>
      <c r="AY668" s="235" t="s">
        <v>119</v>
      </c>
    </row>
    <row r="669" s="13" customFormat="1">
      <c r="A669" s="13"/>
      <c r="B669" s="224"/>
      <c r="C669" s="225"/>
      <c r="D669" s="226" t="s">
        <v>130</v>
      </c>
      <c r="E669" s="227" t="s">
        <v>19</v>
      </c>
      <c r="F669" s="228" t="s">
        <v>1243</v>
      </c>
      <c r="G669" s="225"/>
      <c r="H669" s="229">
        <v>40.856000000000002</v>
      </c>
      <c r="I669" s="230"/>
      <c r="J669" s="225"/>
      <c r="K669" s="225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130</v>
      </c>
      <c r="AU669" s="235" t="s">
        <v>81</v>
      </c>
      <c r="AV669" s="13" t="s">
        <v>81</v>
      </c>
      <c r="AW669" s="13" t="s">
        <v>32</v>
      </c>
      <c r="AX669" s="13" t="s">
        <v>71</v>
      </c>
      <c r="AY669" s="235" t="s">
        <v>119</v>
      </c>
    </row>
    <row r="670" s="13" customFormat="1">
      <c r="A670" s="13"/>
      <c r="B670" s="224"/>
      <c r="C670" s="225"/>
      <c r="D670" s="226" t="s">
        <v>130</v>
      </c>
      <c r="E670" s="227" t="s">
        <v>19</v>
      </c>
      <c r="F670" s="228" t="s">
        <v>1244</v>
      </c>
      <c r="G670" s="225"/>
      <c r="H670" s="229">
        <v>0.13700000000000001</v>
      </c>
      <c r="I670" s="230"/>
      <c r="J670" s="225"/>
      <c r="K670" s="225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130</v>
      </c>
      <c r="AU670" s="235" t="s">
        <v>81</v>
      </c>
      <c r="AV670" s="13" t="s">
        <v>81</v>
      </c>
      <c r="AW670" s="13" t="s">
        <v>32</v>
      </c>
      <c r="AX670" s="13" t="s">
        <v>71</v>
      </c>
      <c r="AY670" s="235" t="s">
        <v>119</v>
      </c>
    </row>
    <row r="671" s="14" customFormat="1">
      <c r="A671" s="14"/>
      <c r="B671" s="249"/>
      <c r="C671" s="250"/>
      <c r="D671" s="226" t="s">
        <v>130</v>
      </c>
      <c r="E671" s="251" t="s">
        <v>19</v>
      </c>
      <c r="F671" s="252" t="s">
        <v>282</v>
      </c>
      <c r="G671" s="250"/>
      <c r="H671" s="253">
        <v>84.834999999999994</v>
      </c>
      <c r="I671" s="254"/>
      <c r="J671" s="250"/>
      <c r="K671" s="250"/>
      <c r="L671" s="255"/>
      <c r="M671" s="256"/>
      <c r="N671" s="257"/>
      <c r="O671" s="257"/>
      <c r="P671" s="257"/>
      <c r="Q671" s="257"/>
      <c r="R671" s="257"/>
      <c r="S671" s="257"/>
      <c r="T671" s="25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9" t="s">
        <v>130</v>
      </c>
      <c r="AU671" s="259" t="s">
        <v>81</v>
      </c>
      <c r="AV671" s="14" t="s">
        <v>126</v>
      </c>
      <c r="AW671" s="14" t="s">
        <v>32</v>
      </c>
      <c r="AX671" s="14" t="s">
        <v>79</v>
      </c>
      <c r="AY671" s="259" t="s">
        <v>119</v>
      </c>
    </row>
    <row r="672" s="2" customFormat="1" ht="37.8" customHeight="1">
      <c r="A672" s="40"/>
      <c r="B672" s="41"/>
      <c r="C672" s="206" t="s">
        <v>1245</v>
      </c>
      <c r="D672" s="206" t="s">
        <v>121</v>
      </c>
      <c r="E672" s="207" t="s">
        <v>1246</v>
      </c>
      <c r="F672" s="208" t="s">
        <v>1247</v>
      </c>
      <c r="G672" s="209" t="s">
        <v>265</v>
      </c>
      <c r="H672" s="210">
        <v>1442.1949999999999</v>
      </c>
      <c r="I672" s="211"/>
      <c r="J672" s="212">
        <f>ROUND(I672*H672,2)</f>
        <v>0</v>
      </c>
      <c r="K672" s="208" t="s">
        <v>272</v>
      </c>
      <c r="L672" s="46"/>
      <c r="M672" s="213" t="s">
        <v>19</v>
      </c>
      <c r="N672" s="214" t="s">
        <v>42</v>
      </c>
      <c r="O672" s="86"/>
      <c r="P672" s="215">
        <f>O672*H672</f>
        <v>0</v>
      </c>
      <c r="Q672" s="215">
        <v>0</v>
      </c>
      <c r="R672" s="215">
        <f>Q672*H672</f>
        <v>0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126</v>
      </c>
      <c r="AT672" s="217" t="s">
        <v>121</v>
      </c>
      <c r="AU672" s="217" t="s">
        <v>81</v>
      </c>
      <c r="AY672" s="19" t="s">
        <v>119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9" t="s">
        <v>79</v>
      </c>
      <c r="BK672" s="218">
        <f>ROUND(I672*H672,2)</f>
        <v>0</v>
      </c>
      <c r="BL672" s="19" t="s">
        <v>126</v>
      </c>
      <c r="BM672" s="217" t="s">
        <v>1248</v>
      </c>
    </row>
    <row r="673" s="2" customFormat="1">
      <c r="A673" s="40"/>
      <c r="B673" s="41"/>
      <c r="C673" s="42"/>
      <c r="D673" s="219" t="s">
        <v>128</v>
      </c>
      <c r="E673" s="42"/>
      <c r="F673" s="220" t="s">
        <v>1249</v>
      </c>
      <c r="G673" s="42"/>
      <c r="H673" s="42"/>
      <c r="I673" s="221"/>
      <c r="J673" s="42"/>
      <c r="K673" s="42"/>
      <c r="L673" s="46"/>
      <c r="M673" s="222"/>
      <c r="N673" s="223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128</v>
      </c>
      <c r="AU673" s="19" t="s">
        <v>81</v>
      </c>
    </row>
    <row r="674" s="13" customFormat="1">
      <c r="A674" s="13"/>
      <c r="B674" s="224"/>
      <c r="C674" s="225"/>
      <c r="D674" s="226" t="s">
        <v>130</v>
      </c>
      <c r="E674" s="225"/>
      <c r="F674" s="228" t="s">
        <v>1250</v>
      </c>
      <c r="G674" s="225"/>
      <c r="H674" s="229">
        <v>1442.1949999999999</v>
      </c>
      <c r="I674" s="230"/>
      <c r="J674" s="225"/>
      <c r="K674" s="225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130</v>
      </c>
      <c r="AU674" s="235" t="s">
        <v>81</v>
      </c>
      <c r="AV674" s="13" t="s">
        <v>81</v>
      </c>
      <c r="AW674" s="13" t="s">
        <v>4</v>
      </c>
      <c r="AX674" s="13" t="s">
        <v>79</v>
      </c>
      <c r="AY674" s="235" t="s">
        <v>119</v>
      </c>
    </row>
    <row r="675" s="2" customFormat="1" ht="24.15" customHeight="1">
      <c r="A675" s="40"/>
      <c r="B675" s="41"/>
      <c r="C675" s="206" t="s">
        <v>1251</v>
      </c>
      <c r="D675" s="206" t="s">
        <v>121</v>
      </c>
      <c r="E675" s="207" t="s">
        <v>1252</v>
      </c>
      <c r="F675" s="208" t="s">
        <v>1253</v>
      </c>
      <c r="G675" s="209" t="s">
        <v>265</v>
      </c>
      <c r="H675" s="210">
        <v>19.23</v>
      </c>
      <c r="I675" s="211"/>
      <c r="J675" s="212">
        <f>ROUND(I675*H675,2)</f>
        <v>0</v>
      </c>
      <c r="K675" s="208" t="s">
        <v>19</v>
      </c>
      <c r="L675" s="46"/>
      <c r="M675" s="213" t="s">
        <v>19</v>
      </c>
      <c r="N675" s="214" t="s">
        <v>42</v>
      </c>
      <c r="O675" s="86"/>
      <c r="P675" s="215">
        <f>O675*H675</f>
        <v>0</v>
      </c>
      <c r="Q675" s="215">
        <v>0</v>
      </c>
      <c r="R675" s="215">
        <f>Q675*H675</f>
        <v>0</v>
      </c>
      <c r="S675" s="215">
        <v>0</v>
      </c>
      <c r="T675" s="216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7" t="s">
        <v>126</v>
      </c>
      <c r="AT675" s="217" t="s">
        <v>121</v>
      </c>
      <c r="AU675" s="217" t="s">
        <v>81</v>
      </c>
      <c r="AY675" s="19" t="s">
        <v>119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9" t="s">
        <v>79</v>
      </c>
      <c r="BK675" s="218">
        <f>ROUND(I675*H675,2)</f>
        <v>0</v>
      </c>
      <c r="BL675" s="19" t="s">
        <v>126</v>
      </c>
      <c r="BM675" s="217" t="s">
        <v>1254</v>
      </c>
    </row>
    <row r="676" s="13" customFormat="1">
      <c r="A676" s="13"/>
      <c r="B676" s="224"/>
      <c r="C676" s="225"/>
      <c r="D676" s="226" t="s">
        <v>130</v>
      </c>
      <c r="E676" s="227" t="s">
        <v>19</v>
      </c>
      <c r="F676" s="228" t="s">
        <v>1241</v>
      </c>
      <c r="G676" s="225"/>
      <c r="H676" s="229">
        <v>19.23</v>
      </c>
      <c r="I676" s="230"/>
      <c r="J676" s="225"/>
      <c r="K676" s="225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130</v>
      </c>
      <c r="AU676" s="235" t="s">
        <v>81</v>
      </c>
      <c r="AV676" s="13" t="s">
        <v>81</v>
      </c>
      <c r="AW676" s="13" t="s">
        <v>32</v>
      </c>
      <c r="AX676" s="13" t="s">
        <v>79</v>
      </c>
      <c r="AY676" s="235" t="s">
        <v>119</v>
      </c>
    </row>
    <row r="677" s="2" customFormat="1" ht="24.15" customHeight="1">
      <c r="A677" s="40"/>
      <c r="B677" s="41"/>
      <c r="C677" s="206" t="s">
        <v>1255</v>
      </c>
      <c r="D677" s="206" t="s">
        <v>121</v>
      </c>
      <c r="E677" s="207" t="s">
        <v>1256</v>
      </c>
      <c r="F677" s="208" t="s">
        <v>1257</v>
      </c>
      <c r="G677" s="209" t="s">
        <v>265</v>
      </c>
      <c r="H677" s="210">
        <v>24.611999999999998</v>
      </c>
      <c r="I677" s="211"/>
      <c r="J677" s="212">
        <f>ROUND(I677*H677,2)</f>
        <v>0</v>
      </c>
      <c r="K677" s="208" t="s">
        <v>19</v>
      </c>
      <c r="L677" s="46"/>
      <c r="M677" s="213" t="s">
        <v>19</v>
      </c>
      <c r="N677" s="214" t="s">
        <v>42</v>
      </c>
      <c r="O677" s="86"/>
      <c r="P677" s="215">
        <f>O677*H677</f>
        <v>0</v>
      </c>
      <c r="Q677" s="215">
        <v>0</v>
      </c>
      <c r="R677" s="215">
        <f>Q677*H677</f>
        <v>0</v>
      </c>
      <c r="S677" s="215">
        <v>0</v>
      </c>
      <c r="T677" s="216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17" t="s">
        <v>126</v>
      </c>
      <c r="AT677" s="217" t="s">
        <v>121</v>
      </c>
      <c r="AU677" s="217" t="s">
        <v>81</v>
      </c>
      <c r="AY677" s="19" t="s">
        <v>119</v>
      </c>
      <c r="BE677" s="218">
        <f>IF(N677="základní",J677,0)</f>
        <v>0</v>
      </c>
      <c r="BF677" s="218">
        <f>IF(N677="snížená",J677,0)</f>
        <v>0</v>
      </c>
      <c r="BG677" s="218">
        <f>IF(N677="zákl. přenesená",J677,0)</f>
        <v>0</v>
      </c>
      <c r="BH677" s="218">
        <f>IF(N677="sníž. přenesená",J677,0)</f>
        <v>0</v>
      </c>
      <c r="BI677" s="218">
        <f>IF(N677="nulová",J677,0)</f>
        <v>0</v>
      </c>
      <c r="BJ677" s="19" t="s">
        <v>79</v>
      </c>
      <c r="BK677" s="218">
        <f>ROUND(I677*H677,2)</f>
        <v>0</v>
      </c>
      <c r="BL677" s="19" t="s">
        <v>126</v>
      </c>
      <c r="BM677" s="217" t="s">
        <v>1258</v>
      </c>
    </row>
    <row r="678" s="13" customFormat="1">
      <c r="A678" s="13"/>
      <c r="B678" s="224"/>
      <c r="C678" s="225"/>
      <c r="D678" s="226" t="s">
        <v>130</v>
      </c>
      <c r="E678" s="227" t="s">
        <v>19</v>
      </c>
      <c r="F678" s="228" t="s">
        <v>1242</v>
      </c>
      <c r="G678" s="225"/>
      <c r="H678" s="229">
        <v>24.611999999999998</v>
      </c>
      <c r="I678" s="230"/>
      <c r="J678" s="225"/>
      <c r="K678" s="225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130</v>
      </c>
      <c r="AU678" s="235" t="s">
        <v>81</v>
      </c>
      <c r="AV678" s="13" t="s">
        <v>81</v>
      </c>
      <c r="AW678" s="13" t="s">
        <v>32</v>
      </c>
      <c r="AX678" s="13" t="s">
        <v>79</v>
      </c>
      <c r="AY678" s="235" t="s">
        <v>119</v>
      </c>
    </row>
    <row r="679" s="2" customFormat="1" ht="24.15" customHeight="1">
      <c r="A679" s="40"/>
      <c r="B679" s="41"/>
      <c r="C679" s="206" t="s">
        <v>1259</v>
      </c>
      <c r="D679" s="206" t="s">
        <v>121</v>
      </c>
      <c r="E679" s="207" t="s">
        <v>1260</v>
      </c>
      <c r="F679" s="208" t="s">
        <v>1261</v>
      </c>
      <c r="G679" s="209" t="s">
        <v>265</v>
      </c>
      <c r="H679" s="210">
        <v>40.856000000000002</v>
      </c>
      <c r="I679" s="211"/>
      <c r="J679" s="212">
        <f>ROUND(I679*H679,2)</f>
        <v>0</v>
      </c>
      <c r="K679" s="208" t="s">
        <v>19</v>
      </c>
      <c r="L679" s="46"/>
      <c r="M679" s="213" t="s">
        <v>19</v>
      </c>
      <c r="N679" s="214" t="s">
        <v>42</v>
      </c>
      <c r="O679" s="86"/>
      <c r="P679" s="215">
        <f>O679*H679</f>
        <v>0</v>
      </c>
      <c r="Q679" s="215">
        <v>0</v>
      </c>
      <c r="R679" s="215">
        <f>Q679*H679</f>
        <v>0</v>
      </c>
      <c r="S679" s="215">
        <v>0</v>
      </c>
      <c r="T679" s="216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17" t="s">
        <v>126</v>
      </c>
      <c r="AT679" s="217" t="s">
        <v>121</v>
      </c>
      <c r="AU679" s="217" t="s">
        <v>81</v>
      </c>
      <c r="AY679" s="19" t="s">
        <v>119</v>
      </c>
      <c r="BE679" s="218">
        <f>IF(N679="základní",J679,0)</f>
        <v>0</v>
      </c>
      <c r="BF679" s="218">
        <f>IF(N679="snížená",J679,0)</f>
        <v>0</v>
      </c>
      <c r="BG679" s="218">
        <f>IF(N679="zákl. přenesená",J679,0)</f>
        <v>0</v>
      </c>
      <c r="BH679" s="218">
        <f>IF(N679="sníž. přenesená",J679,0)</f>
        <v>0</v>
      </c>
      <c r="BI679" s="218">
        <f>IF(N679="nulová",J679,0)</f>
        <v>0</v>
      </c>
      <c r="BJ679" s="19" t="s">
        <v>79</v>
      </c>
      <c r="BK679" s="218">
        <f>ROUND(I679*H679,2)</f>
        <v>0</v>
      </c>
      <c r="BL679" s="19" t="s">
        <v>126</v>
      </c>
      <c r="BM679" s="217" t="s">
        <v>1262</v>
      </c>
    </row>
    <row r="680" s="13" customFormat="1">
      <c r="A680" s="13"/>
      <c r="B680" s="224"/>
      <c r="C680" s="225"/>
      <c r="D680" s="226" t="s">
        <v>130</v>
      </c>
      <c r="E680" s="227" t="s">
        <v>19</v>
      </c>
      <c r="F680" s="228" t="s">
        <v>1243</v>
      </c>
      <c r="G680" s="225"/>
      <c r="H680" s="229">
        <v>40.856000000000002</v>
      </c>
      <c r="I680" s="230"/>
      <c r="J680" s="225"/>
      <c r="K680" s="225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130</v>
      </c>
      <c r="AU680" s="235" t="s">
        <v>81</v>
      </c>
      <c r="AV680" s="13" t="s">
        <v>81</v>
      </c>
      <c r="AW680" s="13" t="s">
        <v>32</v>
      </c>
      <c r="AX680" s="13" t="s">
        <v>79</v>
      </c>
      <c r="AY680" s="235" t="s">
        <v>119</v>
      </c>
    </row>
    <row r="681" s="2" customFormat="1" ht="16.5" customHeight="1">
      <c r="A681" s="40"/>
      <c r="B681" s="41"/>
      <c r="C681" s="206" t="s">
        <v>1263</v>
      </c>
      <c r="D681" s="206" t="s">
        <v>121</v>
      </c>
      <c r="E681" s="207" t="s">
        <v>1264</v>
      </c>
      <c r="F681" s="208" t="s">
        <v>1265</v>
      </c>
      <c r="G681" s="209" t="s">
        <v>265</v>
      </c>
      <c r="H681" s="210">
        <v>-0.13700000000000001</v>
      </c>
      <c r="I681" s="211"/>
      <c r="J681" s="212">
        <f>ROUND(I681*H681,2)</f>
        <v>0</v>
      </c>
      <c r="K681" s="208" t="s">
        <v>19</v>
      </c>
      <c r="L681" s="46"/>
      <c r="M681" s="213" t="s">
        <v>19</v>
      </c>
      <c r="N681" s="214" t="s">
        <v>42</v>
      </c>
      <c r="O681" s="86"/>
      <c r="P681" s="215">
        <f>O681*H681</f>
        <v>0</v>
      </c>
      <c r="Q681" s="215">
        <v>0</v>
      </c>
      <c r="R681" s="215">
        <f>Q681*H681</f>
        <v>0</v>
      </c>
      <c r="S681" s="215">
        <v>0</v>
      </c>
      <c r="T681" s="216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17" t="s">
        <v>126</v>
      </c>
      <c r="AT681" s="217" t="s">
        <v>121</v>
      </c>
      <c r="AU681" s="217" t="s">
        <v>81</v>
      </c>
      <c r="AY681" s="19" t="s">
        <v>119</v>
      </c>
      <c r="BE681" s="218">
        <f>IF(N681="základní",J681,0)</f>
        <v>0</v>
      </c>
      <c r="BF681" s="218">
        <f>IF(N681="snížená",J681,0)</f>
        <v>0</v>
      </c>
      <c r="BG681" s="218">
        <f>IF(N681="zákl. přenesená",J681,0)</f>
        <v>0</v>
      </c>
      <c r="BH681" s="218">
        <f>IF(N681="sníž. přenesená",J681,0)</f>
        <v>0</v>
      </c>
      <c r="BI681" s="218">
        <f>IF(N681="nulová",J681,0)</f>
        <v>0</v>
      </c>
      <c r="BJ681" s="19" t="s">
        <v>79</v>
      </c>
      <c r="BK681" s="218">
        <f>ROUND(I681*H681,2)</f>
        <v>0</v>
      </c>
      <c r="BL681" s="19" t="s">
        <v>126</v>
      </c>
      <c r="BM681" s="217" t="s">
        <v>1266</v>
      </c>
    </row>
    <row r="682" s="13" customFormat="1">
      <c r="A682" s="13"/>
      <c r="B682" s="224"/>
      <c r="C682" s="225"/>
      <c r="D682" s="226" t="s">
        <v>130</v>
      </c>
      <c r="E682" s="227" t="s">
        <v>19</v>
      </c>
      <c r="F682" s="228" t="s">
        <v>1267</v>
      </c>
      <c r="G682" s="225"/>
      <c r="H682" s="229">
        <v>-0.13700000000000001</v>
      </c>
      <c r="I682" s="230"/>
      <c r="J682" s="225"/>
      <c r="K682" s="225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130</v>
      </c>
      <c r="AU682" s="235" t="s">
        <v>81</v>
      </c>
      <c r="AV682" s="13" t="s">
        <v>81</v>
      </c>
      <c r="AW682" s="13" t="s">
        <v>32</v>
      </c>
      <c r="AX682" s="13" t="s">
        <v>71</v>
      </c>
      <c r="AY682" s="235" t="s">
        <v>119</v>
      </c>
    </row>
    <row r="683" s="14" customFormat="1">
      <c r="A683" s="14"/>
      <c r="B683" s="249"/>
      <c r="C683" s="250"/>
      <c r="D683" s="226" t="s">
        <v>130</v>
      </c>
      <c r="E683" s="251" t="s">
        <v>19</v>
      </c>
      <c r="F683" s="252" t="s">
        <v>282</v>
      </c>
      <c r="G683" s="250"/>
      <c r="H683" s="253">
        <v>-0.13700000000000001</v>
      </c>
      <c r="I683" s="254"/>
      <c r="J683" s="250"/>
      <c r="K683" s="250"/>
      <c r="L683" s="255"/>
      <c r="M683" s="256"/>
      <c r="N683" s="257"/>
      <c r="O683" s="257"/>
      <c r="P683" s="257"/>
      <c r="Q683" s="257"/>
      <c r="R683" s="257"/>
      <c r="S683" s="257"/>
      <c r="T683" s="25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9" t="s">
        <v>130</v>
      </c>
      <c r="AU683" s="259" t="s">
        <v>81</v>
      </c>
      <c r="AV683" s="14" t="s">
        <v>126</v>
      </c>
      <c r="AW683" s="14" t="s">
        <v>32</v>
      </c>
      <c r="AX683" s="14" t="s">
        <v>79</v>
      </c>
      <c r="AY683" s="259" t="s">
        <v>119</v>
      </c>
    </row>
    <row r="684" s="12" customFormat="1" ht="22.8" customHeight="1">
      <c r="A684" s="12"/>
      <c r="B684" s="190"/>
      <c r="C684" s="191"/>
      <c r="D684" s="192" t="s">
        <v>70</v>
      </c>
      <c r="E684" s="204" t="s">
        <v>355</v>
      </c>
      <c r="F684" s="204" t="s">
        <v>356</v>
      </c>
      <c r="G684" s="191"/>
      <c r="H684" s="191"/>
      <c r="I684" s="194"/>
      <c r="J684" s="205">
        <f>BK684</f>
        <v>0</v>
      </c>
      <c r="K684" s="191"/>
      <c r="L684" s="196"/>
      <c r="M684" s="197"/>
      <c r="N684" s="198"/>
      <c r="O684" s="198"/>
      <c r="P684" s="199">
        <f>SUM(P685:P686)</f>
        <v>0</v>
      </c>
      <c r="Q684" s="198"/>
      <c r="R684" s="199">
        <f>SUM(R685:R686)</f>
        <v>0</v>
      </c>
      <c r="S684" s="198"/>
      <c r="T684" s="200">
        <f>SUM(T685:T686)</f>
        <v>0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01" t="s">
        <v>79</v>
      </c>
      <c r="AT684" s="202" t="s">
        <v>70</v>
      </c>
      <c r="AU684" s="202" t="s">
        <v>79</v>
      </c>
      <c r="AY684" s="201" t="s">
        <v>119</v>
      </c>
      <c r="BK684" s="203">
        <f>SUM(BK685:BK686)</f>
        <v>0</v>
      </c>
    </row>
    <row r="685" s="2" customFormat="1" ht="24.15" customHeight="1">
      <c r="A685" s="40"/>
      <c r="B685" s="41"/>
      <c r="C685" s="206" t="s">
        <v>1268</v>
      </c>
      <c r="D685" s="206" t="s">
        <v>121</v>
      </c>
      <c r="E685" s="207" t="s">
        <v>1269</v>
      </c>
      <c r="F685" s="208" t="s">
        <v>1270</v>
      </c>
      <c r="G685" s="209" t="s">
        <v>265</v>
      </c>
      <c r="H685" s="210">
        <v>146.96000000000001</v>
      </c>
      <c r="I685" s="211"/>
      <c r="J685" s="212">
        <f>ROUND(I685*H685,2)</f>
        <v>0</v>
      </c>
      <c r="K685" s="208" t="s">
        <v>272</v>
      </c>
      <c r="L685" s="46"/>
      <c r="M685" s="213" t="s">
        <v>19</v>
      </c>
      <c r="N685" s="214" t="s">
        <v>42</v>
      </c>
      <c r="O685" s="86"/>
      <c r="P685" s="215">
        <f>O685*H685</f>
        <v>0</v>
      </c>
      <c r="Q685" s="215">
        <v>0</v>
      </c>
      <c r="R685" s="215">
        <f>Q685*H685</f>
        <v>0</v>
      </c>
      <c r="S685" s="215">
        <v>0</v>
      </c>
      <c r="T685" s="21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17" t="s">
        <v>126</v>
      </c>
      <c r="AT685" s="217" t="s">
        <v>121</v>
      </c>
      <c r="AU685" s="217" t="s">
        <v>81</v>
      </c>
      <c r="AY685" s="19" t="s">
        <v>119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9" t="s">
        <v>79</v>
      </c>
      <c r="BK685" s="218">
        <f>ROUND(I685*H685,2)</f>
        <v>0</v>
      </c>
      <c r="BL685" s="19" t="s">
        <v>126</v>
      </c>
      <c r="BM685" s="217" t="s">
        <v>1271</v>
      </c>
    </row>
    <row r="686" s="2" customFormat="1">
      <c r="A686" s="40"/>
      <c r="B686" s="41"/>
      <c r="C686" s="42"/>
      <c r="D686" s="219" t="s">
        <v>128</v>
      </c>
      <c r="E686" s="42"/>
      <c r="F686" s="220" t="s">
        <v>1272</v>
      </c>
      <c r="G686" s="42"/>
      <c r="H686" s="42"/>
      <c r="I686" s="221"/>
      <c r="J686" s="42"/>
      <c r="K686" s="42"/>
      <c r="L686" s="46"/>
      <c r="M686" s="222"/>
      <c r="N686" s="223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128</v>
      </c>
      <c r="AU686" s="19" t="s">
        <v>81</v>
      </c>
    </row>
    <row r="687" s="12" customFormat="1" ht="25.92" customHeight="1">
      <c r="A687" s="12"/>
      <c r="B687" s="190"/>
      <c r="C687" s="191"/>
      <c r="D687" s="192" t="s">
        <v>70</v>
      </c>
      <c r="E687" s="193" t="s">
        <v>1273</v>
      </c>
      <c r="F687" s="193" t="s">
        <v>1274</v>
      </c>
      <c r="G687" s="191"/>
      <c r="H687" s="191"/>
      <c r="I687" s="194"/>
      <c r="J687" s="195">
        <f>BK687</f>
        <v>0</v>
      </c>
      <c r="K687" s="191"/>
      <c r="L687" s="196"/>
      <c r="M687" s="197"/>
      <c r="N687" s="198"/>
      <c r="O687" s="198"/>
      <c r="P687" s="199">
        <f>P688</f>
        <v>0</v>
      </c>
      <c r="Q687" s="198"/>
      <c r="R687" s="199">
        <f>R688</f>
        <v>0.38317738000000001</v>
      </c>
      <c r="S687" s="198"/>
      <c r="T687" s="200">
        <f>T688</f>
        <v>0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201" t="s">
        <v>81</v>
      </c>
      <c r="AT687" s="202" t="s">
        <v>70</v>
      </c>
      <c r="AU687" s="202" t="s">
        <v>71</v>
      </c>
      <c r="AY687" s="201" t="s">
        <v>119</v>
      </c>
      <c r="BK687" s="203">
        <f>BK688</f>
        <v>0</v>
      </c>
    </row>
    <row r="688" s="12" customFormat="1" ht="22.8" customHeight="1">
      <c r="A688" s="12"/>
      <c r="B688" s="190"/>
      <c r="C688" s="191"/>
      <c r="D688" s="192" t="s">
        <v>70</v>
      </c>
      <c r="E688" s="204" t="s">
        <v>1275</v>
      </c>
      <c r="F688" s="204" t="s">
        <v>1276</v>
      </c>
      <c r="G688" s="191"/>
      <c r="H688" s="191"/>
      <c r="I688" s="194"/>
      <c r="J688" s="205">
        <f>BK688</f>
        <v>0</v>
      </c>
      <c r="K688" s="191"/>
      <c r="L688" s="196"/>
      <c r="M688" s="197"/>
      <c r="N688" s="198"/>
      <c r="O688" s="198"/>
      <c r="P688" s="199">
        <f>SUM(P689:P743)</f>
        <v>0</v>
      </c>
      <c r="Q688" s="198"/>
      <c r="R688" s="199">
        <f>SUM(R689:R743)</f>
        <v>0.38317738000000001</v>
      </c>
      <c r="S688" s="198"/>
      <c r="T688" s="200">
        <f>SUM(T689:T743)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01" t="s">
        <v>81</v>
      </c>
      <c r="AT688" s="202" t="s">
        <v>70</v>
      </c>
      <c r="AU688" s="202" t="s">
        <v>79</v>
      </c>
      <c r="AY688" s="201" t="s">
        <v>119</v>
      </c>
      <c r="BK688" s="203">
        <f>SUM(BK689:BK743)</f>
        <v>0</v>
      </c>
    </row>
    <row r="689" s="2" customFormat="1" ht="21.75" customHeight="1">
      <c r="A689" s="40"/>
      <c r="B689" s="41"/>
      <c r="C689" s="206" t="s">
        <v>1277</v>
      </c>
      <c r="D689" s="206" t="s">
        <v>121</v>
      </c>
      <c r="E689" s="207" t="s">
        <v>1278</v>
      </c>
      <c r="F689" s="208" t="s">
        <v>1279</v>
      </c>
      <c r="G689" s="209" t="s">
        <v>124</v>
      </c>
      <c r="H689" s="210">
        <v>155.44300000000001</v>
      </c>
      <c r="I689" s="211"/>
      <c r="J689" s="212">
        <f>ROUND(I689*H689,2)</f>
        <v>0</v>
      </c>
      <c r="K689" s="208" t="s">
        <v>272</v>
      </c>
      <c r="L689" s="46"/>
      <c r="M689" s="213" t="s">
        <v>19</v>
      </c>
      <c r="N689" s="214" t="s">
        <v>42</v>
      </c>
      <c r="O689" s="86"/>
      <c r="P689" s="215">
        <f>O689*H689</f>
        <v>0</v>
      </c>
      <c r="Q689" s="215">
        <v>0</v>
      </c>
      <c r="R689" s="215">
        <f>Q689*H689</f>
        <v>0</v>
      </c>
      <c r="S689" s="215">
        <v>0</v>
      </c>
      <c r="T689" s="216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17" t="s">
        <v>202</v>
      </c>
      <c r="AT689" s="217" t="s">
        <v>121</v>
      </c>
      <c r="AU689" s="217" t="s">
        <v>81</v>
      </c>
      <c r="AY689" s="19" t="s">
        <v>119</v>
      </c>
      <c r="BE689" s="218">
        <f>IF(N689="základní",J689,0)</f>
        <v>0</v>
      </c>
      <c r="BF689" s="218">
        <f>IF(N689="snížená",J689,0)</f>
        <v>0</v>
      </c>
      <c r="BG689" s="218">
        <f>IF(N689="zákl. přenesená",J689,0)</f>
        <v>0</v>
      </c>
      <c r="BH689" s="218">
        <f>IF(N689="sníž. přenesená",J689,0)</f>
        <v>0</v>
      </c>
      <c r="BI689" s="218">
        <f>IF(N689="nulová",J689,0)</f>
        <v>0</v>
      </c>
      <c r="BJ689" s="19" t="s">
        <v>79</v>
      </c>
      <c r="BK689" s="218">
        <f>ROUND(I689*H689,2)</f>
        <v>0</v>
      </c>
      <c r="BL689" s="19" t="s">
        <v>202</v>
      </c>
      <c r="BM689" s="217" t="s">
        <v>1280</v>
      </c>
    </row>
    <row r="690" s="2" customFormat="1">
      <c r="A690" s="40"/>
      <c r="B690" s="41"/>
      <c r="C690" s="42"/>
      <c r="D690" s="219" t="s">
        <v>128</v>
      </c>
      <c r="E690" s="42"/>
      <c r="F690" s="220" t="s">
        <v>1281</v>
      </c>
      <c r="G690" s="42"/>
      <c r="H690" s="42"/>
      <c r="I690" s="221"/>
      <c r="J690" s="42"/>
      <c r="K690" s="42"/>
      <c r="L690" s="46"/>
      <c r="M690" s="222"/>
      <c r="N690" s="223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128</v>
      </c>
      <c r="AU690" s="19" t="s">
        <v>81</v>
      </c>
    </row>
    <row r="691" s="15" customFormat="1">
      <c r="A691" s="15"/>
      <c r="B691" s="261"/>
      <c r="C691" s="262"/>
      <c r="D691" s="226" t="s">
        <v>130</v>
      </c>
      <c r="E691" s="263" t="s">
        <v>19</v>
      </c>
      <c r="F691" s="264" t="s">
        <v>1282</v>
      </c>
      <c r="G691" s="262"/>
      <c r="H691" s="263" t="s">
        <v>19</v>
      </c>
      <c r="I691" s="265"/>
      <c r="J691" s="262"/>
      <c r="K691" s="262"/>
      <c r="L691" s="266"/>
      <c r="M691" s="267"/>
      <c r="N691" s="268"/>
      <c r="O691" s="268"/>
      <c r="P691" s="268"/>
      <c r="Q691" s="268"/>
      <c r="R691" s="268"/>
      <c r="S691" s="268"/>
      <c r="T691" s="269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0" t="s">
        <v>130</v>
      </c>
      <c r="AU691" s="270" t="s">
        <v>81</v>
      </c>
      <c r="AV691" s="15" t="s">
        <v>79</v>
      </c>
      <c r="AW691" s="15" t="s">
        <v>32</v>
      </c>
      <c r="AX691" s="15" t="s">
        <v>71</v>
      </c>
      <c r="AY691" s="270" t="s">
        <v>119</v>
      </c>
    </row>
    <row r="692" s="13" customFormat="1">
      <c r="A692" s="13"/>
      <c r="B692" s="224"/>
      <c r="C692" s="225"/>
      <c r="D692" s="226" t="s">
        <v>130</v>
      </c>
      <c r="E692" s="227" t="s">
        <v>19</v>
      </c>
      <c r="F692" s="228" t="s">
        <v>1283</v>
      </c>
      <c r="G692" s="225"/>
      <c r="H692" s="229">
        <v>44.756999999999998</v>
      </c>
      <c r="I692" s="230"/>
      <c r="J692" s="225"/>
      <c r="K692" s="225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130</v>
      </c>
      <c r="AU692" s="235" t="s">
        <v>81</v>
      </c>
      <c r="AV692" s="13" t="s">
        <v>81</v>
      </c>
      <c r="AW692" s="13" t="s">
        <v>32</v>
      </c>
      <c r="AX692" s="13" t="s">
        <v>71</v>
      </c>
      <c r="AY692" s="235" t="s">
        <v>119</v>
      </c>
    </row>
    <row r="693" s="13" customFormat="1">
      <c r="A693" s="13"/>
      <c r="B693" s="224"/>
      <c r="C693" s="225"/>
      <c r="D693" s="226" t="s">
        <v>130</v>
      </c>
      <c r="E693" s="227" t="s">
        <v>19</v>
      </c>
      <c r="F693" s="228" t="s">
        <v>1284</v>
      </c>
      <c r="G693" s="225"/>
      <c r="H693" s="229">
        <v>17.489000000000001</v>
      </c>
      <c r="I693" s="230"/>
      <c r="J693" s="225"/>
      <c r="K693" s="225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130</v>
      </c>
      <c r="AU693" s="235" t="s">
        <v>81</v>
      </c>
      <c r="AV693" s="13" t="s">
        <v>81</v>
      </c>
      <c r="AW693" s="13" t="s">
        <v>32</v>
      </c>
      <c r="AX693" s="13" t="s">
        <v>71</v>
      </c>
      <c r="AY693" s="235" t="s">
        <v>119</v>
      </c>
    </row>
    <row r="694" s="13" customFormat="1">
      <c r="A694" s="13"/>
      <c r="B694" s="224"/>
      <c r="C694" s="225"/>
      <c r="D694" s="226" t="s">
        <v>130</v>
      </c>
      <c r="E694" s="227" t="s">
        <v>19</v>
      </c>
      <c r="F694" s="228" t="s">
        <v>1285</v>
      </c>
      <c r="G694" s="225"/>
      <c r="H694" s="229">
        <v>28.329999999999998</v>
      </c>
      <c r="I694" s="230"/>
      <c r="J694" s="225"/>
      <c r="K694" s="225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130</v>
      </c>
      <c r="AU694" s="235" t="s">
        <v>81</v>
      </c>
      <c r="AV694" s="13" t="s">
        <v>81</v>
      </c>
      <c r="AW694" s="13" t="s">
        <v>32</v>
      </c>
      <c r="AX694" s="13" t="s">
        <v>71</v>
      </c>
      <c r="AY694" s="235" t="s">
        <v>119</v>
      </c>
    </row>
    <row r="695" s="13" customFormat="1">
      <c r="A695" s="13"/>
      <c r="B695" s="224"/>
      <c r="C695" s="225"/>
      <c r="D695" s="226" t="s">
        <v>130</v>
      </c>
      <c r="E695" s="227" t="s">
        <v>19</v>
      </c>
      <c r="F695" s="228" t="s">
        <v>1286</v>
      </c>
      <c r="G695" s="225"/>
      <c r="H695" s="229">
        <v>29.614999999999998</v>
      </c>
      <c r="I695" s="230"/>
      <c r="J695" s="225"/>
      <c r="K695" s="225"/>
      <c r="L695" s="231"/>
      <c r="M695" s="232"/>
      <c r="N695" s="233"/>
      <c r="O695" s="233"/>
      <c r="P695" s="233"/>
      <c r="Q695" s="233"/>
      <c r="R695" s="233"/>
      <c r="S695" s="233"/>
      <c r="T695" s="23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5" t="s">
        <v>130</v>
      </c>
      <c r="AU695" s="235" t="s">
        <v>81</v>
      </c>
      <c r="AV695" s="13" t="s">
        <v>81</v>
      </c>
      <c r="AW695" s="13" t="s">
        <v>32</v>
      </c>
      <c r="AX695" s="13" t="s">
        <v>71</v>
      </c>
      <c r="AY695" s="235" t="s">
        <v>119</v>
      </c>
    </row>
    <row r="696" s="13" customFormat="1">
      <c r="A696" s="13"/>
      <c r="B696" s="224"/>
      <c r="C696" s="225"/>
      <c r="D696" s="226" t="s">
        <v>130</v>
      </c>
      <c r="E696" s="227" t="s">
        <v>19</v>
      </c>
      <c r="F696" s="228" t="s">
        <v>1287</v>
      </c>
      <c r="G696" s="225"/>
      <c r="H696" s="229">
        <v>9.5250000000000004</v>
      </c>
      <c r="I696" s="230"/>
      <c r="J696" s="225"/>
      <c r="K696" s="225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130</v>
      </c>
      <c r="AU696" s="235" t="s">
        <v>81</v>
      </c>
      <c r="AV696" s="13" t="s">
        <v>81</v>
      </c>
      <c r="AW696" s="13" t="s">
        <v>32</v>
      </c>
      <c r="AX696" s="13" t="s">
        <v>71</v>
      </c>
      <c r="AY696" s="235" t="s">
        <v>119</v>
      </c>
    </row>
    <row r="697" s="16" customFormat="1">
      <c r="A697" s="16"/>
      <c r="B697" s="275"/>
      <c r="C697" s="276"/>
      <c r="D697" s="226" t="s">
        <v>130</v>
      </c>
      <c r="E697" s="277" t="s">
        <v>19</v>
      </c>
      <c r="F697" s="278" t="s">
        <v>502</v>
      </c>
      <c r="G697" s="276"/>
      <c r="H697" s="279">
        <v>129.71600000000001</v>
      </c>
      <c r="I697" s="280"/>
      <c r="J697" s="276"/>
      <c r="K697" s="276"/>
      <c r="L697" s="281"/>
      <c r="M697" s="282"/>
      <c r="N697" s="283"/>
      <c r="O697" s="283"/>
      <c r="P697" s="283"/>
      <c r="Q697" s="283"/>
      <c r="R697" s="283"/>
      <c r="S697" s="283"/>
      <c r="T697" s="284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T697" s="285" t="s">
        <v>130</v>
      </c>
      <c r="AU697" s="285" t="s">
        <v>81</v>
      </c>
      <c r="AV697" s="16" t="s">
        <v>137</v>
      </c>
      <c r="AW697" s="16" t="s">
        <v>32</v>
      </c>
      <c r="AX697" s="16" t="s">
        <v>71</v>
      </c>
      <c r="AY697" s="285" t="s">
        <v>119</v>
      </c>
    </row>
    <row r="698" s="15" customFormat="1">
      <c r="A698" s="15"/>
      <c r="B698" s="261"/>
      <c r="C698" s="262"/>
      <c r="D698" s="226" t="s">
        <v>130</v>
      </c>
      <c r="E698" s="263" t="s">
        <v>19</v>
      </c>
      <c r="F698" s="264" t="s">
        <v>1288</v>
      </c>
      <c r="G698" s="262"/>
      <c r="H698" s="263" t="s">
        <v>19</v>
      </c>
      <c r="I698" s="265"/>
      <c r="J698" s="262"/>
      <c r="K698" s="262"/>
      <c r="L698" s="266"/>
      <c r="M698" s="267"/>
      <c r="N698" s="268"/>
      <c r="O698" s="268"/>
      <c r="P698" s="268"/>
      <c r="Q698" s="268"/>
      <c r="R698" s="268"/>
      <c r="S698" s="268"/>
      <c r="T698" s="269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70" t="s">
        <v>130</v>
      </c>
      <c r="AU698" s="270" t="s">
        <v>81</v>
      </c>
      <c r="AV698" s="15" t="s">
        <v>79</v>
      </c>
      <c r="AW698" s="15" t="s">
        <v>32</v>
      </c>
      <c r="AX698" s="15" t="s">
        <v>71</v>
      </c>
      <c r="AY698" s="270" t="s">
        <v>119</v>
      </c>
    </row>
    <row r="699" s="13" customFormat="1">
      <c r="A699" s="13"/>
      <c r="B699" s="224"/>
      <c r="C699" s="225"/>
      <c r="D699" s="226" t="s">
        <v>130</v>
      </c>
      <c r="E699" s="227" t="s">
        <v>19</v>
      </c>
      <c r="F699" s="228" t="s">
        <v>1289</v>
      </c>
      <c r="G699" s="225"/>
      <c r="H699" s="229">
        <v>1.794</v>
      </c>
      <c r="I699" s="230"/>
      <c r="J699" s="225"/>
      <c r="K699" s="225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130</v>
      </c>
      <c r="AU699" s="235" t="s">
        <v>81</v>
      </c>
      <c r="AV699" s="13" t="s">
        <v>81</v>
      </c>
      <c r="AW699" s="13" t="s">
        <v>32</v>
      </c>
      <c r="AX699" s="13" t="s">
        <v>71</v>
      </c>
      <c r="AY699" s="235" t="s">
        <v>119</v>
      </c>
    </row>
    <row r="700" s="15" customFormat="1">
      <c r="A700" s="15"/>
      <c r="B700" s="261"/>
      <c r="C700" s="262"/>
      <c r="D700" s="226" t="s">
        <v>130</v>
      </c>
      <c r="E700" s="263" t="s">
        <v>19</v>
      </c>
      <c r="F700" s="264" t="s">
        <v>1290</v>
      </c>
      <c r="G700" s="262"/>
      <c r="H700" s="263" t="s">
        <v>19</v>
      </c>
      <c r="I700" s="265"/>
      <c r="J700" s="262"/>
      <c r="K700" s="262"/>
      <c r="L700" s="266"/>
      <c r="M700" s="267"/>
      <c r="N700" s="268"/>
      <c r="O700" s="268"/>
      <c r="P700" s="268"/>
      <c r="Q700" s="268"/>
      <c r="R700" s="268"/>
      <c r="S700" s="268"/>
      <c r="T700" s="269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0" t="s">
        <v>130</v>
      </c>
      <c r="AU700" s="270" t="s">
        <v>81</v>
      </c>
      <c r="AV700" s="15" t="s">
        <v>79</v>
      </c>
      <c r="AW700" s="15" t="s">
        <v>32</v>
      </c>
      <c r="AX700" s="15" t="s">
        <v>71</v>
      </c>
      <c r="AY700" s="270" t="s">
        <v>119</v>
      </c>
    </row>
    <row r="701" s="13" customFormat="1">
      <c r="A701" s="13"/>
      <c r="B701" s="224"/>
      <c r="C701" s="225"/>
      <c r="D701" s="226" t="s">
        <v>130</v>
      </c>
      <c r="E701" s="227" t="s">
        <v>19</v>
      </c>
      <c r="F701" s="228" t="s">
        <v>1291</v>
      </c>
      <c r="G701" s="225"/>
      <c r="H701" s="229">
        <v>23.933</v>
      </c>
      <c r="I701" s="230"/>
      <c r="J701" s="225"/>
      <c r="K701" s="225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130</v>
      </c>
      <c r="AU701" s="235" t="s">
        <v>81</v>
      </c>
      <c r="AV701" s="13" t="s">
        <v>81</v>
      </c>
      <c r="AW701" s="13" t="s">
        <v>32</v>
      </c>
      <c r="AX701" s="13" t="s">
        <v>71</v>
      </c>
      <c r="AY701" s="235" t="s">
        <v>119</v>
      </c>
    </row>
    <row r="702" s="14" customFormat="1">
      <c r="A702" s="14"/>
      <c r="B702" s="249"/>
      <c r="C702" s="250"/>
      <c r="D702" s="226" t="s">
        <v>130</v>
      </c>
      <c r="E702" s="251" t="s">
        <v>19</v>
      </c>
      <c r="F702" s="252" t="s">
        <v>282</v>
      </c>
      <c r="G702" s="250"/>
      <c r="H702" s="253">
        <v>155.44300000000001</v>
      </c>
      <c r="I702" s="254"/>
      <c r="J702" s="250"/>
      <c r="K702" s="250"/>
      <c r="L702" s="255"/>
      <c r="M702" s="256"/>
      <c r="N702" s="257"/>
      <c r="O702" s="257"/>
      <c r="P702" s="257"/>
      <c r="Q702" s="257"/>
      <c r="R702" s="257"/>
      <c r="S702" s="257"/>
      <c r="T702" s="25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9" t="s">
        <v>130</v>
      </c>
      <c r="AU702" s="259" t="s">
        <v>81</v>
      </c>
      <c r="AV702" s="14" t="s">
        <v>126</v>
      </c>
      <c r="AW702" s="14" t="s">
        <v>32</v>
      </c>
      <c r="AX702" s="14" t="s">
        <v>79</v>
      </c>
      <c r="AY702" s="259" t="s">
        <v>119</v>
      </c>
    </row>
    <row r="703" s="2" customFormat="1" ht="16.5" customHeight="1">
      <c r="A703" s="40"/>
      <c r="B703" s="41"/>
      <c r="C703" s="239" t="s">
        <v>1292</v>
      </c>
      <c r="D703" s="239" t="s">
        <v>276</v>
      </c>
      <c r="E703" s="240" t="s">
        <v>1293</v>
      </c>
      <c r="F703" s="241" t="s">
        <v>1294</v>
      </c>
      <c r="G703" s="242" t="s">
        <v>265</v>
      </c>
      <c r="H703" s="243">
        <v>0.052999999999999998</v>
      </c>
      <c r="I703" s="244"/>
      <c r="J703" s="245">
        <f>ROUND(I703*H703,2)</f>
        <v>0</v>
      </c>
      <c r="K703" s="241" t="s">
        <v>272</v>
      </c>
      <c r="L703" s="246"/>
      <c r="M703" s="247" t="s">
        <v>19</v>
      </c>
      <c r="N703" s="248" t="s">
        <v>42</v>
      </c>
      <c r="O703" s="86"/>
      <c r="P703" s="215">
        <f>O703*H703</f>
        <v>0</v>
      </c>
      <c r="Q703" s="215">
        <v>1</v>
      </c>
      <c r="R703" s="215">
        <f>Q703*H703</f>
        <v>0.052999999999999998</v>
      </c>
      <c r="S703" s="215">
        <v>0</v>
      </c>
      <c r="T703" s="216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17" t="s">
        <v>648</v>
      </c>
      <c r="AT703" s="217" t="s">
        <v>276</v>
      </c>
      <c r="AU703" s="217" t="s">
        <v>81</v>
      </c>
      <c r="AY703" s="19" t="s">
        <v>119</v>
      </c>
      <c r="BE703" s="218">
        <f>IF(N703="základní",J703,0)</f>
        <v>0</v>
      </c>
      <c r="BF703" s="218">
        <f>IF(N703="snížená",J703,0)</f>
        <v>0</v>
      </c>
      <c r="BG703" s="218">
        <f>IF(N703="zákl. přenesená",J703,0)</f>
        <v>0</v>
      </c>
      <c r="BH703" s="218">
        <f>IF(N703="sníž. přenesená",J703,0)</f>
        <v>0</v>
      </c>
      <c r="BI703" s="218">
        <f>IF(N703="nulová",J703,0)</f>
        <v>0</v>
      </c>
      <c r="BJ703" s="19" t="s">
        <v>79</v>
      </c>
      <c r="BK703" s="218">
        <f>ROUND(I703*H703,2)</f>
        <v>0</v>
      </c>
      <c r="BL703" s="19" t="s">
        <v>202</v>
      </c>
      <c r="BM703" s="217" t="s">
        <v>1295</v>
      </c>
    </row>
    <row r="704" s="13" customFormat="1">
      <c r="A704" s="13"/>
      <c r="B704" s="224"/>
      <c r="C704" s="225"/>
      <c r="D704" s="226" t="s">
        <v>130</v>
      </c>
      <c r="E704" s="225"/>
      <c r="F704" s="228" t="s">
        <v>1296</v>
      </c>
      <c r="G704" s="225"/>
      <c r="H704" s="229">
        <v>0.052999999999999998</v>
      </c>
      <c r="I704" s="230"/>
      <c r="J704" s="225"/>
      <c r="K704" s="225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130</v>
      </c>
      <c r="AU704" s="235" t="s">
        <v>81</v>
      </c>
      <c r="AV704" s="13" t="s">
        <v>81</v>
      </c>
      <c r="AW704" s="13" t="s">
        <v>4</v>
      </c>
      <c r="AX704" s="13" t="s">
        <v>79</v>
      </c>
      <c r="AY704" s="235" t="s">
        <v>119</v>
      </c>
    </row>
    <row r="705" s="2" customFormat="1" ht="21.75" customHeight="1">
      <c r="A705" s="40"/>
      <c r="B705" s="41"/>
      <c r="C705" s="206" t="s">
        <v>1297</v>
      </c>
      <c r="D705" s="206" t="s">
        <v>121</v>
      </c>
      <c r="E705" s="207" t="s">
        <v>1298</v>
      </c>
      <c r="F705" s="208" t="s">
        <v>1299</v>
      </c>
      <c r="G705" s="209" t="s">
        <v>124</v>
      </c>
      <c r="H705" s="210">
        <v>259.43200000000002</v>
      </c>
      <c r="I705" s="211"/>
      <c r="J705" s="212">
        <f>ROUND(I705*H705,2)</f>
        <v>0</v>
      </c>
      <c r="K705" s="208" t="s">
        <v>272</v>
      </c>
      <c r="L705" s="46"/>
      <c r="M705" s="213" t="s">
        <v>19</v>
      </c>
      <c r="N705" s="214" t="s">
        <v>42</v>
      </c>
      <c r="O705" s="86"/>
      <c r="P705" s="215">
        <f>O705*H705</f>
        <v>0</v>
      </c>
      <c r="Q705" s="215">
        <v>0</v>
      </c>
      <c r="R705" s="215">
        <f>Q705*H705</f>
        <v>0</v>
      </c>
      <c r="S705" s="215">
        <v>0</v>
      </c>
      <c r="T705" s="216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17" t="s">
        <v>202</v>
      </c>
      <c r="AT705" s="217" t="s">
        <v>121</v>
      </c>
      <c r="AU705" s="217" t="s">
        <v>81</v>
      </c>
      <c r="AY705" s="19" t="s">
        <v>119</v>
      </c>
      <c r="BE705" s="218">
        <f>IF(N705="základní",J705,0)</f>
        <v>0</v>
      </c>
      <c r="BF705" s="218">
        <f>IF(N705="snížená",J705,0)</f>
        <v>0</v>
      </c>
      <c r="BG705" s="218">
        <f>IF(N705="zákl. přenesená",J705,0)</f>
        <v>0</v>
      </c>
      <c r="BH705" s="218">
        <f>IF(N705="sníž. přenesená",J705,0)</f>
        <v>0</v>
      </c>
      <c r="BI705" s="218">
        <f>IF(N705="nulová",J705,0)</f>
        <v>0</v>
      </c>
      <c r="BJ705" s="19" t="s">
        <v>79</v>
      </c>
      <c r="BK705" s="218">
        <f>ROUND(I705*H705,2)</f>
        <v>0</v>
      </c>
      <c r="BL705" s="19" t="s">
        <v>202</v>
      </c>
      <c r="BM705" s="217" t="s">
        <v>1300</v>
      </c>
    </row>
    <row r="706" s="2" customFormat="1">
      <c r="A706" s="40"/>
      <c r="B706" s="41"/>
      <c r="C706" s="42"/>
      <c r="D706" s="219" t="s">
        <v>128</v>
      </c>
      <c r="E706" s="42"/>
      <c r="F706" s="220" t="s">
        <v>1301</v>
      </c>
      <c r="G706" s="42"/>
      <c r="H706" s="42"/>
      <c r="I706" s="221"/>
      <c r="J706" s="42"/>
      <c r="K706" s="42"/>
      <c r="L706" s="46"/>
      <c r="M706" s="222"/>
      <c r="N706" s="223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128</v>
      </c>
      <c r="AU706" s="19" t="s">
        <v>81</v>
      </c>
    </row>
    <row r="707" s="15" customFormat="1">
      <c r="A707" s="15"/>
      <c r="B707" s="261"/>
      <c r="C707" s="262"/>
      <c r="D707" s="226" t="s">
        <v>130</v>
      </c>
      <c r="E707" s="263" t="s">
        <v>19</v>
      </c>
      <c r="F707" s="264" t="s">
        <v>1282</v>
      </c>
      <c r="G707" s="262"/>
      <c r="H707" s="263" t="s">
        <v>19</v>
      </c>
      <c r="I707" s="265"/>
      <c r="J707" s="262"/>
      <c r="K707" s="262"/>
      <c r="L707" s="266"/>
      <c r="M707" s="267"/>
      <c r="N707" s="268"/>
      <c r="O707" s="268"/>
      <c r="P707" s="268"/>
      <c r="Q707" s="268"/>
      <c r="R707" s="268"/>
      <c r="S707" s="268"/>
      <c r="T707" s="269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70" t="s">
        <v>130</v>
      </c>
      <c r="AU707" s="270" t="s">
        <v>81</v>
      </c>
      <c r="AV707" s="15" t="s">
        <v>79</v>
      </c>
      <c r="AW707" s="15" t="s">
        <v>32</v>
      </c>
      <c r="AX707" s="15" t="s">
        <v>71</v>
      </c>
      <c r="AY707" s="270" t="s">
        <v>119</v>
      </c>
    </row>
    <row r="708" s="13" customFormat="1">
      <c r="A708" s="13"/>
      <c r="B708" s="224"/>
      <c r="C708" s="225"/>
      <c r="D708" s="226" t="s">
        <v>130</v>
      </c>
      <c r="E708" s="227" t="s">
        <v>19</v>
      </c>
      <c r="F708" s="228" t="s">
        <v>1302</v>
      </c>
      <c r="G708" s="225"/>
      <c r="H708" s="229">
        <v>259.43200000000002</v>
      </c>
      <c r="I708" s="230"/>
      <c r="J708" s="225"/>
      <c r="K708" s="225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130</v>
      </c>
      <c r="AU708" s="235" t="s">
        <v>81</v>
      </c>
      <c r="AV708" s="13" t="s">
        <v>81</v>
      </c>
      <c r="AW708" s="13" t="s">
        <v>32</v>
      </c>
      <c r="AX708" s="13" t="s">
        <v>79</v>
      </c>
      <c r="AY708" s="235" t="s">
        <v>119</v>
      </c>
    </row>
    <row r="709" s="2" customFormat="1" ht="16.5" customHeight="1">
      <c r="A709" s="40"/>
      <c r="B709" s="41"/>
      <c r="C709" s="239" t="s">
        <v>1303</v>
      </c>
      <c r="D709" s="239" t="s">
        <v>276</v>
      </c>
      <c r="E709" s="240" t="s">
        <v>1304</v>
      </c>
      <c r="F709" s="241" t="s">
        <v>1305</v>
      </c>
      <c r="G709" s="242" t="s">
        <v>265</v>
      </c>
      <c r="H709" s="243">
        <v>0.106</v>
      </c>
      <c r="I709" s="244"/>
      <c r="J709" s="245">
        <f>ROUND(I709*H709,2)</f>
        <v>0</v>
      </c>
      <c r="K709" s="241" t="s">
        <v>272</v>
      </c>
      <c r="L709" s="246"/>
      <c r="M709" s="247" t="s">
        <v>19</v>
      </c>
      <c r="N709" s="248" t="s">
        <v>42</v>
      </c>
      <c r="O709" s="86"/>
      <c r="P709" s="215">
        <f>O709*H709</f>
        <v>0</v>
      </c>
      <c r="Q709" s="215">
        <v>1</v>
      </c>
      <c r="R709" s="215">
        <f>Q709*H709</f>
        <v>0.106</v>
      </c>
      <c r="S709" s="215">
        <v>0</v>
      </c>
      <c r="T709" s="216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17" t="s">
        <v>648</v>
      </c>
      <c r="AT709" s="217" t="s">
        <v>276</v>
      </c>
      <c r="AU709" s="217" t="s">
        <v>81</v>
      </c>
      <c r="AY709" s="19" t="s">
        <v>119</v>
      </c>
      <c r="BE709" s="218">
        <f>IF(N709="základní",J709,0)</f>
        <v>0</v>
      </c>
      <c r="BF709" s="218">
        <f>IF(N709="snížená",J709,0)</f>
        <v>0</v>
      </c>
      <c r="BG709" s="218">
        <f>IF(N709="zákl. přenesená",J709,0)</f>
        <v>0</v>
      </c>
      <c r="BH709" s="218">
        <f>IF(N709="sníž. přenesená",J709,0)</f>
        <v>0</v>
      </c>
      <c r="BI709" s="218">
        <f>IF(N709="nulová",J709,0)</f>
        <v>0</v>
      </c>
      <c r="BJ709" s="19" t="s">
        <v>79</v>
      </c>
      <c r="BK709" s="218">
        <f>ROUND(I709*H709,2)</f>
        <v>0</v>
      </c>
      <c r="BL709" s="19" t="s">
        <v>202</v>
      </c>
      <c r="BM709" s="217" t="s">
        <v>1306</v>
      </c>
    </row>
    <row r="710" s="13" customFormat="1">
      <c r="A710" s="13"/>
      <c r="B710" s="224"/>
      <c r="C710" s="225"/>
      <c r="D710" s="226" t="s">
        <v>130</v>
      </c>
      <c r="E710" s="225"/>
      <c r="F710" s="228" t="s">
        <v>1307</v>
      </c>
      <c r="G710" s="225"/>
      <c r="H710" s="229">
        <v>0.106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130</v>
      </c>
      <c r="AU710" s="235" t="s">
        <v>81</v>
      </c>
      <c r="AV710" s="13" t="s">
        <v>81</v>
      </c>
      <c r="AW710" s="13" t="s">
        <v>4</v>
      </c>
      <c r="AX710" s="13" t="s">
        <v>79</v>
      </c>
      <c r="AY710" s="235" t="s">
        <v>119</v>
      </c>
    </row>
    <row r="711" s="2" customFormat="1" ht="16.5" customHeight="1">
      <c r="A711" s="40"/>
      <c r="B711" s="41"/>
      <c r="C711" s="206" t="s">
        <v>1308</v>
      </c>
      <c r="D711" s="206" t="s">
        <v>121</v>
      </c>
      <c r="E711" s="207" t="s">
        <v>1309</v>
      </c>
      <c r="F711" s="208" t="s">
        <v>1310</v>
      </c>
      <c r="G711" s="209" t="s">
        <v>124</v>
      </c>
      <c r="H711" s="210">
        <v>14.039999999999999</v>
      </c>
      <c r="I711" s="211"/>
      <c r="J711" s="212">
        <f>ROUND(I711*H711,2)</f>
        <v>0</v>
      </c>
      <c r="K711" s="208" t="s">
        <v>272</v>
      </c>
      <c r="L711" s="46"/>
      <c r="M711" s="213" t="s">
        <v>19</v>
      </c>
      <c r="N711" s="214" t="s">
        <v>42</v>
      </c>
      <c r="O711" s="86"/>
      <c r="P711" s="215">
        <f>O711*H711</f>
        <v>0</v>
      </c>
      <c r="Q711" s="215">
        <v>4.0000000000000003E-05</v>
      </c>
      <c r="R711" s="215">
        <f>Q711*H711</f>
        <v>0.00056159999999999999</v>
      </c>
      <c r="S711" s="215">
        <v>0</v>
      </c>
      <c r="T711" s="216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7" t="s">
        <v>202</v>
      </c>
      <c r="AT711" s="217" t="s">
        <v>121</v>
      </c>
      <c r="AU711" s="217" t="s">
        <v>81</v>
      </c>
      <c r="AY711" s="19" t="s">
        <v>119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9" t="s">
        <v>79</v>
      </c>
      <c r="BK711" s="218">
        <f>ROUND(I711*H711,2)</f>
        <v>0</v>
      </c>
      <c r="BL711" s="19" t="s">
        <v>202</v>
      </c>
      <c r="BM711" s="217" t="s">
        <v>1311</v>
      </c>
    </row>
    <row r="712" s="2" customFormat="1">
      <c r="A712" s="40"/>
      <c r="B712" s="41"/>
      <c r="C712" s="42"/>
      <c r="D712" s="219" t="s">
        <v>128</v>
      </c>
      <c r="E712" s="42"/>
      <c r="F712" s="220" t="s">
        <v>1312</v>
      </c>
      <c r="G712" s="42"/>
      <c r="H712" s="42"/>
      <c r="I712" s="221"/>
      <c r="J712" s="42"/>
      <c r="K712" s="42"/>
      <c r="L712" s="46"/>
      <c r="M712" s="222"/>
      <c r="N712" s="223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128</v>
      </c>
      <c r="AU712" s="19" t="s">
        <v>81</v>
      </c>
    </row>
    <row r="713" s="13" customFormat="1">
      <c r="A713" s="13"/>
      <c r="B713" s="224"/>
      <c r="C713" s="225"/>
      <c r="D713" s="226" t="s">
        <v>130</v>
      </c>
      <c r="E713" s="227" t="s">
        <v>19</v>
      </c>
      <c r="F713" s="228" t="s">
        <v>1313</v>
      </c>
      <c r="G713" s="225"/>
      <c r="H713" s="229">
        <v>14.039999999999999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130</v>
      </c>
      <c r="AU713" s="235" t="s">
        <v>81</v>
      </c>
      <c r="AV713" s="13" t="s">
        <v>81</v>
      </c>
      <c r="AW713" s="13" t="s">
        <v>32</v>
      </c>
      <c r="AX713" s="13" t="s">
        <v>79</v>
      </c>
      <c r="AY713" s="235" t="s">
        <v>119</v>
      </c>
    </row>
    <row r="714" s="2" customFormat="1" ht="16.5" customHeight="1">
      <c r="A714" s="40"/>
      <c r="B714" s="41"/>
      <c r="C714" s="239" t="s">
        <v>1314</v>
      </c>
      <c r="D714" s="239" t="s">
        <v>276</v>
      </c>
      <c r="E714" s="240" t="s">
        <v>1315</v>
      </c>
      <c r="F714" s="241" t="s">
        <v>1316</v>
      </c>
      <c r="G714" s="242" t="s">
        <v>124</v>
      </c>
      <c r="H714" s="243">
        <v>17.143000000000001</v>
      </c>
      <c r="I714" s="244"/>
      <c r="J714" s="245">
        <f>ROUND(I714*H714,2)</f>
        <v>0</v>
      </c>
      <c r="K714" s="241" t="s">
        <v>272</v>
      </c>
      <c r="L714" s="246"/>
      <c r="M714" s="247" t="s">
        <v>19</v>
      </c>
      <c r="N714" s="248" t="s">
        <v>42</v>
      </c>
      <c r="O714" s="86"/>
      <c r="P714" s="215">
        <f>O714*H714</f>
        <v>0</v>
      </c>
      <c r="Q714" s="215">
        <v>0.00050000000000000001</v>
      </c>
      <c r="R714" s="215">
        <f>Q714*H714</f>
        <v>0.008571500000000001</v>
      </c>
      <c r="S714" s="215">
        <v>0</v>
      </c>
      <c r="T714" s="216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7" t="s">
        <v>648</v>
      </c>
      <c r="AT714" s="217" t="s">
        <v>276</v>
      </c>
      <c r="AU714" s="217" t="s">
        <v>81</v>
      </c>
      <c r="AY714" s="19" t="s">
        <v>119</v>
      </c>
      <c r="BE714" s="218">
        <f>IF(N714="základní",J714,0)</f>
        <v>0</v>
      </c>
      <c r="BF714" s="218">
        <f>IF(N714="snížená",J714,0)</f>
        <v>0</v>
      </c>
      <c r="BG714" s="218">
        <f>IF(N714="zákl. přenesená",J714,0)</f>
        <v>0</v>
      </c>
      <c r="BH714" s="218">
        <f>IF(N714="sníž. přenesená",J714,0)</f>
        <v>0</v>
      </c>
      <c r="BI714" s="218">
        <f>IF(N714="nulová",J714,0)</f>
        <v>0</v>
      </c>
      <c r="BJ714" s="19" t="s">
        <v>79</v>
      </c>
      <c r="BK714" s="218">
        <f>ROUND(I714*H714,2)</f>
        <v>0</v>
      </c>
      <c r="BL714" s="19" t="s">
        <v>202</v>
      </c>
      <c r="BM714" s="217" t="s">
        <v>1317</v>
      </c>
    </row>
    <row r="715" s="13" customFormat="1">
      <c r="A715" s="13"/>
      <c r="B715" s="224"/>
      <c r="C715" s="225"/>
      <c r="D715" s="226" t="s">
        <v>130</v>
      </c>
      <c r="E715" s="225"/>
      <c r="F715" s="228" t="s">
        <v>1318</v>
      </c>
      <c r="G715" s="225"/>
      <c r="H715" s="229">
        <v>17.143000000000001</v>
      </c>
      <c r="I715" s="230"/>
      <c r="J715" s="225"/>
      <c r="K715" s="225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130</v>
      </c>
      <c r="AU715" s="235" t="s">
        <v>81</v>
      </c>
      <c r="AV715" s="13" t="s">
        <v>81</v>
      </c>
      <c r="AW715" s="13" t="s">
        <v>4</v>
      </c>
      <c r="AX715" s="13" t="s">
        <v>79</v>
      </c>
      <c r="AY715" s="235" t="s">
        <v>119</v>
      </c>
    </row>
    <row r="716" s="2" customFormat="1" ht="16.5" customHeight="1">
      <c r="A716" s="40"/>
      <c r="B716" s="41"/>
      <c r="C716" s="206" t="s">
        <v>1319</v>
      </c>
      <c r="D716" s="206" t="s">
        <v>121</v>
      </c>
      <c r="E716" s="207" t="s">
        <v>1320</v>
      </c>
      <c r="F716" s="208" t="s">
        <v>1321</v>
      </c>
      <c r="G716" s="209" t="s">
        <v>124</v>
      </c>
      <c r="H716" s="210">
        <v>53.274999999999999</v>
      </c>
      <c r="I716" s="211"/>
      <c r="J716" s="212">
        <f>ROUND(I716*H716,2)</f>
        <v>0</v>
      </c>
      <c r="K716" s="208" t="s">
        <v>272</v>
      </c>
      <c r="L716" s="46"/>
      <c r="M716" s="213" t="s">
        <v>19</v>
      </c>
      <c r="N716" s="214" t="s">
        <v>42</v>
      </c>
      <c r="O716" s="86"/>
      <c r="P716" s="215">
        <f>O716*H716</f>
        <v>0</v>
      </c>
      <c r="Q716" s="215">
        <v>0.00038000000000000002</v>
      </c>
      <c r="R716" s="215">
        <f>Q716*H716</f>
        <v>0.020244500000000002</v>
      </c>
      <c r="S716" s="215">
        <v>0</v>
      </c>
      <c r="T716" s="216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17" t="s">
        <v>202</v>
      </c>
      <c r="AT716" s="217" t="s">
        <v>121</v>
      </c>
      <c r="AU716" s="217" t="s">
        <v>81</v>
      </c>
      <c r="AY716" s="19" t="s">
        <v>119</v>
      </c>
      <c r="BE716" s="218">
        <f>IF(N716="základní",J716,0)</f>
        <v>0</v>
      </c>
      <c r="BF716" s="218">
        <f>IF(N716="snížená",J716,0)</f>
        <v>0</v>
      </c>
      <c r="BG716" s="218">
        <f>IF(N716="zákl. přenesená",J716,0)</f>
        <v>0</v>
      </c>
      <c r="BH716" s="218">
        <f>IF(N716="sníž. přenesená",J716,0)</f>
        <v>0</v>
      </c>
      <c r="BI716" s="218">
        <f>IF(N716="nulová",J716,0)</f>
        <v>0</v>
      </c>
      <c r="BJ716" s="19" t="s">
        <v>79</v>
      </c>
      <c r="BK716" s="218">
        <f>ROUND(I716*H716,2)</f>
        <v>0</v>
      </c>
      <c r="BL716" s="19" t="s">
        <v>202</v>
      </c>
      <c r="BM716" s="217" t="s">
        <v>1322</v>
      </c>
    </row>
    <row r="717" s="2" customFormat="1">
      <c r="A717" s="40"/>
      <c r="B717" s="41"/>
      <c r="C717" s="42"/>
      <c r="D717" s="219" t="s">
        <v>128</v>
      </c>
      <c r="E717" s="42"/>
      <c r="F717" s="220" t="s">
        <v>1323</v>
      </c>
      <c r="G717" s="42"/>
      <c r="H717" s="42"/>
      <c r="I717" s="221"/>
      <c r="J717" s="42"/>
      <c r="K717" s="42"/>
      <c r="L717" s="46"/>
      <c r="M717" s="222"/>
      <c r="N717" s="223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128</v>
      </c>
      <c r="AU717" s="19" t="s">
        <v>81</v>
      </c>
    </row>
    <row r="718" s="15" customFormat="1">
      <c r="A718" s="15"/>
      <c r="B718" s="261"/>
      <c r="C718" s="262"/>
      <c r="D718" s="226" t="s">
        <v>130</v>
      </c>
      <c r="E718" s="263" t="s">
        <v>19</v>
      </c>
      <c r="F718" s="264" t="s">
        <v>1324</v>
      </c>
      <c r="G718" s="262"/>
      <c r="H718" s="263" t="s">
        <v>19</v>
      </c>
      <c r="I718" s="265"/>
      <c r="J718" s="262"/>
      <c r="K718" s="262"/>
      <c r="L718" s="266"/>
      <c r="M718" s="267"/>
      <c r="N718" s="268"/>
      <c r="O718" s="268"/>
      <c r="P718" s="268"/>
      <c r="Q718" s="268"/>
      <c r="R718" s="268"/>
      <c r="S718" s="268"/>
      <c r="T718" s="269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0" t="s">
        <v>130</v>
      </c>
      <c r="AU718" s="270" t="s">
        <v>81</v>
      </c>
      <c r="AV718" s="15" t="s">
        <v>79</v>
      </c>
      <c r="AW718" s="15" t="s">
        <v>32</v>
      </c>
      <c r="AX718" s="15" t="s">
        <v>71</v>
      </c>
      <c r="AY718" s="270" t="s">
        <v>119</v>
      </c>
    </row>
    <row r="719" s="13" customFormat="1">
      <c r="A719" s="13"/>
      <c r="B719" s="224"/>
      <c r="C719" s="225"/>
      <c r="D719" s="226" t="s">
        <v>130</v>
      </c>
      <c r="E719" s="227" t="s">
        <v>19</v>
      </c>
      <c r="F719" s="228" t="s">
        <v>1325</v>
      </c>
      <c r="G719" s="225"/>
      <c r="H719" s="229">
        <v>46.783000000000001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130</v>
      </c>
      <c r="AU719" s="235" t="s">
        <v>81</v>
      </c>
      <c r="AV719" s="13" t="s">
        <v>81</v>
      </c>
      <c r="AW719" s="13" t="s">
        <v>32</v>
      </c>
      <c r="AX719" s="13" t="s">
        <v>71</v>
      </c>
      <c r="AY719" s="235" t="s">
        <v>119</v>
      </c>
    </row>
    <row r="720" s="15" customFormat="1">
      <c r="A720" s="15"/>
      <c r="B720" s="261"/>
      <c r="C720" s="262"/>
      <c r="D720" s="226" t="s">
        <v>130</v>
      </c>
      <c r="E720" s="263" t="s">
        <v>19</v>
      </c>
      <c r="F720" s="264" t="s">
        <v>1326</v>
      </c>
      <c r="G720" s="262"/>
      <c r="H720" s="263" t="s">
        <v>19</v>
      </c>
      <c r="I720" s="265"/>
      <c r="J720" s="262"/>
      <c r="K720" s="262"/>
      <c r="L720" s="266"/>
      <c r="M720" s="267"/>
      <c r="N720" s="268"/>
      <c r="O720" s="268"/>
      <c r="P720" s="268"/>
      <c r="Q720" s="268"/>
      <c r="R720" s="268"/>
      <c r="S720" s="268"/>
      <c r="T720" s="269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70" t="s">
        <v>130</v>
      </c>
      <c r="AU720" s="270" t="s">
        <v>81</v>
      </c>
      <c r="AV720" s="15" t="s">
        <v>79</v>
      </c>
      <c r="AW720" s="15" t="s">
        <v>32</v>
      </c>
      <c r="AX720" s="15" t="s">
        <v>71</v>
      </c>
      <c r="AY720" s="270" t="s">
        <v>119</v>
      </c>
    </row>
    <row r="721" s="13" customFormat="1">
      <c r="A721" s="13"/>
      <c r="B721" s="224"/>
      <c r="C721" s="225"/>
      <c r="D721" s="226" t="s">
        <v>130</v>
      </c>
      <c r="E721" s="227" t="s">
        <v>19</v>
      </c>
      <c r="F721" s="228" t="s">
        <v>1327</v>
      </c>
      <c r="G721" s="225"/>
      <c r="H721" s="229">
        <v>6.492</v>
      </c>
      <c r="I721" s="230"/>
      <c r="J721" s="225"/>
      <c r="K721" s="225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130</v>
      </c>
      <c r="AU721" s="235" t="s">
        <v>81</v>
      </c>
      <c r="AV721" s="13" t="s">
        <v>81</v>
      </c>
      <c r="AW721" s="13" t="s">
        <v>32</v>
      </c>
      <c r="AX721" s="13" t="s">
        <v>71</v>
      </c>
      <c r="AY721" s="235" t="s">
        <v>119</v>
      </c>
    </row>
    <row r="722" s="14" customFormat="1">
      <c r="A722" s="14"/>
      <c r="B722" s="249"/>
      <c r="C722" s="250"/>
      <c r="D722" s="226" t="s">
        <v>130</v>
      </c>
      <c r="E722" s="251" t="s">
        <v>19</v>
      </c>
      <c r="F722" s="252" t="s">
        <v>282</v>
      </c>
      <c r="G722" s="250"/>
      <c r="H722" s="253">
        <v>53.274999999999999</v>
      </c>
      <c r="I722" s="254"/>
      <c r="J722" s="250"/>
      <c r="K722" s="250"/>
      <c r="L722" s="255"/>
      <c r="M722" s="256"/>
      <c r="N722" s="257"/>
      <c r="O722" s="257"/>
      <c r="P722" s="257"/>
      <c r="Q722" s="257"/>
      <c r="R722" s="257"/>
      <c r="S722" s="257"/>
      <c r="T722" s="25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9" t="s">
        <v>130</v>
      </c>
      <c r="AU722" s="259" t="s">
        <v>81</v>
      </c>
      <c r="AV722" s="14" t="s">
        <v>126</v>
      </c>
      <c r="AW722" s="14" t="s">
        <v>32</v>
      </c>
      <c r="AX722" s="14" t="s">
        <v>79</v>
      </c>
      <c r="AY722" s="259" t="s">
        <v>119</v>
      </c>
    </row>
    <row r="723" s="2" customFormat="1" ht="24.15" customHeight="1">
      <c r="A723" s="40"/>
      <c r="B723" s="41"/>
      <c r="C723" s="206" t="s">
        <v>1328</v>
      </c>
      <c r="D723" s="206" t="s">
        <v>121</v>
      </c>
      <c r="E723" s="207" t="s">
        <v>1329</v>
      </c>
      <c r="F723" s="208" t="s">
        <v>1330</v>
      </c>
      <c r="G723" s="209" t="s">
        <v>124</v>
      </c>
      <c r="H723" s="210">
        <v>22.850000000000001</v>
      </c>
      <c r="I723" s="211"/>
      <c r="J723" s="212">
        <f>ROUND(I723*H723,2)</f>
        <v>0</v>
      </c>
      <c r="K723" s="208" t="s">
        <v>272</v>
      </c>
      <c r="L723" s="46"/>
      <c r="M723" s="213" t="s">
        <v>19</v>
      </c>
      <c r="N723" s="214" t="s">
        <v>42</v>
      </c>
      <c r="O723" s="86"/>
      <c r="P723" s="215">
        <f>O723*H723</f>
        <v>0</v>
      </c>
      <c r="Q723" s="215">
        <v>0</v>
      </c>
      <c r="R723" s="215">
        <f>Q723*H723</f>
        <v>0</v>
      </c>
      <c r="S723" s="215">
        <v>0</v>
      </c>
      <c r="T723" s="216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17" t="s">
        <v>202</v>
      </c>
      <c r="AT723" s="217" t="s">
        <v>121</v>
      </c>
      <c r="AU723" s="217" t="s">
        <v>81</v>
      </c>
      <c r="AY723" s="19" t="s">
        <v>119</v>
      </c>
      <c r="BE723" s="218">
        <f>IF(N723="základní",J723,0)</f>
        <v>0</v>
      </c>
      <c r="BF723" s="218">
        <f>IF(N723="snížená",J723,0)</f>
        <v>0</v>
      </c>
      <c r="BG723" s="218">
        <f>IF(N723="zákl. přenesená",J723,0)</f>
        <v>0</v>
      </c>
      <c r="BH723" s="218">
        <f>IF(N723="sníž. přenesená",J723,0)</f>
        <v>0</v>
      </c>
      <c r="BI723" s="218">
        <f>IF(N723="nulová",J723,0)</f>
        <v>0</v>
      </c>
      <c r="BJ723" s="19" t="s">
        <v>79</v>
      </c>
      <c r="BK723" s="218">
        <f>ROUND(I723*H723,2)</f>
        <v>0</v>
      </c>
      <c r="BL723" s="19" t="s">
        <v>202</v>
      </c>
      <c r="BM723" s="217" t="s">
        <v>1331</v>
      </c>
    </row>
    <row r="724" s="2" customFormat="1">
      <c r="A724" s="40"/>
      <c r="B724" s="41"/>
      <c r="C724" s="42"/>
      <c r="D724" s="219" t="s">
        <v>128</v>
      </c>
      <c r="E724" s="42"/>
      <c r="F724" s="220" t="s">
        <v>1332</v>
      </c>
      <c r="G724" s="42"/>
      <c r="H724" s="42"/>
      <c r="I724" s="221"/>
      <c r="J724" s="42"/>
      <c r="K724" s="42"/>
      <c r="L724" s="46"/>
      <c r="M724" s="222"/>
      <c r="N724" s="223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128</v>
      </c>
      <c r="AU724" s="19" t="s">
        <v>81</v>
      </c>
    </row>
    <row r="725" s="13" customFormat="1">
      <c r="A725" s="13"/>
      <c r="B725" s="224"/>
      <c r="C725" s="225"/>
      <c r="D725" s="226" t="s">
        <v>130</v>
      </c>
      <c r="E725" s="227" t="s">
        <v>19</v>
      </c>
      <c r="F725" s="228" t="s">
        <v>1333</v>
      </c>
      <c r="G725" s="225"/>
      <c r="H725" s="229">
        <v>22.850000000000001</v>
      </c>
      <c r="I725" s="230"/>
      <c r="J725" s="225"/>
      <c r="K725" s="225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130</v>
      </c>
      <c r="AU725" s="235" t="s">
        <v>81</v>
      </c>
      <c r="AV725" s="13" t="s">
        <v>81</v>
      </c>
      <c r="AW725" s="13" t="s">
        <v>32</v>
      </c>
      <c r="AX725" s="13" t="s">
        <v>79</v>
      </c>
      <c r="AY725" s="235" t="s">
        <v>119</v>
      </c>
    </row>
    <row r="726" s="2" customFormat="1" ht="24.15" customHeight="1">
      <c r="A726" s="40"/>
      <c r="B726" s="41"/>
      <c r="C726" s="206" t="s">
        <v>1334</v>
      </c>
      <c r="D726" s="206" t="s">
        <v>121</v>
      </c>
      <c r="E726" s="207" t="s">
        <v>1335</v>
      </c>
      <c r="F726" s="208" t="s">
        <v>1336</v>
      </c>
      <c r="G726" s="209" t="s">
        <v>124</v>
      </c>
      <c r="H726" s="210">
        <v>64.950000000000003</v>
      </c>
      <c r="I726" s="211"/>
      <c r="J726" s="212">
        <f>ROUND(I726*H726,2)</f>
        <v>0</v>
      </c>
      <c r="K726" s="208" t="s">
        <v>272</v>
      </c>
      <c r="L726" s="46"/>
      <c r="M726" s="213" t="s">
        <v>19</v>
      </c>
      <c r="N726" s="214" t="s">
        <v>42</v>
      </c>
      <c r="O726" s="86"/>
      <c r="P726" s="215">
        <f>O726*H726</f>
        <v>0</v>
      </c>
      <c r="Q726" s="215">
        <v>0</v>
      </c>
      <c r="R726" s="215">
        <f>Q726*H726</f>
        <v>0</v>
      </c>
      <c r="S726" s="215">
        <v>0</v>
      </c>
      <c r="T726" s="21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17" t="s">
        <v>202</v>
      </c>
      <c r="AT726" s="217" t="s">
        <v>121</v>
      </c>
      <c r="AU726" s="217" t="s">
        <v>81</v>
      </c>
      <c r="AY726" s="19" t="s">
        <v>119</v>
      </c>
      <c r="BE726" s="218">
        <f>IF(N726="základní",J726,0)</f>
        <v>0</v>
      </c>
      <c r="BF726" s="218">
        <f>IF(N726="snížená",J726,0)</f>
        <v>0</v>
      </c>
      <c r="BG726" s="218">
        <f>IF(N726="zákl. přenesená",J726,0)</f>
        <v>0</v>
      </c>
      <c r="BH726" s="218">
        <f>IF(N726="sníž. přenesená",J726,0)</f>
        <v>0</v>
      </c>
      <c r="BI726" s="218">
        <f>IF(N726="nulová",J726,0)</f>
        <v>0</v>
      </c>
      <c r="BJ726" s="19" t="s">
        <v>79</v>
      </c>
      <c r="BK726" s="218">
        <f>ROUND(I726*H726,2)</f>
        <v>0</v>
      </c>
      <c r="BL726" s="19" t="s">
        <v>202</v>
      </c>
      <c r="BM726" s="217" t="s">
        <v>1337</v>
      </c>
    </row>
    <row r="727" s="2" customFormat="1">
      <c r="A727" s="40"/>
      <c r="B727" s="41"/>
      <c r="C727" s="42"/>
      <c r="D727" s="219" t="s">
        <v>128</v>
      </c>
      <c r="E727" s="42"/>
      <c r="F727" s="220" t="s">
        <v>1338</v>
      </c>
      <c r="G727" s="42"/>
      <c r="H727" s="42"/>
      <c r="I727" s="221"/>
      <c r="J727" s="42"/>
      <c r="K727" s="42"/>
      <c r="L727" s="46"/>
      <c r="M727" s="222"/>
      <c r="N727" s="223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128</v>
      </c>
      <c r="AU727" s="19" t="s">
        <v>81</v>
      </c>
    </row>
    <row r="728" s="15" customFormat="1">
      <c r="A728" s="15"/>
      <c r="B728" s="261"/>
      <c r="C728" s="262"/>
      <c r="D728" s="226" t="s">
        <v>130</v>
      </c>
      <c r="E728" s="263" t="s">
        <v>19</v>
      </c>
      <c r="F728" s="264" t="s">
        <v>1339</v>
      </c>
      <c r="G728" s="262"/>
      <c r="H728" s="263" t="s">
        <v>19</v>
      </c>
      <c r="I728" s="265"/>
      <c r="J728" s="262"/>
      <c r="K728" s="262"/>
      <c r="L728" s="266"/>
      <c r="M728" s="267"/>
      <c r="N728" s="268"/>
      <c r="O728" s="268"/>
      <c r="P728" s="268"/>
      <c r="Q728" s="268"/>
      <c r="R728" s="268"/>
      <c r="S728" s="268"/>
      <c r="T728" s="269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0" t="s">
        <v>130</v>
      </c>
      <c r="AU728" s="270" t="s">
        <v>81</v>
      </c>
      <c r="AV728" s="15" t="s">
        <v>79</v>
      </c>
      <c r="AW728" s="15" t="s">
        <v>32</v>
      </c>
      <c r="AX728" s="15" t="s">
        <v>71</v>
      </c>
      <c r="AY728" s="270" t="s">
        <v>119</v>
      </c>
    </row>
    <row r="729" s="13" customFormat="1">
      <c r="A729" s="13"/>
      <c r="B729" s="224"/>
      <c r="C729" s="225"/>
      <c r="D729" s="226" t="s">
        <v>130</v>
      </c>
      <c r="E729" s="227" t="s">
        <v>19</v>
      </c>
      <c r="F729" s="228" t="s">
        <v>1340</v>
      </c>
      <c r="G729" s="225"/>
      <c r="H729" s="229">
        <v>37.365000000000002</v>
      </c>
      <c r="I729" s="230"/>
      <c r="J729" s="225"/>
      <c r="K729" s="225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130</v>
      </c>
      <c r="AU729" s="235" t="s">
        <v>81</v>
      </c>
      <c r="AV729" s="13" t="s">
        <v>81</v>
      </c>
      <c r="AW729" s="13" t="s">
        <v>32</v>
      </c>
      <c r="AX729" s="13" t="s">
        <v>71</v>
      </c>
      <c r="AY729" s="235" t="s">
        <v>119</v>
      </c>
    </row>
    <row r="730" s="15" customFormat="1">
      <c r="A730" s="15"/>
      <c r="B730" s="261"/>
      <c r="C730" s="262"/>
      <c r="D730" s="226" t="s">
        <v>130</v>
      </c>
      <c r="E730" s="263" t="s">
        <v>19</v>
      </c>
      <c r="F730" s="264" t="s">
        <v>1341</v>
      </c>
      <c r="G730" s="262"/>
      <c r="H730" s="263" t="s">
        <v>19</v>
      </c>
      <c r="I730" s="265"/>
      <c r="J730" s="262"/>
      <c r="K730" s="262"/>
      <c r="L730" s="266"/>
      <c r="M730" s="267"/>
      <c r="N730" s="268"/>
      <c r="O730" s="268"/>
      <c r="P730" s="268"/>
      <c r="Q730" s="268"/>
      <c r="R730" s="268"/>
      <c r="S730" s="268"/>
      <c r="T730" s="269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70" t="s">
        <v>130</v>
      </c>
      <c r="AU730" s="270" t="s">
        <v>81</v>
      </c>
      <c r="AV730" s="15" t="s">
        <v>79</v>
      </c>
      <c r="AW730" s="15" t="s">
        <v>32</v>
      </c>
      <c r="AX730" s="15" t="s">
        <v>71</v>
      </c>
      <c r="AY730" s="270" t="s">
        <v>119</v>
      </c>
    </row>
    <row r="731" s="13" customFormat="1">
      <c r="A731" s="13"/>
      <c r="B731" s="224"/>
      <c r="C731" s="225"/>
      <c r="D731" s="226" t="s">
        <v>130</v>
      </c>
      <c r="E731" s="227" t="s">
        <v>19</v>
      </c>
      <c r="F731" s="228" t="s">
        <v>1342</v>
      </c>
      <c r="G731" s="225"/>
      <c r="H731" s="229">
        <v>21.709</v>
      </c>
      <c r="I731" s="230"/>
      <c r="J731" s="225"/>
      <c r="K731" s="225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130</v>
      </c>
      <c r="AU731" s="235" t="s">
        <v>81</v>
      </c>
      <c r="AV731" s="13" t="s">
        <v>81</v>
      </c>
      <c r="AW731" s="13" t="s">
        <v>32</v>
      </c>
      <c r="AX731" s="13" t="s">
        <v>71</v>
      </c>
      <c r="AY731" s="235" t="s">
        <v>119</v>
      </c>
    </row>
    <row r="732" s="13" customFormat="1">
      <c r="A732" s="13"/>
      <c r="B732" s="224"/>
      <c r="C732" s="225"/>
      <c r="D732" s="226" t="s">
        <v>130</v>
      </c>
      <c r="E732" s="227" t="s">
        <v>19</v>
      </c>
      <c r="F732" s="228" t="s">
        <v>1343</v>
      </c>
      <c r="G732" s="225"/>
      <c r="H732" s="229">
        <v>5.8760000000000003</v>
      </c>
      <c r="I732" s="230"/>
      <c r="J732" s="225"/>
      <c r="K732" s="225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130</v>
      </c>
      <c r="AU732" s="235" t="s">
        <v>81</v>
      </c>
      <c r="AV732" s="13" t="s">
        <v>81</v>
      </c>
      <c r="AW732" s="13" t="s">
        <v>32</v>
      </c>
      <c r="AX732" s="13" t="s">
        <v>71</v>
      </c>
      <c r="AY732" s="235" t="s">
        <v>119</v>
      </c>
    </row>
    <row r="733" s="14" customFormat="1">
      <c r="A733" s="14"/>
      <c r="B733" s="249"/>
      <c r="C733" s="250"/>
      <c r="D733" s="226" t="s">
        <v>130</v>
      </c>
      <c r="E733" s="251" t="s">
        <v>19</v>
      </c>
      <c r="F733" s="252" t="s">
        <v>282</v>
      </c>
      <c r="G733" s="250"/>
      <c r="H733" s="253">
        <v>64.950000000000003</v>
      </c>
      <c r="I733" s="254"/>
      <c r="J733" s="250"/>
      <c r="K733" s="250"/>
      <c r="L733" s="255"/>
      <c r="M733" s="256"/>
      <c r="N733" s="257"/>
      <c r="O733" s="257"/>
      <c r="P733" s="257"/>
      <c r="Q733" s="257"/>
      <c r="R733" s="257"/>
      <c r="S733" s="257"/>
      <c r="T733" s="25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9" t="s">
        <v>130</v>
      </c>
      <c r="AU733" s="259" t="s">
        <v>81</v>
      </c>
      <c r="AV733" s="14" t="s">
        <v>126</v>
      </c>
      <c r="AW733" s="14" t="s">
        <v>32</v>
      </c>
      <c r="AX733" s="14" t="s">
        <v>79</v>
      </c>
      <c r="AY733" s="259" t="s">
        <v>119</v>
      </c>
    </row>
    <row r="734" s="2" customFormat="1" ht="16.5" customHeight="1">
      <c r="A734" s="40"/>
      <c r="B734" s="41"/>
      <c r="C734" s="239" t="s">
        <v>1344</v>
      </c>
      <c r="D734" s="239" t="s">
        <v>276</v>
      </c>
      <c r="E734" s="240" t="s">
        <v>1345</v>
      </c>
      <c r="F734" s="241" t="s">
        <v>1346</v>
      </c>
      <c r="G734" s="242" t="s">
        <v>124</v>
      </c>
      <c r="H734" s="243">
        <v>82.194000000000003</v>
      </c>
      <c r="I734" s="244"/>
      <c r="J734" s="245">
        <f>ROUND(I734*H734,2)</f>
        <v>0</v>
      </c>
      <c r="K734" s="241" t="s">
        <v>272</v>
      </c>
      <c r="L734" s="246"/>
      <c r="M734" s="247" t="s">
        <v>19</v>
      </c>
      <c r="N734" s="248" t="s">
        <v>42</v>
      </c>
      <c r="O734" s="86"/>
      <c r="P734" s="215">
        <f>O734*H734</f>
        <v>0</v>
      </c>
      <c r="Q734" s="215">
        <v>0.0023700000000000001</v>
      </c>
      <c r="R734" s="215">
        <f>Q734*H734</f>
        <v>0.19479978000000001</v>
      </c>
      <c r="S734" s="215">
        <v>0</v>
      </c>
      <c r="T734" s="216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17" t="s">
        <v>648</v>
      </c>
      <c r="AT734" s="217" t="s">
        <v>276</v>
      </c>
      <c r="AU734" s="217" t="s">
        <v>81</v>
      </c>
      <c r="AY734" s="19" t="s">
        <v>119</v>
      </c>
      <c r="BE734" s="218">
        <f>IF(N734="základní",J734,0)</f>
        <v>0</v>
      </c>
      <c r="BF734" s="218">
        <f>IF(N734="snížená",J734,0)</f>
        <v>0</v>
      </c>
      <c r="BG734" s="218">
        <f>IF(N734="zákl. přenesená",J734,0)</f>
        <v>0</v>
      </c>
      <c r="BH734" s="218">
        <f>IF(N734="sníž. přenesená",J734,0)</f>
        <v>0</v>
      </c>
      <c r="BI734" s="218">
        <f>IF(N734="nulová",J734,0)</f>
        <v>0</v>
      </c>
      <c r="BJ734" s="19" t="s">
        <v>79</v>
      </c>
      <c r="BK734" s="218">
        <f>ROUND(I734*H734,2)</f>
        <v>0</v>
      </c>
      <c r="BL734" s="19" t="s">
        <v>202</v>
      </c>
      <c r="BM734" s="217" t="s">
        <v>1347</v>
      </c>
    </row>
    <row r="735" s="15" customFormat="1">
      <c r="A735" s="15"/>
      <c r="B735" s="261"/>
      <c r="C735" s="262"/>
      <c r="D735" s="226" t="s">
        <v>130</v>
      </c>
      <c r="E735" s="263" t="s">
        <v>19</v>
      </c>
      <c r="F735" s="264" t="s">
        <v>1348</v>
      </c>
      <c r="G735" s="262"/>
      <c r="H735" s="263" t="s">
        <v>19</v>
      </c>
      <c r="I735" s="265"/>
      <c r="J735" s="262"/>
      <c r="K735" s="262"/>
      <c r="L735" s="266"/>
      <c r="M735" s="267"/>
      <c r="N735" s="268"/>
      <c r="O735" s="268"/>
      <c r="P735" s="268"/>
      <c r="Q735" s="268"/>
      <c r="R735" s="268"/>
      <c r="S735" s="268"/>
      <c r="T735" s="269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70" t="s">
        <v>130</v>
      </c>
      <c r="AU735" s="270" t="s">
        <v>81</v>
      </c>
      <c r="AV735" s="15" t="s">
        <v>79</v>
      </c>
      <c r="AW735" s="15" t="s">
        <v>32</v>
      </c>
      <c r="AX735" s="15" t="s">
        <v>71</v>
      </c>
      <c r="AY735" s="270" t="s">
        <v>119</v>
      </c>
    </row>
    <row r="736" s="13" customFormat="1">
      <c r="A736" s="13"/>
      <c r="B736" s="224"/>
      <c r="C736" s="225"/>
      <c r="D736" s="226" t="s">
        <v>130</v>
      </c>
      <c r="E736" s="227" t="s">
        <v>19</v>
      </c>
      <c r="F736" s="228" t="s">
        <v>1340</v>
      </c>
      <c r="G736" s="225"/>
      <c r="H736" s="229">
        <v>37.365000000000002</v>
      </c>
      <c r="I736" s="230"/>
      <c r="J736" s="225"/>
      <c r="K736" s="225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130</v>
      </c>
      <c r="AU736" s="235" t="s">
        <v>81</v>
      </c>
      <c r="AV736" s="13" t="s">
        <v>81</v>
      </c>
      <c r="AW736" s="13" t="s">
        <v>32</v>
      </c>
      <c r="AX736" s="13" t="s">
        <v>71</v>
      </c>
      <c r="AY736" s="235" t="s">
        <v>119</v>
      </c>
    </row>
    <row r="737" s="15" customFormat="1">
      <c r="A737" s="15"/>
      <c r="B737" s="261"/>
      <c r="C737" s="262"/>
      <c r="D737" s="226" t="s">
        <v>130</v>
      </c>
      <c r="E737" s="263" t="s">
        <v>19</v>
      </c>
      <c r="F737" s="264" t="s">
        <v>1341</v>
      </c>
      <c r="G737" s="262"/>
      <c r="H737" s="263" t="s">
        <v>19</v>
      </c>
      <c r="I737" s="265"/>
      <c r="J737" s="262"/>
      <c r="K737" s="262"/>
      <c r="L737" s="266"/>
      <c r="M737" s="267"/>
      <c r="N737" s="268"/>
      <c r="O737" s="268"/>
      <c r="P737" s="268"/>
      <c r="Q737" s="268"/>
      <c r="R737" s="268"/>
      <c r="S737" s="268"/>
      <c r="T737" s="269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0" t="s">
        <v>130</v>
      </c>
      <c r="AU737" s="270" t="s">
        <v>81</v>
      </c>
      <c r="AV737" s="15" t="s">
        <v>79</v>
      </c>
      <c r="AW737" s="15" t="s">
        <v>32</v>
      </c>
      <c r="AX737" s="15" t="s">
        <v>71</v>
      </c>
      <c r="AY737" s="270" t="s">
        <v>119</v>
      </c>
    </row>
    <row r="738" s="13" customFormat="1">
      <c r="A738" s="13"/>
      <c r="B738" s="224"/>
      <c r="C738" s="225"/>
      <c r="D738" s="226" t="s">
        <v>130</v>
      </c>
      <c r="E738" s="227" t="s">
        <v>19</v>
      </c>
      <c r="F738" s="228" t="s">
        <v>1342</v>
      </c>
      <c r="G738" s="225"/>
      <c r="H738" s="229">
        <v>21.709</v>
      </c>
      <c r="I738" s="230"/>
      <c r="J738" s="225"/>
      <c r="K738" s="225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130</v>
      </c>
      <c r="AU738" s="235" t="s">
        <v>81</v>
      </c>
      <c r="AV738" s="13" t="s">
        <v>81</v>
      </c>
      <c r="AW738" s="13" t="s">
        <v>32</v>
      </c>
      <c r="AX738" s="13" t="s">
        <v>71</v>
      </c>
      <c r="AY738" s="235" t="s">
        <v>119</v>
      </c>
    </row>
    <row r="739" s="13" customFormat="1">
      <c r="A739" s="13"/>
      <c r="B739" s="224"/>
      <c r="C739" s="225"/>
      <c r="D739" s="226" t="s">
        <v>130</v>
      </c>
      <c r="E739" s="227" t="s">
        <v>19</v>
      </c>
      <c r="F739" s="228" t="s">
        <v>1343</v>
      </c>
      <c r="G739" s="225"/>
      <c r="H739" s="229">
        <v>5.8760000000000003</v>
      </c>
      <c r="I739" s="230"/>
      <c r="J739" s="225"/>
      <c r="K739" s="225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130</v>
      </c>
      <c r="AU739" s="235" t="s">
        <v>81</v>
      </c>
      <c r="AV739" s="13" t="s">
        <v>81</v>
      </c>
      <c r="AW739" s="13" t="s">
        <v>32</v>
      </c>
      <c r="AX739" s="13" t="s">
        <v>71</v>
      </c>
      <c r="AY739" s="235" t="s">
        <v>119</v>
      </c>
    </row>
    <row r="740" s="14" customFormat="1">
      <c r="A740" s="14"/>
      <c r="B740" s="249"/>
      <c r="C740" s="250"/>
      <c r="D740" s="226" t="s">
        <v>130</v>
      </c>
      <c r="E740" s="251" t="s">
        <v>19</v>
      </c>
      <c r="F740" s="252" t="s">
        <v>282</v>
      </c>
      <c r="G740" s="250"/>
      <c r="H740" s="253">
        <v>64.950000000000003</v>
      </c>
      <c r="I740" s="254"/>
      <c r="J740" s="250"/>
      <c r="K740" s="250"/>
      <c r="L740" s="255"/>
      <c r="M740" s="256"/>
      <c r="N740" s="257"/>
      <c r="O740" s="257"/>
      <c r="P740" s="257"/>
      <c r="Q740" s="257"/>
      <c r="R740" s="257"/>
      <c r="S740" s="257"/>
      <c r="T740" s="25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9" t="s">
        <v>130</v>
      </c>
      <c r="AU740" s="259" t="s">
        <v>81</v>
      </c>
      <c r="AV740" s="14" t="s">
        <v>126</v>
      </c>
      <c r="AW740" s="14" t="s">
        <v>32</v>
      </c>
      <c r="AX740" s="14" t="s">
        <v>79</v>
      </c>
      <c r="AY740" s="259" t="s">
        <v>119</v>
      </c>
    </row>
    <row r="741" s="13" customFormat="1">
      <c r="A741" s="13"/>
      <c r="B741" s="224"/>
      <c r="C741" s="225"/>
      <c r="D741" s="226" t="s">
        <v>130</v>
      </c>
      <c r="E741" s="225"/>
      <c r="F741" s="228" t="s">
        <v>1349</v>
      </c>
      <c r="G741" s="225"/>
      <c r="H741" s="229">
        <v>82.194000000000003</v>
      </c>
      <c r="I741" s="230"/>
      <c r="J741" s="225"/>
      <c r="K741" s="225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130</v>
      </c>
      <c r="AU741" s="235" t="s">
        <v>81</v>
      </c>
      <c r="AV741" s="13" t="s">
        <v>81</v>
      </c>
      <c r="AW741" s="13" t="s">
        <v>4</v>
      </c>
      <c r="AX741" s="13" t="s">
        <v>79</v>
      </c>
      <c r="AY741" s="235" t="s">
        <v>119</v>
      </c>
    </row>
    <row r="742" s="2" customFormat="1" ht="24.15" customHeight="1">
      <c r="A742" s="40"/>
      <c r="B742" s="41"/>
      <c r="C742" s="206" t="s">
        <v>1350</v>
      </c>
      <c r="D742" s="206" t="s">
        <v>121</v>
      </c>
      <c r="E742" s="207" t="s">
        <v>1351</v>
      </c>
      <c r="F742" s="208" t="s">
        <v>1352</v>
      </c>
      <c r="G742" s="209" t="s">
        <v>265</v>
      </c>
      <c r="H742" s="210">
        <v>0.38300000000000001</v>
      </c>
      <c r="I742" s="211"/>
      <c r="J742" s="212">
        <f>ROUND(I742*H742,2)</f>
        <v>0</v>
      </c>
      <c r="K742" s="208" t="s">
        <v>272</v>
      </c>
      <c r="L742" s="46"/>
      <c r="M742" s="213" t="s">
        <v>19</v>
      </c>
      <c r="N742" s="214" t="s">
        <v>42</v>
      </c>
      <c r="O742" s="86"/>
      <c r="P742" s="215">
        <f>O742*H742</f>
        <v>0</v>
      </c>
      <c r="Q742" s="215">
        <v>0</v>
      </c>
      <c r="R742" s="215">
        <f>Q742*H742</f>
        <v>0</v>
      </c>
      <c r="S742" s="215">
        <v>0</v>
      </c>
      <c r="T742" s="216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17" t="s">
        <v>202</v>
      </c>
      <c r="AT742" s="217" t="s">
        <v>121</v>
      </c>
      <c r="AU742" s="217" t="s">
        <v>81</v>
      </c>
      <c r="AY742" s="19" t="s">
        <v>119</v>
      </c>
      <c r="BE742" s="218">
        <f>IF(N742="základní",J742,0)</f>
        <v>0</v>
      </c>
      <c r="BF742" s="218">
        <f>IF(N742="snížená",J742,0)</f>
        <v>0</v>
      </c>
      <c r="BG742" s="218">
        <f>IF(N742="zákl. přenesená",J742,0)</f>
        <v>0</v>
      </c>
      <c r="BH742" s="218">
        <f>IF(N742="sníž. přenesená",J742,0)</f>
        <v>0</v>
      </c>
      <c r="BI742" s="218">
        <f>IF(N742="nulová",J742,0)</f>
        <v>0</v>
      </c>
      <c r="BJ742" s="19" t="s">
        <v>79</v>
      </c>
      <c r="BK742" s="218">
        <f>ROUND(I742*H742,2)</f>
        <v>0</v>
      </c>
      <c r="BL742" s="19" t="s">
        <v>202</v>
      </c>
      <c r="BM742" s="217" t="s">
        <v>1353</v>
      </c>
    </row>
    <row r="743" s="2" customFormat="1">
      <c r="A743" s="40"/>
      <c r="B743" s="41"/>
      <c r="C743" s="42"/>
      <c r="D743" s="219" t="s">
        <v>128</v>
      </c>
      <c r="E743" s="42"/>
      <c r="F743" s="220" t="s">
        <v>1354</v>
      </c>
      <c r="G743" s="42"/>
      <c r="H743" s="42"/>
      <c r="I743" s="221"/>
      <c r="J743" s="42"/>
      <c r="K743" s="42"/>
      <c r="L743" s="46"/>
      <c r="M743" s="271"/>
      <c r="N743" s="272"/>
      <c r="O743" s="273"/>
      <c r="P743" s="273"/>
      <c r="Q743" s="273"/>
      <c r="R743" s="273"/>
      <c r="S743" s="273"/>
      <c r="T743" s="27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128</v>
      </c>
      <c r="AU743" s="19" t="s">
        <v>81</v>
      </c>
    </row>
    <row r="744" s="2" customFormat="1" ht="6.96" customHeight="1">
      <c r="A744" s="40"/>
      <c r="B744" s="61"/>
      <c r="C744" s="62"/>
      <c r="D744" s="62"/>
      <c r="E744" s="62"/>
      <c r="F744" s="62"/>
      <c r="G744" s="62"/>
      <c r="H744" s="62"/>
      <c r="I744" s="62"/>
      <c r="J744" s="62"/>
      <c r="K744" s="62"/>
      <c r="L744" s="46"/>
      <c r="M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</row>
  </sheetData>
  <sheetProtection sheet="1" autoFilter="0" formatColumns="0" formatRows="0" objects="1" scenarios="1" spinCount="100000" saltValue="/GU4CiuMlnYvL2L6xuUlkw8S2n07NRKQDmApLdmhMtoLKOzvolT0kE4d/b8NnvseF3ntaDogY/pe8r/Cvm6/YA==" hashValue="MqU24jupyVW8GsrQr3zdLgYQgYZJA1t7MxcDOyPQ4o6vQkbCfer4rleAgzyCPnKULz3653IN0rdd5NfL2NqfAw==" algorithmName="SHA-512" password="CC35"/>
  <autoFilter ref="C90:K743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15001105"/>
    <hyperlink ref="F97" r:id="rId2" display="https://podminky.urs.cz/item/CS_URS_2023_01/115101201"/>
    <hyperlink ref="F101" r:id="rId3" display="https://podminky.urs.cz/item/CS_URS_2023_01/115101301"/>
    <hyperlink ref="F104" r:id="rId4" display="https://podminky.urs.cz/item/CS_URS_2023_01/119003227"/>
    <hyperlink ref="F107" r:id="rId5" display="https://podminky.urs.cz/item/CS_URS_2023_01/119003228"/>
    <hyperlink ref="F109" r:id="rId6" display="https://podminky.urs.cz/item/CS_URS_2023_01/121151113"/>
    <hyperlink ref="F117" r:id="rId7" display="https://podminky.urs.cz/item/CS_URS_2023_01/122151103"/>
    <hyperlink ref="F123" r:id="rId8" display="https://podminky.urs.cz/item/CS_URS_2023_01/122251103"/>
    <hyperlink ref="F131" r:id="rId9" display="https://podminky.urs.cz/item/CS_URS_2023_01/124353100"/>
    <hyperlink ref="F140" r:id="rId10" display="https://podminky.urs.cz/item/CS_URS_2023_01/131151104"/>
    <hyperlink ref="F154" r:id="rId11" display="https://podminky.urs.cz/item/CS_URS_2023_01/131251104"/>
    <hyperlink ref="F157" r:id="rId12" display="https://podminky.urs.cz/item/CS_URS_2023_01/162351104"/>
    <hyperlink ref="F161" r:id="rId13" display="https://podminky.urs.cz/item/CS_URS_2023_01/162751117"/>
    <hyperlink ref="F166" r:id="rId14" display="https://podminky.urs.cz/item/CS_URS_2023_01/162751119"/>
    <hyperlink ref="F169" r:id="rId15" display="https://podminky.urs.cz/item/CS_URS_2023_01/162751137"/>
    <hyperlink ref="F171" r:id="rId16" display="https://podminky.urs.cz/item/CS_URS_2023_01/162751139"/>
    <hyperlink ref="F174" r:id="rId17" display="https://podminky.urs.cz/item/CS_URS_2023_01/171153101"/>
    <hyperlink ref="F179" r:id="rId18" display="https://podminky.urs.cz/item/CS_URS_2023_01/171201231"/>
    <hyperlink ref="F183" r:id="rId19" display="https://podminky.urs.cz/item/CS_URS_2023_01/174151101"/>
    <hyperlink ref="F249" r:id="rId20" display="https://podminky.urs.cz/item/CS_URS_2023_01/174211101"/>
    <hyperlink ref="F263" r:id="rId21" display="https://podminky.urs.cz/item/CS_URS_2023_01/182351023"/>
    <hyperlink ref="F269" r:id="rId22" display="https://podminky.urs.cz/item/CS_URS_2023_01/181411122"/>
    <hyperlink ref="F274" r:id="rId23" display="https://podminky.urs.cz/item/CS_URS_2023_01/211971122"/>
    <hyperlink ref="F283" r:id="rId24" display="https://podminky.urs.cz/item/CS_URS_2023_01/212341111"/>
    <hyperlink ref="F290" r:id="rId25" display="https://podminky.urs.cz/item/CS_URS_2023_01/212755216"/>
    <hyperlink ref="F311" r:id="rId26" display="https://podminky.urs.cz/item/CS_URS_2023_01/274321117"/>
    <hyperlink ref="F318" r:id="rId27" display="https://podminky.urs.cz/item/CS_URS_2023_01/274321118"/>
    <hyperlink ref="F324" r:id="rId28" display="https://podminky.urs.cz/item/CS_URS_2023_01/274321191"/>
    <hyperlink ref="F327" r:id="rId29" display="https://podminky.urs.cz/item/CS_URS_2023_01/274354111"/>
    <hyperlink ref="F334" r:id="rId30" display="https://podminky.urs.cz/item/CS_URS_2023_01/274354211"/>
    <hyperlink ref="F336" r:id="rId31" display="https://podminky.urs.cz/item/CS_URS_2023_01/274361116"/>
    <hyperlink ref="F346" r:id="rId32" display="https://podminky.urs.cz/item/CS_URS_2023_01/317171126"/>
    <hyperlink ref="F353" r:id="rId33" display="https://podminky.urs.cz/item/CS_URS_2023_01/317321118"/>
    <hyperlink ref="F361" r:id="rId34" display="https://podminky.urs.cz/item/CS_URS_2023_01/317321191"/>
    <hyperlink ref="F363" r:id="rId35" display="https://podminky.urs.cz/item/CS_URS_2023_01/317353121"/>
    <hyperlink ref="F373" r:id="rId36" display="https://podminky.urs.cz/item/CS_URS_2023_01/317353221"/>
    <hyperlink ref="F375" r:id="rId37" display="https://podminky.urs.cz/item/CS_URS_2023_01/317361116"/>
    <hyperlink ref="F381" r:id="rId38" display="https://podminky.urs.cz/item/CS_URS_2023_01/334323118"/>
    <hyperlink ref="F386" r:id="rId39" display="https://podminky.urs.cz/item/CS_URS_2023_01/334323191"/>
    <hyperlink ref="F388" r:id="rId40" display="https://podminky.urs.cz/item/CS_URS_2023_01/334323218"/>
    <hyperlink ref="F398" r:id="rId41" display="https://podminky.urs.cz/item/CS_URS_2023_01/334323291"/>
    <hyperlink ref="F400" r:id="rId42" display="https://podminky.urs.cz/item/CS_URS_2023_01/334351115"/>
    <hyperlink ref="F407" r:id="rId43" display="https://podminky.urs.cz/item/CS_URS_2023_01/334351214"/>
    <hyperlink ref="F409" r:id="rId44" display="https://podminky.urs.cz/item/CS_URS_2023_01/334352112"/>
    <hyperlink ref="F419" r:id="rId45" display="https://podminky.urs.cz/item/CS_URS_2023_01/334352212"/>
    <hyperlink ref="F421" r:id="rId46" display="https://podminky.urs.cz/item/CS_URS_2023_01/334359112"/>
    <hyperlink ref="F424" r:id="rId47" display="https://podminky.urs.cz/item/CS_URS_2023_01/334361216"/>
    <hyperlink ref="F427" r:id="rId48" display="https://podminky.urs.cz/item/CS_URS_2023_01/334361226"/>
    <hyperlink ref="F434" r:id="rId49" display="https://podminky.urs.cz/item/CS_URS_2023_01/334791114"/>
    <hyperlink ref="F439" r:id="rId50" display="https://podminky.urs.cz/item/CS_URS_2023_01/421321128"/>
    <hyperlink ref="F445" r:id="rId51" display="https://podminky.urs.cz/item/CS_URS_2023_01/421321192"/>
    <hyperlink ref="F447" r:id="rId52" display="https://podminky.urs.cz/item/CS_URS_2023_01/421351131"/>
    <hyperlink ref="F451" r:id="rId53" display="https://podminky.urs.cz/item/CS_URS_2023_01/421351231"/>
    <hyperlink ref="F453" r:id="rId54" display="https://podminky.urs.cz/item/CS_URS_2023_01/421361226"/>
    <hyperlink ref="F456" r:id="rId55" display="https://podminky.urs.cz/item/CS_URS_2023_01/421955113"/>
    <hyperlink ref="F459" r:id="rId56" display="https://podminky.urs.cz/item/CS_URS_2023_01/421955213"/>
    <hyperlink ref="F461" r:id="rId57" display="https://podminky.urs.cz/item/CS_URS_2023_01/429941011"/>
    <hyperlink ref="F464" r:id="rId58" display="https://podminky.urs.cz/item/CS_URS_2023_01/429941211"/>
    <hyperlink ref="F466" r:id="rId59" display="https://podminky.urs.cz/item/CS_URS_2023_01/451315114"/>
    <hyperlink ref="F474" r:id="rId60" display="https://podminky.urs.cz/item/CS_URS_2023_01/451315126"/>
    <hyperlink ref="F480" r:id="rId61" display="https://podminky.urs.cz/item/CS_URS_2023_01/451315136"/>
    <hyperlink ref="F484" r:id="rId62" display="https://podminky.urs.cz/item/CS_URS_2023_01/451315191"/>
    <hyperlink ref="F487" r:id="rId63" display="https://podminky.urs.cz/item/CS_URS_2023_01/451317777"/>
    <hyperlink ref="F491" r:id="rId64" display="https://podminky.urs.cz/item/CS_URS_2023_01/451319777"/>
    <hyperlink ref="F494" r:id="rId65" display="https://podminky.urs.cz/item/CS_URS_2023_01/451477121"/>
    <hyperlink ref="F498" r:id="rId66" display="https://podminky.urs.cz/item/CS_URS_2023_01/451477122"/>
    <hyperlink ref="F500" r:id="rId67" display="https://podminky.urs.cz/item/CS_URS_2023_01/452318510"/>
    <hyperlink ref="F507" r:id="rId68" display="https://podminky.urs.cz/item/CS_URS_2023_01/457311114"/>
    <hyperlink ref="F514" r:id="rId69" display="https://podminky.urs.cz/item/CS_URS_2023_01/463211152"/>
    <hyperlink ref="F524" r:id="rId70" display="https://podminky.urs.cz/item/CS_URS_2023_01/465513127"/>
    <hyperlink ref="F530" r:id="rId71" display="https://podminky.urs.cz/item/CS_URS_2023_01/465513327"/>
    <hyperlink ref="F535" r:id="rId72" display="https://podminky.urs.cz/item/CS_URS_2023_01/564762111"/>
    <hyperlink ref="F539" r:id="rId73" display="https://podminky.urs.cz/item/CS_URS_2023_01/564851111"/>
    <hyperlink ref="F546" r:id="rId74" display="https://podminky.urs.cz/item/CS_URS_2023_01/564861111"/>
    <hyperlink ref="F550" r:id="rId75" display="https://podminky.urs.cz/item/CS_URS_2023_01/565135121"/>
    <hyperlink ref="F554" r:id="rId76" display="https://podminky.urs.cz/item/CS_URS_2023_01/569903311"/>
    <hyperlink ref="F560" r:id="rId77" display="https://podminky.urs.cz/item/CS_URS_2023_01/569931132"/>
    <hyperlink ref="F563" r:id="rId78" display="https://podminky.urs.cz/item/CS_URS_2023_01/573191111"/>
    <hyperlink ref="F567" r:id="rId79" display="https://podminky.urs.cz/item/CS_URS_2023_01/573231107"/>
    <hyperlink ref="F573" r:id="rId80" display="https://podminky.urs.cz/item/CS_URS_2023_01/577134221"/>
    <hyperlink ref="F578" r:id="rId81" display="https://podminky.urs.cz/item/CS_URS_2023_01/578133212"/>
    <hyperlink ref="F582" r:id="rId82" display="https://podminky.urs.cz/item/CS_URS_2023_01/594511113"/>
    <hyperlink ref="F588" r:id="rId83" display="https://podminky.urs.cz/item/CS_URS_2023_01/599632111"/>
    <hyperlink ref="F593" r:id="rId84" display="https://podminky.urs.cz/item/CS_URS_2023_01/628611102"/>
    <hyperlink ref="F597" r:id="rId85" display="https://podminky.urs.cz/item/CS_URS_2023_01/628611131"/>
    <hyperlink ref="F603" r:id="rId86" display="https://podminky.urs.cz/item/CS_URS_2023_01/113156201"/>
    <hyperlink ref="F608" r:id="rId87" display="https://podminky.urs.cz/item/CS_URS_2023_01/919112233"/>
    <hyperlink ref="F611" r:id="rId88" display="https://podminky.urs.cz/item/CS_URS_2023_01/919122132"/>
    <hyperlink ref="F614" r:id="rId89" display="https://podminky.urs.cz/item/CS_URS_2023_01/931992121"/>
    <hyperlink ref="F617" r:id="rId90" display="https://podminky.urs.cz/item/CS_URS_2023_01/931994142"/>
    <hyperlink ref="F620" r:id="rId91" display="https://podminky.urs.cz/item/CS_URS_2023_01/948411111"/>
    <hyperlink ref="F623" r:id="rId92" display="https://podminky.urs.cz/item/CS_URS_2023_01/948411211"/>
    <hyperlink ref="F625" r:id="rId93" display="https://podminky.urs.cz/item/CS_URS_2023_01/953241213"/>
    <hyperlink ref="F630" r:id="rId94" display="https://podminky.urs.cz/item/CS_URS_2023_01/961041221"/>
    <hyperlink ref="F634" r:id="rId95" display="https://podminky.urs.cz/item/CS_URS_2023_01/961055111"/>
    <hyperlink ref="F643" r:id="rId96" display="https://podminky.urs.cz/item/CS_URS_2023_01/962021112"/>
    <hyperlink ref="F650" r:id="rId97" display="https://podminky.urs.cz/item/CS_URS_2023_01/963051111"/>
    <hyperlink ref="F657" r:id="rId98" display="https://podminky.urs.cz/item/CS_URS_2023_01/966075141"/>
    <hyperlink ref="F661" r:id="rId99" display="https://podminky.urs.cz/item/CS_URS_2023_01/977212113"/>
    <hyperlink ref="F666" r:id="rId100" display="https://podminky.urs.cz/item/CS_URS_2023_01/997211521"/>
    <hyperlink ref="F673" r:id="rId101" display="https://podminky.urs.cz/item/CS_URS_2023_01/997211529"/>
    <hyperlink ref="F686" r:id="rId102" display="https://podminky.urs.cz/item/CS_URS_2023_01/998212111"/>
    <hyperlink ref="F690" r:id="rId103" display="https://podminky.urs.cz/item/CS_URS_2023_01/711112001"/>
    <hyperlink ref="F706" r:id="rId104" display="https://podminky.urs.cz/item/CS_URS_2023_01/711112002"/>
    <hyperlink ref="F712" r:id="rId105" display="https://podminky.urs.cz/item/CS_URS_2023_01/711161273"/>
    <hyperlink ref="F717" r:id="rId106" display="https://podminky.urs.cz/item/CS_URS_2023_01/711341564"/>
    <hyperlink ref="F724" r:id="rId107" display="https://podminky.urs.cz/item/CS_URS_2023_01/711411001"/>
    <hyperlink ref="F727" r:id="rId108" display="https://podminky.urs.cz/item/CS_URS_2023_01/711431101"/>
    <hyperlink ref="F743" r:id="rId109" display="https://podminky.urs.cz/item/CS_URS_2023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Ústí nad Labem - mosty se stavebním stavem VII_Sebuzín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1355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24. 5. 2023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ROUND((SUM(BF82:BF102)),  2)</f>
        <v>0</v>
      </c>
      <c r="G34" s="40"/>
      <c r="H34" s="40"/>
      <c r="I34" s="150">
        <v>0.14999999999999999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ROUND((SUM(BH82:BH102)),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Ústí nad Labem - mosty se stavebním stavem VII_Sebuzín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Sebuzín</v>
      </c>
      <c r="G52" s="42"/>
      <c r="H52" s="42"/>
      <c r="I52" s="34" t="s">
        <v>23</v>
      </c>
      <c r="J52" s="74" t="str">
        <f>IF(J12="","",J12)</f>
        <v>24. 5. 2023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Dagmar Sedláčková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1356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1357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1358</v>
      </c>
      <c r="E62" s="176"/>
      <c r="F62" s="176"/>
      <c r="G62" s="176"/>
      <c r="H62" s="176"/>
      <c r="I62" s="176"/>
      <c r="J62" s="177">
        <f>J92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104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Ústí nad Labem - mosty se stavebním stavem VII_Sebuzín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VON - Vedlejší a ostatní náklady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Sebuzín</v>
      </c>
      <c r="G76" s="42"/>
      <c r="H76" s="42"/>
      <c r="I76" s="34" t="s">
        <v>23</v>
      </c>
      <c r="J76" s="74" t="str">
        <f>IF(J12="","",J12)</f>
        <v>24. 5. 2023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31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33</v>
      </c>
      <c r="J79" s="38" t="str">
        <f>E24</f>
        <v>Dagmar Sedláčková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105</v>
      </c>
      <c r="D81" s="182" t="s">
        <v>56</v>
      </c>
      <c r="E81" s="182" t="s">
        <v>52</v>
      </c>
      <c r="F81" s="182" t="s">
        <v>53</v>
      </c>
      <c r="G81" s="182" t="s">
        <v>106</v>
      </c>
      <c r="H81" s="182" t="s">
        <v>107</v>
      </c>
      <c r="I81" s="182" t="s">
        <v>108</v>
      </c>
      <c r="J81" s="182" t="s">
        <v>99</v>
      </c>
      <c r="K81" s="183" t="s">
        <v>109</v>
      </c>
      <c r="L81" s="184"/>
      <c r="M81" s="94" t="s">
        <v>19</v>
      </c>
      <c r="N81" s="95" t="s">
        <v>41</v>
      </c>
      <c r="O81" s="95" t="s">
        <v>110</v>
      </c>
      <c r="P81" s="95" t="s">
        <v>111</v>
      </c>
      <c r="Q81" s="95" t="s">
        <v>112</v>
      </c>
      <c r="R81" s="95" t="s">
        <v>113</v>
      </c>
      <c r="S81" s="95" t="s">
        <v>114</v>
      </c>
      <c r="T81" s="96" t="s">
        <v>115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116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70</v>
      </c>
      <c r="AU82" s="19" t="s">
        <v>100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70</v>
      </c>
      <c r="E83" s="193" t="s">
        <v>1359</v>
      </c>
      <c r="F83" s="193" t="s">
        <v>1360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P84+P92</f>
        <v>0</v>
      </c>
      <c r="Q83" s="198"/>
      <c r="R83" s="199">
        <f>R84+R92</f>
        <v>0</v>
      </c>
      <c r="S83" s="198"/>
      <c r="T83" s="200">
        <f>T84+T92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146</v>
      </c>
      <c r="AT83" s="202" t="s">
        <v>70</v>
      </c>
      <c r="AU83" s="202" t="s">
        <v>71</v>
      </c>
      <c r="AY83" s="201" t="s">
        <v>119</v>
      </c>
      <c r="BK83" s="203">
        <f>BK84+BK92</f>
        <v>0</v>
      </c>
    </row>
    <row r="84" s="12" customFormat="1" ht="22.8" customHeight="1">
      <c r="A84" s="12"/>
      <c r="B84" s="190"/>
      <c r="C84" s="191"/>
      <c r="D84" s="192" t="s">
        <v>70</v>
      </c>
      <c r="E84" s="204" t="s">
        <v>1361</v>
      </c>
      <c r="F84" s="204" t="s">
        <v>1362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SUM(P85:P91)</f>
        <v>0</v>
      </c>
      <c r="Q84" s="198"/>
      <c r="R84" s="199">
        <f>SUM(R85:R91)</f>
        <v>0</v>
      </c>
      <c r="S84" s="198"/>
      <c r="T84" s="200">
        <f>SUM(T85:T91)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146</v>
      </c>
      <c r="AT84" s="202" t="s">
        <v>70</v>
      </c>
      <c r="AU84" s="202" t="s">
        <v>79</v>
      </c>
      <c r="AY84" s="201" t="s">
        <v>119</v>
      </c>
      <c r="BK84" s="203">
        <f>SUM(BK85:BK91)</f>
        <v>0</v>
      </c>
    </row>
    <row r="85" s="2" customFormat="1" ht="16.5" customHeight="1">
      <c r="A85" s="40"/>
      <c r="B85" s="41"/>
      <c r="C85" s="206" t="s">
        <v>79</v>
      </c>
      <c r="D85" s="206" t="s">
        <v>121</v>
      </c>
      <c r="E85" s="207" t="s">
        <v>1363</v>
      </c>
      <c r="F85" s="208" t="s">
        <v>1364</v>
      </c>
      <c r="G85" s="209" t="s">
        <v>1365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42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1366</v>
      </c>
      <c r="AT85" s="217" t="s">
        <v>121</v>
      </c>
      <c r="AU85" s="217" t="s">
        <v>81</v>
      </c>
      <c r="AY85" s="19" t="s">
        <v>119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79</v>
      </c>
      <c r="BK85" s="218">
        <f>ROUND(I85*H85,2)</f>
        <v>0</v>
      </c>
      <c r="BL85" s="19" t="s">
        <v>1366</v>
      </c>
      <c r="BM85" s="217" t="s">
        <v>1367</v>
      </c>
    </row>
    <row r="86" s="2" customFormat="1" ht="16.5" customHeight="1">
      <c r="A86" s="40"/>
      <c r="B86" s="41"/>
      <c r="C86" s="206" t="s">
        <v>81</v>
      </c>
      <c r="D86" s="206" t="s">
        <v>121</v>
      </c>
      <c r="E86" s="207" t="s">
        <v>1368</v>
      </c>
      <c r="F86" s="208" t="s">
        <v>1369</v>
      </c>
      <c r="G86" s="209" t="s">
        <v>1365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42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1366</v>
      </c>
      <c r="AT86" s="217" t="s">
        <v>121</v>
      </c>
      <c r="AU86" s="217" t="s">
        <v>81</v>
      </c>
      <c r="AY86" s="19" t="s">
        <v>119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79</v>
      </c>
      <c r="BK86" s="218">
        <f>ROUND(I86*H86,2)</f>
        <v>0</v>
      </c>
      <c r="BL86" s="19" t="s">
        <v>1366</v>
      </c>
      <c r="BM86" s="217" t="s">
        <v>1370</v>
      </c>
    </row>
    <row r="87" s="2" customFormat="1" ht="16.5" customHeight="1">
      <c r="A87" s="40"/>
      <c r="B87" s="41"/>
      <c r="C87" s="206" t="s">
        <v>137</v>
      </c>
      <c r="D87" s="206" t="s">
        <v>121</v>
      </c>
      <c r="E87" s="207" t="s">
        <v>1371</v>
      </c>
      <c r="F87" s="208" t="s">
        <v>1372</v>
      </c>
      <c r="G87" s="209" t="s">
        <v>1365</v>
      </c>
      <c r="H87" s="210">
        <v>1</v>
      </c>
      <c r="I87" s="211"/>
      <c r="J87" s="212">
        <f>ROUND(I87*H87,2)</f>
        <v>0</v>
      </c>
      <c r="K87" s="208" t="s">
        <v>272</v>
      </c>
      <c r="L87" s="46"/>
      <c r="M87" s="213" t="s">
        <v>19</v>
      </c>
      <c r="N87" s="214" t="s">
        <v>42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1366</v>
      </c>
      <c r="AT87" s="217" t="s">
        <v>121</v>
      </c>
      <c r="AU87" s="217" t="s">
        <v>81</v>
      </c>
      <c r="AY87" s="19" t="s">
        <v>119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79</v>
      </c>
      <c r="BK87" s="218">
        <f>ROUND(I87*H87,2)</f>
        <v>0</v>
      </c>
      <c r="BL87" s="19" t="s">
        <v>1366</v>
      </c>
      <c r="BM87" s="217" t="s">
        <v>1373</v>
      </c>
    </row>
    <row r="88" s="2" customFormat="1">
      <c r="A88" s="40"/>
      <c r="B88" s="41"/>
      <c r="C88" s="42"/>
      <c r="D88" s="219" t="s">
        <v>128</v>
      </c>
      <c r="E88" s="42"/>
      <c r="F88" s="220" t="s">
        <v>1374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128</v>
      </c>
      <c r="AU88" s="19" t="s">
        <v>81</v>
      </c>
    </row>
    <row r="89" s="2" customFormat="1" ht="16.5" customHeight="1">
      <c r="A89" s="40"/>
      <c r="B89" s="41"/>
      <c r="C89" s="206" t="s">
        <v>126</v>
      </c>
      <c r="D89" s="206" t="s">
        <v>121</v>
      </c>
      <c r="E89" s="207" t="s">
        <v>1375</v>
      </c>
      <c r="F89" s="208" t="s">
        <v>1376</v>
      </c>
      <c r="G89" s="209" t="s">
        <v>1365</v>
      </c>
      <c r="H89" s="210">
        <v>1</v>
      </c>
      <c r="I89" s="211"/>
      <c r="J89" s="212">
        <f>ROUND(I89*H89,2)</f>
        <v>0</v>
      </c>
      <c r="K89" s="208" t="s">
        <v>272</v>
      </c>
      <c r="L89" s="46"/>
      <c r="M89" s="213" t="s">
        <v>19</v>
      </c>
      <c r="N89" s="214" t="s">
        <v>42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1366</v>
      </c>
      <c r="AT89" s="217" t="s">
        <v>121</v>
      </c>
      <c r="AU89" s="217" t="s">
        <v>81</v>
      </c>
      <c r="AY89" s="19" t="s">
        <v>119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79</v>
      </c>
      <c r="BK89" s="218">
        <f>ROUND(I89*H89,2)</f>
        <v>0</v>
      </c>
      <c r="BL89" s="19" t="s">
        <v>1366</v>
      </c>
      <c r="BM89" s="217" t="s">
        <v>1377</v>
      </c>
    </row>
    <row r="90" s="2" customFormat="1">
      <c r="A90" s="40"/>
      <c r="B90" s="41"/>
      <c r="C90" s="42"/>
      <c r="D90" s="219" t="s">
        <v>128</v>
      </c>
      <c r="E90" s="42"/>
      <c r="F90" s="220" t="s">
        <v>1378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128</v>
      </c>
      <c r="AU90" s="19" t="s">
        <v>81</v>
      </c>
    </row>
    <row r="91" s="13" customFormat="1">
      <c r="A91" s="13"/>
      <c r="B91" s="224"/>
      <c r="C91" s="225"/>
      <c r="D91" s="226" t="s">
        <v>130</v>
      </c>
      <c r="E91" s="227" t="s">
        <v>19</v>
      </c>
      <c r="F91" s="228" t="s">
        <v>1379</v>
      </c>
      <c r="G91" s="225"/>
      <c r="H91" s="229">
        <v>1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130</v>
      </c>
      <c r="AU91" s="235" t="s">
        <v>81</v>
      </c>
      <c r="AV91" s="13" t="s">
        <v>81</v>
      </c>
      <c r="AW91" s="13" t="s">
        <v>32</v>
      </c>
      <c r="AX91" s="13" t="s">
        <v>79</v>
      </c>
      <c r="AY91" s="235" t="s">
        <v>119</v>
      </c>
    </row>
    <row r="92" s="12" customFormat="1" ht="22.8" customHeight="1">
      <c r="A92" s="12"/>
      <c r="B92" s="190"/>
      <c r="C92" s="191"/>
      <c r="D92" s="192" t="s">
        <v>70</v>
      </c>
      <c r="E92" s="204" t="s">
        <v>1380</v>
      </c>
      <c r="F92" s="204" t="s">
        <v>1381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SUM(P93:P102)</f>
        <v>0</v>
      </c>
      <c r="Q92" s="198"/>
      <c r="R92" s="199">
        <f>SUM(R93:R102)</f>
        <v>0</v>
      </c>
      <c r="S92" s="198"/>
      <c r="T92" s="200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146</v>
      </c>
      <c r="AT92" s="202" t="s">
        <v>70</v>
      </c>
      <c r="AU92" s="202" t="s">
        <v>79</v>
      </c>
      <c r="AY92" s="201" t="s">
        <v>119</v>
      </c>
      <c r="BK92" s="203">
        <f>SUM(BK93:BK102)</f>
        <v>0</v>
      </c>
    </row>
    <row r="93" s="2" customFormat="1" ht="16.5" customHeight="1">
      <c r="A93" s="40"/>
      <c r="B93" s="41"/>
      <c r="C93" s="206" t="s">
        <v>146</v>
      </c>
      <c r="D93" s="206" t="s">
        <v>121</v>
      </c>
      <c r="E93" s="207" t="s">
        <v>1382</v>
      </c>
      <c r="F93" s="208" t="s">
        <v>1381</v>
      </c>
      <c r="G93" s="209" t="s">
        <v>1365</v>
      </c>
      <c r="H93" s="210">
        <v>1</v>
      </c>
      <c r="I93" s="211"/>
      <c r="J93" s="212">
        <f>ROUND(I93*H93,2)</f>
        <v>0</v>
      </c>
      <c r="K93" s="208" t="s">
        <v>272</v>
      </c>
      <c r="L93" s="46"/>
      <c r="M93" s="213" t="s">
        <v>19</v>
      </c>
      <c r="N93" s="214" t="s">
        <v>42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1366</v>
      </c>
      <c r="AT93" s="217" t="s">
        <v>121</v>
      </c>
      <c r="AU93" s="217" t="s">
        <v>81</v>
      </c>
      <c r="AY93" s="19" t="s">
        <v>119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79</v>
      </c>
      <c r="BK93" s="218">
        <f>ROUND(I93*H93,2)</f>
        <v>0</v>
      </c>
      <c r="BL93" s="19" t="s">
        <v>1366</v>
      </c>
      <c r="BM93" s="217" t="s">
        <v>1383</v>
      </c>
    </row>
    <row r="94" s="2" customFormat="1">
      <c r="A94" s="40"/>
      <c r="B94" s="41"/>
      <c r="C94" s="42"/>
      <c r="D94" s="219" t="s">
        <v>128</v>
      </c>
      <c r="E94" s="42"/>
      <c r="F94" s="220" t="s">
        <v>1384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128</v>
      </c>
      <c r="AU94" s="19" t="s">
        <v>81</v>
      </c>
    </row>
    <row r="95" s="15" customFormat="1">
      <c r="A95" s="15"/>
      <c r="B95" s="261"/>
      <c r="C95" s="262"/>
      <c r="D95" s="226" t="s">
        <v>130</v>
      </c>
      <c r="E95" s="263" t="s">
        <v>19</v>
      </c>
      <c r="F95" s="264" t="s">
        <v>1385</v>
      </c>
      <c r="G95" s="262"/>
      <c r="H95" s="263" t="s">
        <v>19</v>
      </c>
      <c r="I95" s="265"/>
      <c r="J95" s="262"/>
      <c r="K95" s="262"/>
      <c r="L95" s="266"/>
      <c r="M95" s="267"/>
      <c r="N95" s="268"/>
      <c r="O95" s="268"/>
      <c r="P95" s="268"/>
      <c r="Q95" s="268"/>
      <c r="R95" s="268"/>
      <c r="S95" s="268"/>
      <c r="T95" s="269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70" t="s">
        <v>130</v>
      </c>
      <c r="AU95" s="270" t="s">
        <v>81</v>
      </c>
      <c r="AV95" s="15" t="s">
        <v>79</v>
      </c>
      <c r="AW95" s="15" t="s">
        <v>32</v>
      </c>
      <c r="AX95" s="15" t="s">
        <v>71</v>
      </c>
      <c r="AY95" s="270" t="s">
        <v>119</v>
      </c>
    </row>
    <row r="96" s="15" customFormat="1">
      <c r="A96" s="15"/>
      <c r="B96" s="261"/>
      <c r="C96" s="262"/>
      <c r="D96" s="226" t="s">
        <v>130</v>
      </c>
      <c r="E96" s="263" t="s">
        <v>19</v>
      </c>
      <c r="F96" s="264" t="s">
        <v>1386</v>
      </c>
      <c r="G96" s="262"/>
      <c r="H96" s="263" t="s">
        <v>19</v>
      </c>
      <c r="I96" s="265"/>
      <c r="J96" s="262"/>
      <c r="K96" s="262"/>
      <c r="L96" s="266"/>
      <c r="M96" s="267"/>
      <c r="N96" s="268"/>
      <c r="O96" s="268"/>
      <c r="P96" s="268"/>
      <c r="Q96" s="268"/>
      <c r="R96" s="268"/>
      <c r="S96" s="268"/>
      <c r="T96" s="269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70" t="s">
        <v>130</v>
      </c>
      <c r="AU96" s="270" t="s">
        <v>81</v>
      </c>
      <c r="AV96" s="15" t="s">
        <v>79</v>
      </c>
      <c r="AW96" s="15" t="s">
        <v>32</v>
      </c>
      <c r="AX96" s="15" t="s">
        <v>71</v>
      </c>
      <c r="AY96" s="270" t="s">
        <v>119</v>
      </c>
    </row>
    <row r="97" s="15" customFormat="1">
      <c r="A97" s="15"/>
      <c r="B97" s="261"/>
      <c r="C97" s="262"/>
      <c r="D97" s="226" t="s">
        <v>130</v>
      </c>
      <c r="E97" s="263" t="s">
        <v>19</v>
      </c>
      <c r="F97" s="264" t="s">
        <v>1387</v>
      </c>
      <c r="G97" s="262"/>
      <c r="H97" s="263" t="s">
        <v>19</v>
      </c>
      <c r="I97" s="265"/>
      <c r="J97" s="262"/>
      <c r="K97" s="262"/>
      <c r="L97" s="266"/>
      <c r="M97" s="267"/>
      <c r="N97" s="268"/>
      <c r="O97" s="268"/>
      <c r="P97" s="268"/>
      <c r="Q97" s="268"/>
      <c r="R97" s="268"/>
      <c r="S97" s="268"/>
      <c r="T97" s="269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70" t="s">
        <v>130</v>
      </c>
      <c r="AU97" s="270" t="s">
        <v>81</v>
      </c>
      <c r="AV97" s="15" t="s">
        <v>79</v>
      </c>
      <c r="AW97" s="15" t="s">
        <v>32</v>
      </c>
      <c r="AX97" s="15" t="s">
        <v>71</v>
      </c>
      <c r="AY97" s="270" t="s">
        <v>119</v>
      </c>
    </row>
    <row r="98" s="13" customFormat="1">
      <c r="A98" s="13"/>
      <c r="B98" s="224"/>
      <c r="C98" s="225"/>
      <c r="D98" s="226" t="s">
        <v>130</v>
      </c>
      <c r="E98" s="227" t="s">
        <v>19</v>
      </c>
      <c r="F98" s="228" t="s">
        <v>79</v>
      </c>
      <c r="G98" s="225"/>
      <c r="H98" s="229">
        <v>1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130</v>
      </c>
      <c r="AU98" s="235" t="s">
        <v>81</v>
      </c>
      <c r="AV98" s="13" t="s">
        <v>81</v>
      </c>
      <c r="AW98" s="13" t="s">
        <v>32</v>
      </c>
      <c r="AX98" s="13" t="s">
        <v>79</v>
      </c>
      <c r="AY98" s="235" t="s">
        <v>119</v>
      </c>
    </row>
    <row r="99" s="2" customFormat="1" ht="16.5" customHeight="1">
      <c r="A99" s="40"/>
      <c r="B99" s="41"/>
      <c r="C99" s="206" t="s">
        <v>151</v>
      </c>
      <c r="D99" s="206" t="s">
        <v>121</v>
      </c>
      <c r="E99" s="207" t="s">
        <v>1388</v>
      </c>
      <c r="F99" s="208" t="s">
        <v>1389</v>
      </c>
      <c r="G99" s="209" t="s">
        <v>1365</v>
      </c>
      <c r="H99" s="210">
        <v>1</v>
      </c>
      <c r="I99" s="211"/>
      <c r="J99" s="212">
        <f>ROUND(I99*H99,2)</f>
        <v>0</v>
      </c>
      <c r="K99" s="208" t="s">
        <v>272</v>
      </c>
      <c r="L99" s="46"/>
      <c r="M99" s="213" t="s">
        <v>19</v>
      </c>
      <c r="N99" s="214" t="s">
        <v>42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1366</v>
      </c>
      <c r="AT99" s="217" t="s">
        <v>121</v>
      </c>
      <c r="AU99" s="217" t="s">
        <v>81</v>
      </c>
      <c r="AY99" s="19" t="s">
        <v>119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1366</v>
      </c>
      <c r="BM99" s="217" t="s">
        <v>1390</v>
      </c>
    </row>
    <row r="100" s="2" customFormat="1">
      <c r="A100" s="40"/>
      <c r="B100" s="41"/>
      <c r="C100" s="42"/>
      <c r="D100" s="219" t="s">
        <v>128</v>
      </c>
      <c r="E100" s="42"/>
      <c r="F100" s="220" t="s">
        <v>1391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128</v>
      </c>
      <c r="AU100" s="19" t="s">
        <v>81</v>
      </c>
    </row>
    <row r="101" s="15" customFormat="1">
      <c r="A101" s="15"/>
      <c r="B101" s="261"/>
      <c r="C101" s="262"/>
      <c r="D101" s="226" t="s">
        <v>130</v>
      </c>
      <c r="E101" s="263" t="s">
        <v>19</v>
      </c>
      <c r="F101" s="264" t="s">
        <v>1392</v>
      </c>
      <c r="G101" s="262"/>
      <c r="H101" s="263" t="s">
        <v>19</v>
      </c>
      <c r="I101" s="265"/>
      <c r="J101" s="262"/>
      <c r="K101" s="262"/>
      <c r="L101" s="266"/>
      <c r="M101" s="267"/>
      <c r="N101" s="268"/>
      <c r="O101" s="268"/>
      <c r="P101" s="268"/>
      <c r="Q101" s="268"/>
      <c r="R101" s="268"/>
      <c r="S101" s="268"/>
      <c r="T101" s="269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70" t="s">
        <v>130</v>
      </c>
      <c r="AU101" s="270" t="s">
        <v>81</v>
      </c>
      <c r="AV101" s="15" t="s">
        <v>79</v>
      </c>
      <c r="AW101" s="15" t="s">
        <v>32</v>
      </c>
      <c r="AX101" s="15" t="s">
        <v>71</v>
      </c>
      <c r="AY101" s="270" t="s">
        <v>119</v>
      </c>
    </row>
    <row r="102" s="13" customFormat="1">
      <c r="A102" s="13"/>
      <c r="B102" s="224"/>
      <c r="C102" s="225"/>
      <c r="D102" s="226" t="s">
        <v>130</v>
      </c>
      <c r="E102" s="227" t="s">
        <v>19</v>
      </c>
      <c r="F102" s="228" t="s">
        <v>79</v>
      </c>
      <c r="G102" s="225"/>
      <c r="H102" s="229">
        <v>1</v>
      </c>
      <c r="I102" s="230"/>
      <c r="J102" s="225"/>
      <c r="K102" s="225"/>
      <c r="L102" s="231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130</v>
      </c>
      <c r="AU102" s="235" t="s">
        <v>81</v>
      </c>
      <c r="AV102" s="13" t="s">
        <v>81</v>
      </c>
      <c r="AW102" s="13" t="s">
        <v>32</v>
      </c>
      <c r="AX102" s="13" t="s">
        <v>79</v>
      </c>
      <c r="AY102" s="235" t="s">
        <v>119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LpR/qkTp2qvUZzxr+7LKklec7HHvEiIr+yiIPgrpdfD320HIXCXVpfA+6dsBe2VNRm36aoLaI0J+uM6h1w1Bbg==" hashValue="irXXEzvat6OjToW5CslOE51xHKFXr3/KS4lYSsrhtZ94zCLkdtL+wmI3BImBu8SqZ9aJJURzv22L4Nt4O/2EoA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8" r:id="rId1" display="https://podminky.urs.cz/item/CS_URS_2023_01/013254000"/>
    <hyperlink ref="F90" r:id="rId2" display="https://podminky.urs.cz/item/CS_URS_2023_01/013294000"/>
    <hyperlink ref="F94" r:id="rId3" display="https://podminky.urs.cz/item/CS_URS_2023_01/030001000"/>
    <hyperlink ref="F100" r:id="rId4" display="https://podminky.urs.cz/item/CS_URS_2023_01/039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2"/>
    </row>
    <row r="4" s="1" customFormat="1" ht="24.96" customHeight="1">
      <c r="B4" s="22"/>
      <c r="C4" s="132" t="s">
        <v>1393</v>
      </c>
      <c r="H4" s="22"/>
    </row>
    <row r="5" s="1" customFormat="1" ht="12" customHeight="1">
      <c r="B5" s="22"/>
      <c r="C5" s="286" t="s">
        <v>13</v>
      </c>
      <c r="D5" s="142" t="s">
        <v>14</v>
      </c>
      <c r="E5" s="1"/>
      <c r="F5" s="1"/>
      <c r="H5" s="22"/>
    </row>
    <row r="6" s="1" customFormat="1" ht="36.96" customHeight="1">
      <c r="B6" s="22"/>
      <c r="C6" s="287" t="s">
        <v>16</v>
      </c>
      <c r="D6" s="288" t="s">
        <v>17</v>
      </c>
      <c r="E6" s="1"/>
      <c r="F6" s="1"/>
      <c r="H6" s="22"/>
    </row>
    <row r="7" s="1" customFormat="1" ht="16.5" customHeight="1">
      <c r="B7" s="22"/>
      <c r="C7" s="134" t="s">
        <v>23</v>
      </c>
      <c r="D7" s="139" t="str">
        <f>'Rekapitulace stavby'!AN8</f>
        <v>24. 5. 2023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9"/>
      <c r="B9" s="289"/>
      <c r="C9" s="290" t="s">
        <v>52</v>
      </c>
      <c r="D9" s="291" t="s">
        <v>53</v>
      </c>
      <c r="E9" s="291" t="s">
        <v>106</v>
      </c>
      <c r="F9" s="292" t="s">
        <v>1394</v>
      </c>
      <c r="G9" s="179"/>
      <c r="H9" s="289"/>
    </row>
    <row r="10" s="2" customFormat="1" ht="26.4" customHeight="1">
      <c r="A10" s="40"/>
      <c r="B10" s="46"/>
      <c r="C10" s="293" t="s">
        <v>1395</v>
      </c>
      <c r="D10" s="293" t="s">
        <v>89</v>
      </c>
      <c r="E10" s="40"/>
      <c r="F10" s="40"/>
      <c r="G10" s="40"/>
      <c r="H10" s="46"/>
    </row>
    <row r="11" s="2" customFormat="1" ht="16.8" customHeight="1">
      <c r="A11" s="40"/>
      <c r="B11" s="46"/>
      <c r="C11" s="294" t="s">
        <v>1396</v>
      </c>
      <c r="D11" s="295" t="s">
        <v>1397</v>
      </c>
      <c r="E11" s="296" t="s">
        <v>279</v>
      </c>
      <c r="F11" s="297">
        <v>1186.086</v>
      </c>
      <c r="G11" s="40"/>
      <c r="H11" s="46"/>
    </row>
    <row r="12" s="2" customFormat="1" ht="26.4" customHeight="1">
      <c r="A12" s="40"/>
      <c r="B12" s="46"/>
      <c r="C12" s="293" t="s">
        <v>1398</v>
      </c>
      <c r="D12" s="293" t="s">
        <v>92</v>
      </c>
      <c r="E12" s="40"/>
      <c r="F12" s="40"/>
      <c r="G12" s="40"/>
      <c r="H12" s="46"/>
    </row>
    <row r="13" s="2" customFormat="1" ht="16.8" customHeight="1">
      <c r="A13" s="40"/>
      <c r="B13" s="46"/>
      <c r="C13" s="294" t="s">
        <v>1399</v>
      </c>
      <c r="D13" s="295" t="s">
        <v>1400</v>
      </c>
      <c r="E13" s="296" t="s">
        <v>430</v>
      </c>
      <c r="F13" s="297">
        <v>494.31999999999999</v>
      </c>
      <c r="G13" s="40"/>
      <c r="H13" s="46"/>
    </row>
    <row r="14" s="2" customFormat="1" ht="7.44" customHeight="1">
      <c r="A14" s="40"/>
      <c r="B14" s="158"/>
      <c r="C14" s="159"/>
      <c r="D14" s="159"/>
      <c r="E14" s="159"/>
      <c r="F14" s="159"/>
      <c r="G14" s="159"/>
      <c r="H14" s="46"/>
    </row>
    <row r="15" s="2" customFormat="1">
      <c r="A15" s="40"/>
      <c r="B15" s="40"/>
      <c r="C15" s="40"/>
      <c r="D15" s="40"/>
      <c r="E15" s="40"/>
      <c r="F15" s="40"/>
      <c r="G15" s="40"/>
      <c r="H15" s="40"/>
    </row>
  </sheetData>
  <sheetProtection sheet="1" formatColumns="0" formatRows="0" objects="1" scenarios="1" spinCount="100000" saltValue="drjyDRo5TO/QbNI6xYTOYq/H47OfFfV6wV/eRH67LOOSXRECJL5Qgeu58pYZ17oaSaLE8KutfFsvChS2UO6q1w==" hashValue="/SCq4wbX8c7bssiAoNRaD2dKWdnqx+MD/G6/KadO3WWQaS+13ganqssr/B36X+D+0nliVi27hpg2S6PophoBo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8" customWidth="1"/>
    <col min="2" max="2" width="1.667969" style="298" customWidth="1"/>
    <col min="3" max="4" width="5" style="298" customWidth="1"/>
    <col min="5" max="5" width="11.66016" style="298" customWidth="1"/>
    <col min="6" max="6" width="9.160156" style="298" customWidth="1"/>
    <col min="7" max="7" width="5" style="298" customWidth="1"/>
    <col min="8" max="8" width="77.83203" style="298" customWidth="1"/>
    <col min="9" max="10" width="20" style="298" customWidth="1"/>
    <col min="11" max="11" width="1.667969" style="298" customWidth="1"/>
  </cols>
  <sheetData>
    <row r="1" s="1" customFormat="1" ht="37.5" customHeight="1"/>
    <row r="2" s="1" customFormat="1" ht="7.5" customHeight="1">
      <c r="B2" s="299"/>
      <c r="C2" s="300"/>
      <c r="D2" s="300"/>
      <c r="E2" s="300"/>
      <c r="F2" s="300"/>
      <c r="G2" s="300"/>
      <c r="H2" s="300"/>
      <c r="I2" s="300"/>
      <c r="J2" s="300"/>
      <c r="K2" s="301"/>
    </row>
    <row r="3" s="17" customFormat="1" ht="45" customHeight="1">
      <c r="B3" s="302"/>
      <c r="C3" s="303" t="s">
        <v>1401</v>
      </c>
      <c r="D3" s="303"/>
      <c r="E3" s="303"/>
      <c r="F3" s="303"/>
      <c r="G3" s="303"/>
      <c r="H3" s="303"/>
      <c r="I3" s="303"/>
      <c r="J3" s="303"/>
      <c r="K3" s="304"/>
    </row>
    <row r="4" s="1" customFormat="1" ht="25.5" customHeight="1">
      <c r="B4" s="305"/>
      <c r="C4" s="306" t="s">
        <v>1402</v>
      </c>
      <c r="D4" s="306"/>
      <c r="E4" s="306"/>
      <c r="F4" s="306"/>
      <c r="G4" s="306"/>
      <c r="H4" s="306"/>
      <c r="I4" s="306"/>
      <c r="J4" s="306"/>
      <c r="K4" s="307"/>
    </row>
    <row r="5" s="1" customFormat="1" ht="5.25" customHeight="1">
      <c r="B5" s="305"/>
      <c r="C5" s="308"/>
      <c r="D5" s="308"/>
      <c r="E5" s="308"/>
      <c r="F5" s="308"/>
      <c r="G5" s="308"/>
      <c r="H5" s="308"/>
      <c r="I5" s="308"/>
      <c r="J5" s="308"/>
      <c r="K5" s="307"/>
    </row>
    <row r="6" s="1" customFormat="1" ht="15" customHeight="1">
      <c r="B6" s="305"/>
      <c r="C6" s="309" t="s">
        <v>1403</v>
      </c>
      <c r="D6" s="309"/>
      <c r="E6" s="309"/>
      <c r="F6" s="309"/>
      <c r="G6" s="309"/>
      <c r="H6" s="309"/>
      <c r="I6" s="309"/>
      <c r="J6" s="309"/>
      <c r="K6" s="307"/>
    </row>
    <row r="7" s="1" customFormat="1" ht="15" customHeight="1">
      <c r="B7" s="310"/>
      <c r="C7" s="309" t="s">
        <v>1404</v>
      </c>
      <c r="D7" s="309"/>
      <c r="E7" s="309"/>
      <c r="F7" s="309"/>
      <c r="G7" s="309"/>
      <c r="H7" s="309"/>
      <c r="I7" s="309"/>
      <c r="J7" s="309"/>
      <c r="K7" s="307"/>
    </row>
    <row r="8" s="1" customFormat="1" ht="12.75" customHeight="1">
      <c r="B8" s="310"/>
      <c r="C8" s="309"/>
      <c r="D8" s="309"/>
      <c r="E8" s="309"/>
      <c r="F8" s="309"/>
      <c r="G8" s="309"/>
      <c r="H8" s="309"/>
      <c r="I8" s="309"/>
      <c r="J8" s="309"/>
      <c r="K8" s="307"/>
    </row>
    <row r="9" s="1" customFormat="1" ht="15" customHeight="1">
      <c r="B9" s="310"/>
      <c r="C9" s="309" t="s">
        <v>1405</v>
      </c>
      <c r="D9" s="309"/>
      <c r="E9" s="309"/>
      <c r="F9" s="309"/>
      <c r="G9" s="309"/>
      <c r="H9" s="309"/>
      <c r="I9" s="309"/>
      <c r="J9" s="309"/>
      <c r="K9" s="307"/>
    </row>
    <row r="10" s="1" customFormat="1" ht="15" customHeight="1">
      <c r="B10" s="310"/>
      <c r="C10" s="309"/>
      <c r="D10" s="309" t="s">
        <v>1406</v>
      </c>
      <c r="E10" s="309"/>
      <c r="F10" s="309"/>
      <c r="G10" s="309"/>
      <c r="H10" s="309"/>
      <c r="I10" s="309"/>
      <c r="J10" s="309"/>
      <c r="K10" s="307"/>
    </row>
    <row r="11" s="1" customFormat="1" ht="15" customHeight="1">
      <c r="B11" s="310"/>
      <c r="C11" s="311"/>
      <c r="D11" s="309" t="s">
        <v>1407</v>
      </c>
      <c r="E11" s="309"/>
      <c r="F11" s="309"/>
      <c r="G11" s="309"/>
      <c r="H11" s="309"/>
      <c r="I11" s="309"/>
      <c r="J11" s="309"/>
      <c r="K11" s="307"/>
    </row>
    <row r="12" s="1" customFormat="1" ht="15" customHeight="1">
      <c r="B12" s="310"/>
      <c r="C12" s="311"/>
      <c r="D12" s="309"/>
      <c r="E12" s="309"/>
      <c r="F12" s="309"/>
      <c r="G12" s="309"/>
      <c r="H12" s="309"/>
      <c r="I12" s="309"/>
      <c r="J12" s="309"/>
      <c r="K12" s="307"/>
    </row>
    <row r="13" s="1" customFormat="1" ht="15" customHeight="1">
      <c r="B13" s="310"/>
      <c r="C13" s="311"/>
      <c r="D13" s="312" t="s">
        <v>1408</v>
      </c>
      <c r="E13" s="309"/>
      <c r="F13" s="309"/>
      <c r="G13" s="309"/>
      <c r="H13" s="309"/>
      <c r="I13" s="309"/>
      <c r="J13" s="309"/>
      <c r="K13" s="307"/>
    </row>
    <row r="14" s="1" customFormat="1" ht="12.75" customHeight="1">
      <c r="B14" s="310"/>
      <c r="C14" s="311"/>
      <c r="D14" s="311"/>
      <c r="E14" s="311"/>
      <c r="F14" s="311"/>
      <c r="G14" s="311"/>
      <c r="H14" s="311"/>
      <c r="I14" s="311"/>
      <c r="J14" s="311"/>
      <c r="K14" s="307"/>
    </row>
    <row r="15" s="1" customFormat="1" ht="15" customHeight="1">
      <c r="B15" s="310"/>
      <c r="C15" s="311"/>
      <c r="D15" s="309" t="s">
        <v>1409</v>
      </c>
      <c r="E15" s="309"/>
      <c r="F15" s="309"/>
      <c r="G15" s="309"/>
      <c r="H15" s="309"/>
      <c r="I15" s="309"/>
      <c r="J15" s="309"/>
      <c r="K15" s="307"/>
    </row>
    <row r="16" s="1" customFormat="1" ht="15" customHeight="1">
      <c r="B16" s="310"/>
      <c r="C16" s="311"/>
      <c r="D16" s="309" t="s">
        <v>1410</v>
      </c>
      <c r="E16" s="309"/>
      <c r="F16" s="309"/>
      <c r="G16" s="309"/>
      <c r="H16" s="309"/>
      <c r="I16" s="309"/>
      <c r="J16" s="309"/>
      <c r="K16" s="307"/>
    </row>
    <row r="17" s="1" customFormat="1" ht="15" customHeight="1">
      <c r="B17" s="310"/>
      <c r="C17" s="311"/>
      <c r="D17" s="309" t="s">
        <v>1411</v>
      </c>
      <c r="E17" s="309"/>
      <c r="F17" s="309"/>
      <c r="G17" s="309"/>
      <c r="H17" s="309"/>
      <c r="I17" s="309"/>
      <c r="J17" s="309"/>
      <c r="K17" s="307"/>
    </row>
    <row r="18" s="1" customFormat="1" ht="15" customHeight="1">
      <c r="B18" s="310"/>
      <c r="C18" s="311"/>
      <c r="D18" s="311"/>
      <c r="E18" s="313" t="s">
        <v>78</v>
      </c>
      <c r="F18" s="309" t="s">
        <v>1412</v>
      </c>
      <c r="G18" s="309"/>
      <c r="H18" s="309"/>
      <c r="I18" s="309"/>
      <c r="J18" s="309"/>
      <c r="K18" s="307"/>
    </row>
    <row r="19" s="1" customFormat="1" ht="15" customHeight="1">
      <c r="B19" s="310"/>
      <c r="C19" s="311"/>
      <c r="D19" s="311"/>
      <c r="E19" s="313" t="s">
        <v>1413</v>
      </c>
      <c r="F19" s="309" t="s">
        <v>1414</v>
      </c>
      <c r="G19" s="309"/>
      <c r="H19" s="309"/>
      <c r="I19" s="309"/>
      <c r="J19" s="309"/>
      <c r="K19" s="307"/>
    </row>
    <row r="20" s="1" customFormat="1" ht="15" customHeight="1">
      <c r="B20" s="310"/>
      <c r="C20" s="311"/>
      <c r="D20" s="311"/>
      <c r="E20" s="313" t="s">
        <v>1415</v>
      </c>
      <c r="F20" s="309" t="s">
        <v>1416</v>
      </c>
      <c r="G20" s="309"/>
      <c r="H20" s="309"/>
      <c r="I20" s="309"/>
      <c r="J20" s="309"/>
      <c r="K20" s="307"/>
    </row>
    <row r="21" s="1" customFormat="1" ht="15" customHeight="1">
      <c r="B21" s="310"/>
      <c r="C21" s="311"/>
      <c r="D21" s="311"/>
      <c r="E21" s="313" t="s">
        <v>91</v>
      </c>
      <c r="F21" s="309" t="s">
        <v>92</v>
      </c>
      <c r="G21" s="309"/>
      <c r="H21" s="309"/>
      <c r="I21" s="309"/>
      <c r="J21" s="309"/>
      <c r="K21" s="307"/>
    </row>
    <row r="22" s="1" customFormat="1" ht="15" customHeight="1">
      <c r="B22" s="310"/>
      <c r="C22" s="311"/>
      <c r="D22" s="311"/>
      <c r="E22" s="313" t="s">
        <v>1417</v>
      </c>
      <c r="F22" s="309" t="s">
        <v>1418</v>
      </c>
      <c r="G22" s="309"/>
      <c r="H22" s="309"/>
      <c r="I22" s="309"/>
      <c r="J22" s="309"/>
      <c r="K22" s="307"/>
    </row>
    <row r="23" s="1" customFormat="1" ht="15" customHeight="1">
      <c r="B23" s="310"/>
      <c r="C23" s="311"/>
      <c r="D23" s="311"/>
      <c r="E23" s="313" t="s">
        <v>1419</v>
      </c>
      <c r="F23" s="309" t="s">
        <v>1420</v>
      </c>
      <c r="G23" s="309"/>
      <c r="H23" s="309"/>
      <c r="I23" s="309"/>
      <c r="J23" s="309"/>
      <c r="K23" s="307"/>
    </row>
    <row r="24" s="1" customFormat="1" ht="12.75" customHeight="1">
      <c r="B24" s="310"/>
      <c r="C24" s="311"/>
      <c r="D24" s="311"/>
      <c r="E24" s="311"/>
      <c r="F24" s="311"/>
      <c r="G24" s="311"/>
      <c r="H24" s="311"/>
      <c r="I24" s="311"/>
      <c r="J24" s="311"/>
      <c r="K24" s="307"/>
    </row>
    <row r="25" s="1" customFormat="1" ht="15" customHeight="1">
      <c r="B25" s="310"/>
      <c r="C25" s="309" t="s">
        <v>1421</v>
      </c>
      <c r="D25" s="309"/>
      <c r="E25" s="309"/>
      <c r="F25" s="309"/>
      <c r="G25" s="309"/>
      <c r="H25" s="309"/>
      <c r="I25" s="309"/>
      <c r="J25" s="309"/>
      <c r="K25" s="307"/>
    </row>
    <row r="26" s="1" customFormat="1" ht="15" customHeight="1">
      <c r="B26" s="310"/>
      <c r="C26" s="309" t="s">
        <v>1422</v>
      </c>
      <c r="D26" s="309"/>
      <c r="E26" s="309"/>
      <c r="F26" s="309"/>
      <c r="G26" s="309"/>
      <c r="H26" s="309"/>
      <c r="I26" s="309"/>
      <c r="J26" s="309"/>
      <c r="K26" s="307"/>
    </row>
    <row r="27" s="1" customFormat="1" ht="15" customHeight="1">
      <c r="B27" s="310"/>
      <c r="C27" s="309"/>
      <c r="D27" s="309" t="s">
        <v>1423</v>
      </c>
      <c r="E27" s="309"/>
      <c r="F27" s="309"/>
      <c r="G27" s="309"/>
      <c r="H27" s="309"/>
      <c r="I27" s="309"/>
      <c r="J27" s="309"/>
      <c r="K27" s="307"/>
    </row>
    <row r="28" s="1" customFormat="1" ht="15" customHeight="1">
      <c r="B28" s="310"/>
      <c r="C28" s="311"/>
      <c r="D28" s="309" t="s">
        <v>1424</v>
      </c>
      <c r="E28" s="309"/>
      <c r="F28" s="309"/>
      <c r="G28" s="309"/>
      <c r="H28" s="309"/>
      <c r="I28" s="309"/>
      <c r="J28" s="309"/>
      <c r="K28" s="307"/>
    </row>
    <row r="29" s="1" customFormat="1" ht="12.75" customHeight="1">
      <c r="B29" s="310"/>
      <c r="C29" s="311"/>
      <c r="D29" s="311"/>
      <c r="E29" s="311"/>
      <c r="F29" s="311"/>
      <c r="G29" s="311"/>
      <c r="H29" s="311"/>
      <c r="I29" s="311"/>
      <c r="J29" s="311"/>
      <c r="K29" s="307"/>
    </row>
    <row r="30" s="1" customFormat="1" ht="15" customHeight="1">
      <c r="B30" s="310"/>
      <c r="C30" s="311"/>
      <c r="D30" s="309" t="s">
        <v>1425</v>
      </c>
      <c r="E30" s="309"/>
      <c r="F30" s="309"/>
      <c r="G30" s="309"/>
      <c r="H30" s="309"/>
      <c r="I30" s="309"/>
      <c r="J30" s="309"/>
      <c r="K30" s="307"/>
    </row>
    <row r="31" s="1" customFormat="1" ht="15" customHeight="1">
      <c r="B31" s="310"/>
      <c r="C31" s="311"/>
      <c r="D31" s="309" t="s">
        <v>1426</v>
      </c>
      <c r="E31" s="309"/>
      <c r="F31" s="309"/>
      <c r="G31" s="309"/>
      <c r="H31" s="309"/>
      <c r="I31" s="309"/>
      <c r="J31" s="309"/>
      <c r="K31" s="307"/>
    </row>
    <row r="32" s="1" customFormat="1" ht="12.75" customHeight="1">
      <c r="B32" s="310"/>
      <c r="C32" s="311"/>
      <c r="D32" s="311"/>
      <c r="E32" s="311"/>
      <c r="F32" s="311"/>
      <c r="G32" s="311"/>
      <c r="H32" s="311"/>
      <c r="I32" s="311"/>
      <c r="J32" s="311"/>
      <c r="K32" s="307"/>
    </row>
    <row r="33" s="1" customFormat="1" ht="15" customHeight="1">
      <c r="B33" s="310"/>
      <c r="C33" s="311"/>
      <c r="D33" s="309" t="s">
        <v>1427</v>
      </c>
      <c r="E33" s="309"/>
      <c r="F33" s="309"/>
      <c r="G33" s="309"/>
      <c r="H33" s="309"/>
      <c r="I33" s="309"/>
      <c r="J33" s="309"/>
      <c r="K33" s="307"/>
    </row>
    <row r="34" s="1" customFormat="1" ht="15" customHeight="1">
      <c r="B34" s="310"/>
      <c r="C34" s="311"/>
      <c r="D34" s="309" t="s">
        <v>1428</v>
      </c>
      <c r="E34" s="309"/>
      <c r="F34" s="309"/>
      <c r="G34" s="309"/>
      <c r="H34" s="309"/>
      <c r="I34" s="309"/>
      <c r="J34" s="309"/>
      <c r="K34" s="307"/>
    </row>
    <row r="35" s="1" customFormat="1" ht="15" customHeight="1">
      <c r="B35" s="310"/>
      <c r="C35" s="311"/>
      <c r="D35" s="309" t="s">
        <v>1429</v>
      </c>
      <c r="E35" s="309"/>
      <c r="F35" s="309"/>
      <c r="G35" s="309"/>
      <c r="H35" s="309"/>
      <c r="I35" s="309"/>
      <c r="J35" s="309"/>
      <c r="K35" s="307"/>
    </row>
    <row r="36" s="1" customFormat="1" ht="15" customHeight="1">
      <c r="B36" s="310"/>
      <c r="C36" s="311"/>
      <c r="D36" s="309"/>
      <c r="E36" s="312" t="s">
        <v>105</v>
      </c>
      <c r="F36" s="309"/>
      <c r="G36" s="309" t="s">
        <v>1430</v>
      </c>
      <c r="H36" s="309"/>
      <c r="I36" s="309"/>
      <c r="J36" s="309"/>
      <c r="K36" s="307"/>
    </row>
    <row r="37" s="1" customFormat="1" ht="30.75" customHeight="1">
      <c r="B37" s="310"/>
      <c r="C37" s="311"/>
      <c r="D37" s="309"/>
      <c r="E37" s="312" t="s">
        <v>1431</v>
      </c>
      <c r="F37" s="309"/>
      <c r="G37" s="309" t="s">
        <v>1432</v>
      </c>
      <c r="H37" s="309"/>
      <c r="I37" s="309"/>
      <c r="J37" s="309"/>
      <c r="K37" s="307"/>
    </row>
    <row r="38" s="1" customFormat="1" ht="15" customHeight="1">
      <c r="B38" s="310"/>
      <c r="C38" s="311"/>
      <c r="D38" s="309"/>
      <c r="E38" s="312" t="s">
        <v>52</v>
      </c>
      <c r="F38" s="309"/>
      <c r="G38" s="309" t="s">
        <v>1433</v>
      </c>
      <c r="H38" s="309"/>
      <c r="I38" s="309"/>
      <c r="J38" s="309"/>
      <c r="K38" s="307"/>
    </row>
    <row r="39" s="1" customFormat="1" ht="15" customHeight="1">
      <c r="B39" s="310"/>
      <c r="C39" s="311"/>
      <c r="D39" s="309"/>
      <c r="E39" s="312" t="s">
        <v>53</v>
      </c>
      <c r="F39" s="309"/>
      <c r="G39" s="309" t="s">
        <v>1434</v>
      </c>
      <c r="H39" s="309"/>
      <c r="I39" s="309"/>
      <c r="J39" s="309"/>
      <c r="K39" s="307"/>
    </row>
    <row r="40" s="1" customFormat="1" ht="15" customHeight="1">
      <c r="B40" s="310"/>
      <c r="C40" s="311"/>
      <c r="D40" s="309"/>
      <c r="E40" s="312" t="s">
        <v>106</v>
      </c>
      <c r="F40" s="309"/>
      <c r="G40" s="309" t="s">
        <v>1435</v>
      </c>
      <c r="H40" s="309"/>
      <c r="I40" s="309"/>
      <c r="J40" s="309"/>
      <c r="K40" s="307"/>
    </row>
    <row r="41" s="1" customFormat="1" ht="15" customHeight="1">
      <c r="B41" s="310"/>
      <c r="C41" s="311"/>
      <c r="D41" s="309"/>
      <c r="E41" s="312" t="s">
        <v>107</v>
      </c>
      <c r="F41" s="309"/>
      <c r="G41" s="309" t="s">
        <v>1436</v>
      </c>
      <c r="H41" s="309"/>
      <c r="I41" s="309"/>
      <c r="J41" s="309"/>
      <c r="K41" s="307"/>
    </row>
    <row r="42" s="1" customFormat="1" ht="15" customHeight="1">
      <c r="B42" s="310"/>
      <c r="C42" s="311"/>
      <c r="D42" s="309"/>
      <c r="E42" s="312" t="s">
        <v>1437</v>
      </c>
      <c r="F42" s="309"/>
      <c r="G42" s="309" t="s">
        <v>1438</v>
      </c>
      <c r="H42" s="309"/>
      <c r="I42" s="309"/>
      <c r="J42" s="309"/>
      <c r="K42" s="307"/>
    </row>
    <row r="43" s="1" customFormat="1" ht="15" customHeight="1">
      <c r="B43" s="310"/>
      <c r="C43" s="311"/>
      <c r="D43" s="309"/>
      <c r="E43" s="312"/>
      <c r="F43" s="309"/>
      <c r="G43" s="309" t="s">
        <v>1439</v>
      </c>
      <c r="H43" s="309"/>
      <c r="I43" s="309"/>
      <c r="J43" s="309"/>
      <c r="K43" s="307"/>
    </row>
    <row r="44" s="1" customFormat="1" ht="15" customHeight="1">
      <c r="B44" s="310"/>
      <c r="C44" s="311"/>
      <c r="D44" s="309"/>
      <c r="E44" s="312" t="s">
        <v>1440</v>
      </c>
      <c r="F44" s="309"/>
      <c r="G44" s="309" t="s">
        <v>1441</v>
      </c>
      <c r="H44" s="309"/>
      <c r="I44" s="309"/>
      <c r="J44" s="309"/>
      <c r="K44" s="307"/>
    </row>
    <row r="45" s="1" customFormat="1" ht="15" customHeight="1">
      <c r="B45" s="310"/>
      <c r="C45" s="311"/>
      <c r="D45" s="309"/>
      <c r="E45" s="312" t="s">
        <v>109</v>
      </c>
      <c r="F45" s="309"/>
      <c r="G45" s="309" t="s">
        <v>1442</v>
      </c>
      <c r="H45" s="309"/>
      <c r="I45" s="309"/>
      <c r="J45" s="309"/>
      <c r="K45" s="307"/>
    </row>
    <row r="46" s="1" customFormat="1" ht="12.75" customHeight="1">
      <c r="B46" s="310"/>
      <c r="C46" s="311"/>
      <c r="D46" s="309"/>
      <c r="E46" s="309"/>
      <c r="F46" s="309"/>
      <c r="G46" s="309"/>
      <c r="H46" s="309"/>
      <c r="I46" s="309"/>
      <c r="J46" s="309"/>
      <c r="K46" s="307"/>
    </row>
    <row r="47" s="1" customFormat="1" ht="15" customHeight="1">
      <c r="B47" s="310"/>
      <c r="C47" s="311"/>
      <c r="D47" s="309" t="s">
        <v>1443</v>
      </c>
      <c r="E47" s="309"/>
      <c r="F47" s="309"/>
      <c r="G47" s="309"/>
      <c r="H47" s="309"/>
      <c r="I47" s="309"/>
      <c r="J47" s="309"/>
      <c r="K47" s="307"/>
    </row>
    <row r="48" s="1" customFormat="1" ht="15" customHeight="1">
      <c r="B48" s="310"/>
      <c r="C48" s="311"/>
      <c r="D48" s="311"/>
      <c r="E48" s="309" t="s">
        <v>1444</v>
      </c>
      <c r="F48" s="309"/>
      <c r="G48" s="309"/>
      <c r="H48" s="309"/>
      <c r="I48" s="309"/>
      <c r="J48" s="309"/>
      <c r="K48" s="307"/>
    </row>
    <row r="49" s="1" customFormat="1" ht="15" customHeight="1">
      <c r="B49" s="310"/>
      <c r="C49" s="311"/>
      <c r="D49" s="311"/>
      <c r="E49" s="309" t="s">
        <v>1445</v>
      </c>
      <c r="F49" s="309"/>
      <c r="G49" s="309"/>
      <c r="H49" s="309"/>
      <c r="I49" s="309"/>
      <c r="J49" s="309"/>
      <c r="K49" s="307"/>
    </row>
    <row r="50" s="1" customFormat="1" ht="15" customHeight="1">
      <c r="B50" s="310"/>
      <c r="C50" s="311"/>
      <c r="D50" s="311"/>
      <c r="E50" s="309" t="s">
        <v>1446</v>
      </c>
      <c r="F50" s="309"/>
      <c r="G50" s="309"/>
      <c r="H50" s="309"/>
      <c r="I50" s="309"/>
      <c r="J50" s="309"/>
      <c r="K50" s="307"/>
    </row>
    <row r="51" s="1" customFormat="1" ht="15" customHeight="1">
      <c r="B51" s="310"/>
      <c r="C51" s="311"/>
      <c r="D51" s="309" t="s">
        <v>1447</v>
      </c>
      <c r="E51" s="309"/>
      <c r="F51" s="309"/>
      <c r="G51" s="309"/>
      <c r="H51" s="309"/>
      <c r="I51" s="309"/>
      <c r="J51" s="309"/>
      <c r="K51" s="307"/>
    </row>
    <row r="52" s="1" customFormat="1" ht="25.5" customHeight="1">
      <c r="B52" s="305"/>
      <c r="C52" s="306" t="s">
        <v>1448</v>
      </c>
      <c r="D52" s="306"/>
      <c r="E52" s="306"/>
      <c r="F52" s="306"/>
      <c r="G52" s="306"/>
      <c r="H52" s="306"/>
      <c r="I52" s="306"/>
      <c r="J52" s="306"/>
      <c r="K52" s="307"/>
    </row>
    <row r="53" s="1" customFormat="1" ht="5.25" customHeight="1">
      <c r="B53" s="305"/>
      <c r="C53" s="308"/>
      <c r="D53" s="308"/>
      <c r="E53" s="308"/>
      <c r="F53" s="308"/>
      <c r="G53" s="308"/>
      <c r="H53" s="308"/>
      <c r="I53" s="308"/>
      <c r="J53" s="308"/>
      <c r="K53" s="307"/>
    </row>
    <row r="54" s="1" customFormat="1" ht="15" customHeight="1">
      <c r="B54" s="305"/>
      <c r="C54" s="309" t="s">
        <v>1449</v>
      </c>
      <c r="D54" s="309"/>
      <c r="E54" s="309"/>
      <c r="F54" s="309"/>
      <c r="G54" s="309"/>
      <c r="H54" s="309"/>
      <c r="I54" s="309"/>
      <c r="J54" s="309"/>
      <c r="K54" s="307"/>
    </row>
    <row r="55" s="1" customFormat="1" ht="15" customHeight="1">
      <c r="B55" s="305"/>
      <c r="C55" s="309" t="s">
        <v>1450</v>
      </c>
      <c r="D55" s="309"/>
      <c r="E55" s="309"/>
      <c r="F55" s="309"/>
      <c r="G55" s="309"/>
      <c r="H55" s="309"/>
      <c r="I55" s="309"/>
      <c r="J55" s="309"/>
      <c r="K55" s="307"/>
    </row>
    <row r="56" s="1" customFormat="1" ht="12.75" customHeight="1">
      <c r="B56" s="305"/>
      <c r="C56" s="309"/>
      <c r="D56" s="309"/>
      <c r="E56" s="309"/>
      <c r="F56" s="309"/>
      <c r="G56" s="309"/>
      <c r="H56" s="309"/>
      <c r="I56" s="309"/>
      <c r="J56" s="309"/>
      <c r="K56" s="307"/>
    </row>
    <row r="57" s="1" customFormat="1" ht="15" customHeight="1">
      <c r="B57" s="305"/>
      <c r="C57" s="309" t="s">
        <v>1451</v>
      </c>
      <c r="D57" s="309"/>
      <c r="E57" s="309"/>
      <c r="F57" s="309"/>
      <c r="G57" s="309"/>
      <c r="H57" s="309"/>
      <c r="I57" s="309"/>
      <c r="J57" s="309"/>
      <c r="K57" s="307"/>
    </row>
    <row r="58" s="1" customFormat="1" ht="15" customHeight="1">
      <c r="B58" s="305"/>
      <c r="C58" s="311"/>
      <c r="D58" s="309" t="s">
        <v>1452</v>
      </c>
      <c r="E58" s="309"/>
      <c r="F58" s="309"/>
      <c r="G58" s="309"/>
      <c r="H58" s="309"/>
      <c r="I58" s="309"/>
      <c r="J58" s="309"/>
      <c r="K58" s="307"/>
    </row>
    <row r="59" s="1" customFormat="1" ht="15" customHeight="1">
      <c r="B59" s="305"/>
      <c r="C59" s="311"/>
      <c r="D59" s="309" t="s">
        <v>1453</v>
      </c>
      <c r="E59" s="309"/>
      <c r="F59" s="309"/>
      <c r="G59" s="309"/>
      <c r="H59" s="309"/>
      <c r="I59" s="309"/>
      <c r="J59" s="309"/>
      <c r="K59" s="307"/>
    </row>
    <row r="60" s="1" customFormat="1" ht="15" customHeight="1">
      <c r="B60" s="305"/>
      <c r="C60" s="311"/>
      <c r="D60" s="309" t="s">
        <v>1454</v>
      </c>
      <c r="E60" s="309"/>
      <c r="F60" s="309"/>
      <c r="G60" s="309"/>
      <c r="H60" s="309"/>
      <c r="I60" s="309"/>
      <c r="J60" s="309"/>
      <c r="K60" s="307"/>
    </row>
    <row r="61" s="1" customFormat="1" ht="15" customHeight="1">
      <c r="B61" s="305"/>
      <c r="C61" s="311"/>
      <c r="D61" s="309" t="s">
        <v>1455</v>
      </c>
      <c r="E61" s="309"/>
      <c r="F61" s="309"/>
      <c r="G61" s="309"/>
      <c r="H61" s="309"/>
      <c r="I61" s="309"/>
      <c r="J61" s="309"/>
      <c r="K61" s="307"/>
    </row>
    <row r="62" s="1" customFormat="1" ht="15" customHeight="1">
      <c r="B62" s="305"/>
      <c r="C62" s="311"/>
      <c r="D62" s="314" t="s">
        <v>1456</v>
      </c>
      <c r="E62" s="314"/>
      <c r="F62" s="314"/>
      <c r="G62" s="314"/>
      <c r="H62" s="314"/>
      <c r="I62" s="314"/>
      <c r="J62" s="314"/>
      <c r="K62" s="307"/>
    </row>
    <row r="63" s="1" customFormat="1" ht="15" customHeight="1">
      <c r="B63" s="305"/>
      <c r="C63" s="311"/>
      <c r="D63" s="309" t="s">
        <v>1457</v>
      </c>
      <c r="E63" s="309"/>
      <c r="F63" s="309"/>
      <c r="G63" s="309"/>
      <c r="H63" s="309"/>
      <c r="I63" s="309"/>
      <c r="J63" s="309"/>
      <c r="K63" s="307"/>
    </row>
    <row r="64" s="1" customFormat="1" ht="12.75" customHeight="1">
      <c r="B64" s="305"/>
      <c r="C64" s="311"/>
      <c r="D64" s="311"/>
      <c r="E64" s="315"/>
      <c r="F64" s="311"/>
      <c r="G64" s="311"/>
      <c r="H64" s="311"/>
      <c r="I64" s="311"/>
      <c r="J64" s="311"/>
      <c r="K64" s="307"/>
    </row>
    <row r="65" s="1" customFormat="1" ht="15" customHeight="1">
      <c r="B65" s="305"/>
      <c r="C65" s="311"/>
      <c r="D65" s="309" t="s">
        <v>1458</v>
      </c>
      <c r="E65" s="309"/>
      <c r="F65" s="309"/>
      <c r="G65" s="309"/>
      <c r="H65" s="309"/>
      <c r="I65" s="309"/>
      <c r="J65" s="309"/>
      <c r="K65" s="307"/>
    </row>
    <row r="66" s="1" customFormat="1" ht="15" customHeight="1">
      <c r="B66" s="305"/>
      <c r="C66" s="311"/>
      <c r="D66" s="314" t="s">
        <v>1459</v>
      </c>
      <c r="E66" s="314"/>
      <c r="F66" s="314"/>
      <c r="G66" s="314"/>
      <c r="H66" s="314"/>
      <c r="I66" s="314"/>
      <c r="J66" s="314"/>
      <c r="K66" s="307"/>
    </row>
    <row r="67" s="1" customFormat="1" ht="15" customHeight="1">
      <c r="B67" s="305"/>
      <c r="C67" s="311"/>
      <c r="D67" s="309" t="s">
        <v>1460</v>
      </c>
      <c r="E67" s="309"/>
      <c r="F67" s="309"/>
      <c r="G67" s="309"/>
      <c r="H67" s="309"/>
      <c r="I67" s="309"/>
      <c r="J67" s="309"/>
      <c r="K67" s="307"/>
    </row>
    <row r="68" s="1" customFormat="1" ht="15" customHeight="1">
      <c r="B68" s="305"/>
      <c r="C68" s="311"/>
      <c r="D68" s="309" t="s">
        <v>1461</v>
      </c>
      <c r="E68" s="309"/>
      <c r="F68" s="309"/>
      <c r="G68" s="309"/>
      <c r="H68" s="309"/>
      <c r="I68" s="309"/>
      <c r="J68" s="309"/>
      <c r="K68" s="307"/>
    </row>
    <row r="69" s="1" customFormat="1" ht="15" customHeight="1">
      <c r="B69" s="305"/>
      <c r="C69" s="311"/>
      <c r="D69" s="309" t="s">
        <v>1462</v>
      </c>
      <c r="E69" s="309"/>
      <c r="F69" s="309"/>
      <c r="G69" s="309"/>
      <c r="H69" s="309"/>
      <c r="I69" s="309"/>
      <c r="J69" s="309"/>
      <c r="K69" s="307"/>
    </row>
    <row r="70" s="1" customFormat="1" ht="15" customHeight="1">
      <c r="B70" s="305"/>
      <c r="C70" s="311"/>
      <c r="D70" s="309" t="s">
        <v>1463</v>
      </c>
      <c r="E70" s="309"/>
      <c r="F70" s="309"/>
      <c r="G70" s="309"/>
      <c r="H70" s="309"/>
      <c r="I70" s="309"/>
      <c r="J70" s="309"/>
      <c r="K70" s="307"/>
    </row>
    <row r="71" s="1" customFormat="1" ht="12.75" customHeight="1">
      <c r="B71" s="316"/>
      <c r="C71" s="317"/>
      <c r="D71" s="317"/>
      <c r="E71" s="317"/>
      <c r="F71" s="317"/>
      <c r="G71" s="317"/>
      <c r="H71" s="317"/>
      <c r="I71" s="317"/>
      <c r="J71" s="317"/>
      <c r="K71" s="318"/>
    </row>
    <row r="72" s="1" customFormat="1" ht="18.75" customHeight="1">
      <c r="B72" s="319"/>
      <c r="C72" s="319"/>
      <c r="D72" s="319"/>
      <c r="E72" s="319"/>
      <c r="F72" s="319"/>
      <c r="G72" s="319"/>
      <c r="H72" s="319"/>
      <c r="I72" s="319"/>
      <c r="J72" s="319"/>
      <c r="K72" s="320"/>
    </row>
    <row r="73" s="1" customFormat="1" ht="18.75" customHeight="1">
      <c r="B73" s="320"/>
      <c r="C73" s="320"/>
      <c r="D73" s="320"/>
      <c r="E73" s="320"/>
      <c r="F73" s="320"/>
      <c r="G73" s="320"/>
      <c r="H73" s="320"/>
      <c r="I73" s="320"/>
      <c r="J73" s="320"/>
      <c r="K73" s="320"/>
    </row>
    <row r="74" s="1" customFormat="1" ht="7.5" customHeight="1">
      <c r="B74" s="321"/>
      <c r="C74" s="322"/>
      <c r="D74" s="322"/>
      <c r="E74" s="322"/>
      <c r="F74" s="322"/>
      <c r="G74" s="322"/>
      <c r="H74" s="322"/>
      <c r="I74" s="322"/>
      <c r="J74" s="322"/>
      <c r="K74" s="323"/>
    </row>
    <row r="75" s="1" customFormat="1" ht="45" customHeight="1">
      <c r="B75" s="324"/>
      <c r="C75" s="325" t="s">
        <v>1464</v>
      </c>
      <c r="D75" s="325"/>
      <c r="E75" s="325"/>
      <c r="F75" s="325"/>
      <c r="G75" s="325"/>
      <c r="H75" s="325"/>
      <c r="I75" s="325"/>
      <c r="J75" s="325"/>
      <c r="K75" s="326"/>
    </row>
    <row r="76" s="1" customFormat="1" ht="17.25" customHeight="1">
      <c r="B76" s="324"/>
      <c r="C76" s="327" t="s">
        <v>1465</v>
      </c>
      <c r="D76" s="327"/>
      <c r="E76" s="327"/>
      <c r="F76" s="327" t="s">
        <v>1466</v>
      </c>
      <c r="G76" s="328"/>
      <c r="H76" s="327" t="s">
        <v>53</v>
      </c>
      <c r="I76" s="327" t="s">
        <v>56</v>
      </c>
      <c r="J76" s="327" t="s">
        <v>1467</v>
      </c>
      <c r="K76" s="326"/>
    </row>
    <row r="77" s="1" customFormat="1" ht="17.25" customHeight="1">
      <c r="B77" s="324"/>
      <c r="C77" s="329" t="s">
        <v>1468</v>
      </c>
      <c r="D77" s="329"/>
      <c r="E77" s="329"/>
      <c r="F77" s="330" t="s">
        <v>1469</v>
      </c>
      <c r="G77" s="331"/>
      <c r="H77" s="329"/>
      <c r="I77" s="329"/>
      <c r="J77" s="329" t="s">
        <v>1470</v>
      </c>
      <c r="K77" s="326"/>
    </row>
    <row r="78" s="1" customFormat="1" ht="5.25" customHeight="1">
      <c r="B78" s="324"/>
      <c r="C78" s="332"/>
      <c r="D78" s="332"/>
      <c r="E78" s="332"/>
      <c r="F78" s="332"/>
      <c r="G78" s="333"/>
      <c r="H78" s="332"/>
      <c r="I78" s="332"/>
      <c r="J78" s="332"/>
      <c r="K78" s="326"/>
    </row>
    <row r="79" s="1" customFormat="1" ht="15" customHeight="1">
      <c r="B79" s="324"/>
      <c r="C79" s="312" t="s">
        <v>52</v>
      </c>
      <c r="D79" s="334"/>
      <c r="E79" s="334"/>
      <c r="F79" s="335" t="s">
        <v>1471</v>
      </c>
      <c r="G79" s="336"/>
      <c r="H79" s="312" t="s">
        <v>1472</v>
      </c>
      <c r="I79" s="312" t="s">
        <v>1473</v>
      </c>
      <c r="J79" s="312">
        <v>20</v>
      </c>
      <c r="K79" s="326"/>
    </row>
    <row r="80" s="1" customFormat="1" ht="15" customHeight="1">
      <c r="B80" s="324"/>
      <c r="C80" s="312" t="s">
        <v>1474</v>
      </c>
      <c r="D80" s="312"/>
      <c r="E80" s="312"/>
      <c r="F80" s="335" t="s">
        <v>1471</v>
      </c>
      <c r="G80" s="336"/>
      <c r="H80" s="312" t="s">
        <v>1475</v>
      </c>
      <c r="I80" s="312" t="s">
        <v>1473</v>
      </c>
      <c r="J80" s="312">
        <v>120</v>
      </c>
      <c r="K80" s="326"/>
    </row>
    <row r="81" s="1" customFormat="1" ht="15" customHeight="1">
      <c r="B81" s="337"/>
      <c r="C81" s="312" t="s">
        <v>1476</v>
      </c>
      <c r="D81" s="312"/>
      <c r="E81" s="312"/>
      <c r="F81" s="335" t="s">
        <v>1477</v>
      </c>
      <c r="G81" s="336"/>
      <c r="H81" s="312" t="s">
        <v>1478</v>
      </c>
      <c r="I81" s="312" t="s">
        <v>1473</v>
      </c>
      <c r="J81" s="312">
        <v>50</v>
      </c>
      <c r="K81" s="326"/>
    </row>
    <row r="82" s="1" customFormat="1" ht="15" customHeight="1">
      <c r="B82" s="337"/>
      <c r="C82" s="312" t="s">
        <v>1479</v>
      </c>
      <c r="D82" s="312"/>
      <c r="E82" s="312"/>
      <c r="F82" s="335" t="s">
        <v>1471</v>
      </c>
      <c r="G82" s="336"/>
      <c r="H82" s="312" t="s">
        <v>1480</v>
      </c>
      <c r="I82" s="312" t="s">
        <v>1481</v>
      </c>
      <c r="J82" s="312"/>
      <c r="K82" s="326"/>
    </row>
    <row r="83" s="1" customFormat="1" ht="15" customHeight="1">
      <c r="B83" s="337"/>
      <c r="C83" s="338" t="s">
        <v>1482</v>
      </c>
      <c r="D83" s="338"/>
      <c r="E83" s="338"/>
      <c r="F83" s="339" t="s">
        <v>1477</v>
      </c>
      <c r="G83" s="338"/>
      <c r="H83" s="338" t="s">
        <v>1483</v>
      </c>
      <c r="I83" s="338" t="s">
        <v>1473</v>
      </c>
      <c r="J83" s="338">
        <v>15</v>
      </c>
      <c r="K83" s="326"/>
    </row>
    <row r="84" s="1" customFormat="1" ht="15" customHeight="1">
      <c r="B84" s="337"/>
      <c r="C84" s="338" t="s">
        <v>1484</v>
      </c>
      <c r="D84" s="338"/>
      <c r="E84" s="338"/>
      <c r="F84" s="339" t="s">
        <v>1477</v>
      </c>
      <c r="G84" s="338"/>
      <c r="H84" s="338" t="s">
        <v>1485</v>
      </c>
      <c r="I84" s="338" t="s">
        <v>1473</v>
      </c>
      <c r="J84" s="338">
        <v>15</v>
      </c>
      <c r="K84" s="326"/>
    </row>
    <row r="85" s="1" customFormat="1" ht="15" customHeight="1">
      <c r="B85" s="337"/>
      <c r="C85" s="338" t="s">
        <v>1486</v>
      </c>
      <c r="D85" s="338"/>
      <c r="E85" s="338"/>
      <c r="F85" s="339" t="s">
        <v>1477</v>
      </c>
      <c r="G85" s="338"/>
      <c r="H85" s="338" t="s">
        <v>1487</v>
      </c>
      <c r="I85" s="338" t="s">
        <v>1473</v>
      </c>
      <c r="J85" s="338">
        <v>20</v>
      </c>
      <c r="K85" s="326"/>
    </row>
    <row r="86" s="1" customFormat="1" ht="15" customHeight="1">
      <c r="B86" s="337"/>
      <c r="C86" s="338" t="s">
        <v>1488</v>
      </c>
      <c r="D86" s="338"/>
      <c r="E86" s="338"/>
      <c r="F86" s="339" t="s">
        <v>1477</v>
      </c>
      <c r="G86" s="338"/>
      <c r="H86" s="338" t="s">
        <v>1489</v>
      </c>
      <c r="I86" s="338" t="s">
        <v>1473</v>
      </c>
      <c r="J86" s="338">
        <v>20</v>
      </c>
      <c r="K86" s="326"/>
    </row>
    <row r="87" s="1" customFormat="1" ht="15" customHeight="1">
      <c r="B87" s="337"/>
      <c r="C87" s="312" t="s">
        <v>1490</v>
      </c>
      <c r="D87" s="312"/>
      <c r="E87" s="312"/>
      <c r="F87" s="335" t="s">
        <v>1477</v>
      </c>
      <c r="G87" s="336"/>
      <c r="H87" s="312" t="s">
        <v>1491</v>
      </c>
      <c r="I87" s="312" t="s">
        <v>1473</v>
      </c>
      <c r="J87" s="312">
        <v>50</v>
      </c>
      <c r="K87" s="326"/>
    </row>
    <row r="88" s="1" customFormat="1" ht="15" customHeight="1">
      <c r="B88" s="337"/>
      <c r="C88" s="312" t="s">
        <v>1492</v>
      </c>
      <c r="D88" s="312"/>
      <c r="E88" s="312"/>
      <c r="F88" s="335" t="s">
        <v>1477</v>
      </c>
      <c r="G88" s="336"/>
      <c r="H88" s="312" t="s">
        <v>1493</v>
      </c>
      <c r="I88" s="312" t="s">
        <v>1473</v>
      </c>
      <c r="J88" s="312">
        <v>20</v>
      </c>
      <c r="K88" s="326"/>
    </row>
    <row r="89" s="1" customFormat="1" ht="15" customHeight="1">
      <c r="B89" s="337"/>
      <c r="C89" s="312" t="s">
        <v>1494</v>
      </c>
      <c r="D89" s="312"/>
      <c r="E89" s="312"/>
      <c r="F89" s="335" t="s">
        <v>1477</v>
      </c>
      <c r="G89" s="336"/>
      <c r="H89" s="312" t="s">
        <v>1495</v>
      </c>
      <c r="I89" s="312" t="s">
        <v>1473</v>
      </c>
      <c r="J89" s="312">
        <v>20</v>
      </c>
      <c r="K89" s="326"/>
    </row>
    <row r="90" s="1" customFormat="1" ht="15" customHeight="1">
      <c r="B90" s="337"/>
      <c r="C90" s="312" t="s">
        <v>1496</v>
      </c>
      <c r="D90" s="312"/>
      <c r="E90" s="312"/>
      <c r="F90" s="335" t="s">
        <v>1477</v>
      </c>
      <c r="G90" s="336"/>
      <c r="H90" s="312" t="s">
        <v>1497</v>
      </c>
      <c r="I90" s="312" t="s">
        <v>1473</v>
      </c>
      <c r="J90" s="312">
        <v>50</v>
      </c>
      <c r="K90" s="326"/>
    </row>
    <row r="91" s="1" customFormat="1" ht="15" customHeight="1">
      <c r="B91" s="337"/>
      <c r="C91" s="312" t="s">
        <v>1498</v>
      </c>
      <c r="D91" s="312"/>
      <c r="E91" s="312"/>
      <c r="F91" s="335" t="s">
        <v>1477</v>
      </c>
      <c r="G91" s="336"/>
      <c r="H91" s="312" t="s">
        <v>1498</v>
      </c>
      <c r="I91" s="312" t="s">
        <v>1473</v>
      </c>
      <c r="J91" s="312">
        <v>50</v>
      </c>
      <c r="K91" s="326"/>
    </row>
    <row r="92" s="1" customFormat="1" ht="15" customHeight="1">
      <c r="B92" s="337"/>
      <c r="C92" s="312" t="s">
        <v>1499</v>
      </c>
      <c r="D92" s="312"/>
      <c r="E92" s="312"/>
      <c r="F92" s="335" t="s">
        <v>1477</v>
      </c>
      <c r="G92" s="336"/>
      <c r="H92" s="312" t="s">
        <v>1500</v>
      </c>
      <c r="I92" s="312" t="s">
        <v>1473</v>
      </c>
      <c r="J92" s="312">
        <v>255</v>
      </c>
      <c r="K92" s="326"/>
    </row>
    <row r="93" s="1" customFormat="1" ht="15" customHeight="1">
      <c r="B93" s="337"/>
      <c r="C93" s="312" t="s">
        <v>1501</v>
      </c>
      <c r="D93" s="312"/>
      <c r="E93" s="312"/>
      <c r="F93" s="335" t="s">
        <v>1471</v>
      </c>
      <c r="G93" s="336"/>
      <c r="H93" s="312" t="s">
        <v>1502</v>
      </c>
      <c r="I93" s="312" t="s">
        <v>1503</v>
      </c>
      <c r="J93" s="312"/>
      <c r="K93" s="326"/>
    </row>
    <row r="94" s="1" customFormat="1" ht="15" customHeight="1">
      <c r="B94" s="337"/>
      <c r="C94" s="312" t="s">
        <v>1504</v>
      </c>
      <c r="D94" s="312"/>
      <c r="E94" s="312"/>
      <c r="F94" s="335" t="s">
        <v>1471</v>
      </c>
      <c r="G94" s="336"/>
      <c r="H94" s="312" t="s">
        <v>1505</v>
      </c>
      <c r="I94" s="312" t="s">
        <v>1506</v>
      </c>
      <c r="J94" s="312"/>
      <c r="K94" s="326"/>
    </row>
    <row r="95" s="1" customFormat="1" ht="15" customHeight="1">
      <c r="B95" s="337"/>
      <c r="C95" s="312" t="s">
        <v>1507</v>
      </c>
      <c r="D95" s="312"/>
      <c r="E95" s="312"/>
      <c r="F95" s="335" t="s">
        <v>1471</v>
      </c>
      <c r="G95" s="336"/>
      <c r="H95" s="312" t="s">
        <v>1507</v>
      </c>
      <c r="I95" s="312" t="s">
        <v>1506</v>
      </c>
      <c r="J95" s="312"/>
      <c r="K95" s="326"/>
    </row>
    <row r="96" s="1" customFormat="1" ht="15" customHeight="1">
      <c r="B96" s="337"/>
      <c r="C96" s="312" t="s">
        <v>37</v>
      </c>
      <c r="D96" s="312"/>
      <c r="E96" s="312"/>
      <c r="F96" s="335" t="s">
        <v>1471</v>
      </c>
      <c r="G96" s="336"/>
      <c r="H96" s="312" t="s">
        <v>1508</v>
      </c>
      <c r="I96" s="312" t="s">
        <v>1506</v>
      </c>
      <c r="J96" s="312"/>
      <c r="K96" s="326"/>
    </row>
    <row r="97" s="1" customFormat="1" ht="15" customHeight="1">
      <c r="B97" s="337"/>
      <c r="C97" s="312" t="s">
        <v>47</v>
      </c>
      <c r="D97" s="312"/>
      <c r="E97" s="312"/>
      <c r="F97" s="335" t="s">
        <v>1471</v>
      </c>
      <c r="G97" s="336"/>
      <c r="H97" s="312" t="s">
        <v>1509</v>
      </c>
      <c r="I97" s="312" t="s">
        <v>1506</v>
      </c>
      <c r="J97" s="312"/>
      <c r="K97" s="326"/>
    </row>
    <row r="98" s="1" customFormat="1" ht="15" customHeight="1">
      <c r="B98" s="340"/>
      <c r="C98" s="341"/>
      <c r="D98" s="341"/>
      <c r="E98" s="341"/>
      <c r="F98" s="341"/>
      <c r="G98" s="341"/>
      <c r="H98" s="341"/>
      <c r="I98" s="341"/>
      <c r="J98" s="341"/>
      <c r="K98" s="342"/>
    </row>
    <row r="99" s="1" customFormat="1" ht="18.75" customHeight="1">
      <c r="B99" s="343"/>
      <c r="C99" s="344"/>
      <c r="D99" s="344"/>
      <c r="E99" s="344"/>
      <c r="F99" s="344"/>
      <c r="G99" s="344"/>
      <c r="H99" s="344"/>
      <c r="I99" s="344"/>
      <c r="J99" s="344"/>
      <c r="K99" s="343"/>
    </row>
    <row r="100" s="1" customFormat="1" ht="18.75" customHeight="1"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</row>
    <row r="101" s="1" customFormat="1" ht="7.5" customHeight="1">
      <c r="B101" s="321"/>
      <c r="C101" s="322"/>
      <c r="D101" s="322"/>
      <c r="E101" s="322"/>
      <c r="F101" s="322"/>
      <c r="G101" s="322"/>
      <c r="H101" s="322"/>
      <c r="I101" s="322"/>
      <c r="J101" s="322"/>
      <c r="K101" s="323"/>
    </row>
    <row r="102" s="1" customFormat="1" ht="45" customHeight="1">
      <c r="B102" s="324"/>
      <c r="C102" s="325" t="s">
        <v>1510</v>
      </c>
      <c r="D102" s="325"/>
      <c r="E102" s="325"/>
      <c r="F102" s="325"/>
      <c r="G102" s="325"/>
      <c r="H102" s="325"/>
      <c r="I102" s="325"/>
      <c r="J102" s="325"/>
      <c r="K102" s="326"/>
    </row>
    <row r="103" s="1" customFormat="1" ht="17.25" customHeight="1">
      <c r="B103" s="324"/>
      <c r="C103" s="327" t="s">
        <v>1465</v>
      </c>
      <c r="D103" s="327"/>
      <c r="E103" s="327"/>
      <c r="F103" s="327" t="s">
        <v>1466</v>
      </c>
      <c r="G103" s="328"/>
      <c r="H103" s="327" t="s">
        <v>53</v>
      </c>
      <c r="I103" s="327" t="s">
        <v>56</v>
      </c>
      <c r="J103" s="327" t="s">
        <v>1467</v>
      </c>
      <c r="K103" s="326"/>
    </row>
    <row r="104" s="1" customFormat="1" ht="17.25" customHeight="1">
      <c r="B104" s="324"/>
      <c r="C104" s="329" t="s">
        <v>1468</v>
      </c>
      <c r="D104" s="329"/>
      <c r="E104" s="329"/>
      <c r="F104" s="330" t="s">
        <v>1469</v>
      </c>
      <c r="G104" s="331"/>
      <c r="H104" s="329"/>
      <c r="I104" s="329"/>
      <c r="J104" s="329" t="s">
        <v>1470</v>
      </c>
      <c r="K104" s="326"/>
    </row>
    <row r="105" s="1" customFormat="1" ht="5.25" customHeight="1">
      <c r="B105" s="324"/>
      <c r="C105" s="327"/>
      <c r="D105" s="327"/>
      <c r="E105" s="327"/>
      <c r="F105" s="327"/>
      <c r="G105" s="345"/>
      <c r="H105" s="327"/>
      <c r="I105" s="327"/>
      <c r="J105" s="327"/>
      <c r="K105" s="326"/>
    </row>
    <row r="106" s="1" customFormat="1" ht="15" customHeight="1">
      <c r="B106" s="324"/>
      <c r="C106" s="312" t="s">
        <v>52</v>
      </c>
      <c r="D106" s="334"/>
      <c r="E106" s="334"/>
      <c r="F106" s="335" t="s">
        <v>1471</v>
      </c>
      <c r="G106" s="312"/>
      <c r="H106" s="312" t="s">
        <v>1511</v>
      </c>
      <c r="I106" s="312" t="s">
        <v>1473</v>
      </c>
      <c r="J106" s="312">
        <v>20</v>
      </c>
      <c r="K106" s="326"/>
    </row>
    <row r="107" s="1" customFormat="1" ht="15" customHeight="1">
      <c r="B107" s="324"/>
      <c r="C107" s="312" t="s">
        <v>1474</v>
      </c>
      <c r="D107" s="312"/>
      <c r="E107" s="312"/>
      <c r="F107" s="335" t="s">
        <v>1471</v>
      </c>
      <c r="G107" s="312"/>
      <c r="H107" s="312" t="s">
        <v>1511</v>
      </c>
      <c r="I107" s="312" t="s">
        <v>1473</v>
      </c>
      <c r="J107" s="312">
        <v>120</v>
      </c>
      <c r="K107" s="326"/>
    </row>
    <row r="108" s="1" customFormat="1" ht="15" customHeight="1">
      <c r="B108" s="337"/>
      <c r="C108" s="312" t="s">
        <v>1476</v>
      </c>
      <c r="D108" s="312"/>
      <c r="E108" s="312"/>
      <c r="F108" s="335" t="s">
        <v>1477</v>
      </c>
      <c r="G108" s="312"/>
      <c r="H108" s="312" t="s">
        <v>1511</v>
      </c>
      <c r="I108" s="312" t="s">
        <v>1473</v>
      </c>
      <c r="J108" s="312">
        <v>50</v>
      </c>
      <c r="K108" s="326"/>
    </row>
    <row r="109" s="1" customFormat="1" ht="15" customHeight="1">
      <c r="B109" s="337"/>
      <c r="C109" s="312" t="s">
        <v>1479</v>
      </c>
      <c r="D109" s="312"/>
      <c r="E109" s="312"/>
      <c r="F109" s="335" t="s">
        <v>1471</v>
      </c>
      <c r="G109" s="312"/>
      <c r="H109" s="312" t="s">
        <v>1511</v>
      </c>
      <c r="I109" s="312" t="s">
        <v>1481</v>
      </c>
      <c r="J109" s="312"/>
      <c r="K109" s="326"/>
    </row>
    <row r="110" s="1" customFormat="1" ht="15" customHeight="1">
      <c r="B110" s="337"/>
      <c r="C110" s="312" t="s">
        <v>1490</v>
      </c>
      <c r="D110" s="312"/>
      <c r="E110" s="312"/>
      <c r="F110" s="335" t="s">
        <v>1477</v>
      </c>
      <c r="G110" s="312"/>
      <c r="H110" s="312" t="s">
        <v>1511</v>
      </c>
      <c r="I110" s="312" t="s">
        <v>1473</v>
      </c>
      <c r="J110" s="312">
        <v>50</v>
      </c>
      <c r="K110" s="326"/>
    </row>
    <row r="111" s="1" customFormat="1" ht="15" customHeight="1">
      <c r="B111" s="337"/>
      <c r="C111" s="312" t="s">
        <v>1498</v>
      </c>
      <c r="D111" s="312"/>
      <c r="E111" s="312"/>
      <c r="F111" s="335" t="s">
        <v>1477</v>
      </c>
      <c r="G111" s="312"/>
      <c r="H111" s="312" t="s">
        <v>1511</v>
      </c>
      <c r="I111" s="312" t="s">
        <v>1473</v>
      </c>
      <c r="J111" s="312">
        <v>50</v>
      </c>
      <c r="K111" s="326"/>
    </row>
    <row r="112" s="1" customFormat="1" ht="15" customHeight="1">
      <c r="B112" s="337"/>
      <c r="C112" s="312" t="s">
        <v>1496</v>
      </c>
      <c r="D112" s="312"/>
      <c r="E112" s="312"/>
      <c r="F112" s="335" t="s">
        <v>1477</v>
      </c>
      <c r="G112" s="312"/>
      <c r="H112" s="312" t="s">
        <v>1511</v>
      </c>
      <c r="I112" s="312" t="s">
        <v>1473</v>
      </c>
      <c r="J112" s="312">
        <v>50</v>
      </c>
      <c r="K112" s="326"/>
    </row>
    <row r="113" s="1" customFormat="1" ht="15" customHeight="1">
      <c r="B113" s="337"/>
      <c r="C113" s="312" t="s">
        <v>52</v>
      </c>
      <c r="D113" s="312"/>
      <c r="E113" s="312"/>
      <c r="F113" s="335" t="s">
        <v>1471</v>
      </c>
      <c r="G113" s="312"/>
      <c r="H113" s="312" t="s">
        <v>1512</v>
      </c>
      <c r="I113" s="312" t="s">
        <v>1473</v>
      </c>
      <c r="J113" s="312">
        <v>20</v>
      </c>
      <c r="K113" s="326"/>
    </row>
    <row r="114" s="1" customFormat="1" ht="15" customHeight="1">
      <c r="B114" s="337"/>
      <c r="C114" s="312" t="s">
        <v>1513</v>
      </c>
      <c r="D114" s="312"/>
      <c r="E114" s="312"/>
      <c r="F114" s="335" t="s">
        <v>1471</v>
      </c>
      <c r="G114" s="312"/>
      <c r="H114" s="312" t="s">
        <v>1514</v>
      </c>
      <c r="I114" s="312" t="s">
        <v>1473</v>
      </c>
      <c r="J114" s="312">
        <v>120</v>
      </c>
      <c r="K114" s="326"/>
    </row>
    <row r="115" s="1" customFormat="1" ht="15" customHeight="1">
      <c r="B115" s="337"/>
      <c r="C115" s="312" t="s">
        <v>37</v>
      </c>
      <c r="D115" s="312"/>
      <c r="E115" s="312"/>
      <c r="F115" s="335" t="s">
        <v>1471</v>
      </c>
      <c r="G115" s="312"/>
      <c r="H115" s="312" t="s">
        <v>1515</v>
      </c>
      <c r="I115" s="312" t="s">
        <v>1506</v>
      </c>
      <c r="J115" s="312"/>
      <c r="K115" s="326"/>
    </row>
    <row r="116" s="1" customFormat="1" ht="15" customHeight="1">
      <c r="B116" s="337"/>
      <c r="C116" s="312" t="s">
        <v>47</v>
      </c>
      <c r="D116" s="312"/>
      <c r="E116" s="312"/>
      <c r="F116" s="335" t="s">
        <v>1471</v>
      </c>
      <c r="G116" s="312"/>
      <c r="H116" s="312" t="s">
        <v>1516</v>
      </c>
      <c r="I116" s="312" t="s">
        <v>1506</v>
      </c>
      <c r="J116" s="312"/>
      <c r="K116" s="326"/>
    </row>
    <row r="117" s="1" customFormat="1" ht="15" customHeight="1">
      <c r="B117" s="337"/>
      <c r="C117" s="312" t="s">
        <v>56</v>
      </c>
      <c r="D117" s="312"/>
      <c r="E117" s="312"/>
      <c r="F117" s="335" t="s">
        <v>1471</v>
      </c>
      <c r="G117" s="312"/>
      <c r="H117" s="312" t="s">
        <v>1517</v>
      </c>
      <c r="I117" s="312" t="s">
        <v>1518</v>
      </c>
      <c r="J117" s="312"/>
      <c r="K117" s="326"/>
    </row>
    <row r="118" s="1" customFormat="1" ht="15" customHeight="1">
      <c r="B118" s="340"/>
      <c r="C118" s="346"/>
      <c r="D118" s="346"/>
      <c r="E118" s="346"/>
      <c r="F118" s="346"/>
      <c r="G118" s="346"/>
      <c r="H118" s="346"/>
      <c r="I118" s="346"/>
      <c r="J118" s="346"/>
      <c r="K118" s="342"/>
    </row>
    <row r="119" s="1" customFormat="1" ht="18.75" customHeight="1">
      <c r="B119" s="347"/>
      <c r="C119" s="348"/>
      <c r="D119" s="348"/>
      <c r="E119" s="348"/>
      <c r="F119" s="349"/>
      <c r="G119" s="348"/>
      <c r="H119" s="348"/>
      <c r="I119" s="348"/>
      <c r="J119" s="348"/>
      <c r="K119" s="347"/>
    </row>
    <row r="120" s="1" customFormat="1" ht="18.75" customHeight="1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</row>
    <row r="121" s="1" customFormat="1" ht="7.5" customHeight="1">
      <c r="B121" s="350"/>
      <c r="C121" s="351"/>
      <c r="D121" s="351"/>
      <c r="E121" s="351"/>
      <c r="F121" s="351"/>
      <c r="G121" s="351"/>
      <c r="H121" s="351"/>
      <c r="I121" s="351"/>
      <c r="J121" s="351"/>
      <c r="K121" s="352"/>
    </row>
    <row r="122" s="1" customFormat="1" ht="45" customHeight="1">
      <c r="B122" s="353"/>
      <c r="C122" s="303" t="s">
        <v>1519</v>
      </c>
      <c r="D122" s="303"/>
      <c r="E122" s="303"/>
      <c r="F122" s="303"/>
      <c r="G122" s="303"/>
      <c r="H122" s="303"/>
      <c r="I122" s="303"/>
      <c r="J122" s="303"/>
      <c r="K122" s="354"/>
    </row>
    <row r="123" s="1" customFormat="1" ht="17.25" customHeight="1">
      <c r="B123" s="355"/>
      <c r="C123" s="327" t="s">
        <v>1465</v>
      </c>
      <c r="D123" s="327"/>
      <c r="E123" s="327"/>
      <c r="F123" s="327" t="s">
        <v>1466</v>
      </c>
      <c r="G123" s="328"/>
      <c r="H123" s="327" t="s">
        <v>53</v>
      </c>
      <c r="I123" s="327" t="s">
        <v>56</v>
      </c>
      <c r="J123" s="327" t="s">
        <v>1467</v>
      </c>
      <c r="K123" s="356"/>
    </row>
    <row r="124" s="1" customFormat="1" ht="17.25" customHeight="1">
      <c r="B124" s="355"/>
      <c r="C124" s="329" t="s">
        <v>1468</v>
      </c>
      <c r="D124" s="329"/>
      <c r="E124" s="329"/>
      <c r="F124" s="330" t="s">
        <v>1469</v>
      </c>
      <c r="G124" s="331"/>
      <c r="H124" s="329"/>
      <c r="I124" s="329"/>
      <c r="J124" s="329" t="s">
        <v>1470</v>
      </c>
      <c r="K124" s="356"/>
    </row>
    <row r="125" s="1" customFormat="1" ht="5.25" customHeight="1">
      <c r="B125" s="357"/>
      <c r="C125" s="332"/>
      <c r="D125" s="332"/>
      <c r="E125" s="332"/>
      <c r="F125" s="332"/>
      <c r="G125" s="358"/>
      <c r="H125" s="332"/>
      <c r="I125" s="332"/>
      <c r="J125" s="332"/>
      <c r="K125" s="359"/>
    </row>
    <row r="126" s="1" customFormat="1" ht="15" customHeight="1">
      <c r="B126" s="357"/>
      <c r="C126" s="312" t="s">
        <v>1474</v>
      </c>
      <c r="D126" s="334"/>
      <c r="E126" s="334"/>
      <c r="F126" s="335" t="s">
        <v>1471</v>
      </c>
      <c r="G126" s="312"/>
      <c r="H126" s="312" t="s">
        <v>1511</v>
      </c>
      <c r="I126" s="312" t="s">
        <v>1473</v>
      </c>
      <c r="J126" s="312">
        <v>120</v>
      </c>
      <c r="K126" s="360"/>
    </row>
    <row r="127" s="1" customFormat="1" ht="15" customHeight="1">
      <c r="B127" s="357"/>
      <c r="C127" s="312" t="s">
        <v>1520</v>
      </c>
      <c r="D127" s="312"/>
      <c r="E127" s="312"/>
      <c r="F127" s="335" t="s">
        <v>1471</v>
      </c>
      <c r="G127" s="312"/>
      <c r="H127" s="312" t="s">
        <v>1521</v>
      </c>
      <c r="I127" s="312" t="s">
        <v>1473</v>
      </c>
      <c r="J127" s="312" t="s">
        <v>1522</v>
      </c>
      <c r="K127" s="360"/>
    </row>
    <row r="128" s="1" customFormat="1" ht="15" customHeight="1">
      <c r="B128" s="357"/>
      <c r="C128" s="312" t="s">
        <v>1419</v>
      </c>
      <c r="D128" s="312"/>
      <c r="E128" s="312"/>
      <c r="F128" s="335" t="s">
        <v>1471</v>
      </c>
      <c r="G128" s="312"/>
      <c r="H128" s="312" t="s">
        <v>1523</v>
      </c>
      <c r="I128" s="312" t="s">
        <v>1473</v>
      </c>
      <c r="J128" s="312" t="s">
        <v>1522</v>
      </c>
      <c r="K128" s="360"/>
    </row>
    <row r="129" s="1" customFormat="1" ht="15" customHeight="1">
      <c r="B129" s="357"/>
      <c r="C129" s="312" t="s">
        <v>1482</v>
      </c>
      <c r="D129" s="312"/>
      <c r="E129" s="312"/>
      <c r="F129" s="335" t="s">
        <v>1477</v>
      </c>
      <c r="G129" s="312"/>
      <c r="H129" s="312" t="s">
        <v>1483</v>
      </c>
      <c r="I129" s="312" t="s">
        <v>1473</v>
      </c>
      <c r="J129" s="312">
        <v>15</v>
      </c>
      <c r="K129" s="360"/>
    </row>
    <row r="130" s="1" customFormat="1" ht="15" customHeight="1">
      <c r="B130" s="357"/>
      <c r="C130" s="338" t="s">
        <v>1484</v>
      </c>
      <c r="D130" s="338"/>
      <c r="E130" s="338"/>
      <c r="F130" s="339" t="s">
        <v>1477</v>
      </c>
      <c r="G130" s="338"/>
      <c r="H130" s="338" t="s">
        <v>1485</v>
      </c>
      <c r="I130" s="338" t="s">
        <v>1473</v>
      </c>
      <c r="J130" s="338">
        <v>15</v>
      </c>
      <c r="K130" s="360"/>
    </row>
    <row r="131" s="1" customFormat="1" ht="15" customHeight="1">
      <c r="B131" s="357"/>
      <c r="C131" s="338" t="s">
        <v>1486</v>
      </c>
      <c r="D131" s="338"/>
      <c r="E131" s="338"/>
      <c r="F131" s="339" t="s">
        <v>1477</v>
      </c>
      <c r="G131" s="338"/>
      <c r="H131" s="338" t="s">
        <v>1487</v>
      </c>
      <c r="I131" s="338" t="s">
        <v>1473</v>
      </c>
      <c r="J131" s="338">
        <v>20</v>
      </c>
      <c r="K131" s="360"/>
    </row>
    <row r="132" s="1" customFormat="1" ht="15" customHeight="1">
      <c r="B132" s="357"/>
      <c r="C132" s="338" t="s">
        <v>1488</v>
      </c>
      <c r="D132" s="338"/>
      <c r="E132" s="338"/>
      <c r="F132" s="339" t="s">
        <v>1477</v>
      </c>
      <c r="G132" s="338"/>
      <c r="H132" s="338" t="s">
        <v>1489</v>
      </c>
      <c r="I132" s="338" t="s">
        <v>1473</v>
      </c>
      <c r="J132" s="338">
        <v>20</v>
      </c>
      <c r="K132" s="360"/>
    </row>
    <row r="133" s="1" customFormat="1" ht="15" customHeight="1">
      <c r="B133" s="357"/>
      <c r="C133" s="312" t="s">
        <v>1476</v>
      </c>
      <c r="D133" s="312"/>
      <c r="E133" s="312"/>
      <c r="F133" s="335" t="s">
        <v>1477</v>
      </c>
      <c r="G133" s="312"/>
      <c r="H133" s="312" t="s">
        <v>1511</v>
      </c>
      <c r="I133" s="312" t="s">
        <v>1473</v>
      </c>
      <c r="J133" s="312">
        <v>50</v>
      </c>
      <c r="K133" s="360"/>
    </row>
    <row r="134" s="1" customFormat="1" ht="15" customHeight="1">
      <c r="B134" s="357"/>
      <c r="C134" s="312" t="s">
        <v>1490</v>
      </c>
      <c r="D134" s="312"/>
      <c r="E134" s="312"/>
      <c r="F134" s="335" t="s">
        <v>1477</v>
      </c>
      <c r="G134" s="312"/>
      <c r="H134" s="312" t="s">
        <v>1511</v>
      </c>
      <c r="I134" s="312" t="s">
        <v>1473</v>
      </c>
      <c r="J134" s="312">
        <v>50</v>
      </c>
      <c r="K134" s="360"/>
    </row>
    <row r="135" s="1" customFormat="1" ht="15" customHeight="1">
      <c r="B135" s="357"/>
      <c r="C135" s="312" t="s">
        <v>1496</v>
      </c>
      <c r="D135" s="312"/>
      <c r="E135" s="312"/>
      <c r="F135" s="335" t="s">
        <v>1477</v>
      </c>
      <c r="G135" s="312"/>
      <c r="H135" s="312" t="s">
        <v>1511</v>
      </c>
      <c r="I135" s="312" t="s">
        <v>1473</v>
      </c>
      <c r="J135" s="312">
        <v>50</v>
      </c>
      <c r="K135" s="360"/>
    </row>
    <row r="136" s="1" customFormat="1" ht="15" customHeight="1">
      <c r="B136" s="357"/>
      <c r="C136" s="312" t="s">
        <v>1498</v>
      </c>
      <c r="D136" s="312"/>
      <c r="E136" s="312"/>
      <c r="F136" s="335" t="s">
        <v>1477</v>
      </c>
      <c r="G136" s="312"/>
      <c r="H136" s="312" t="s">
        <v>1511</v>
      </c>
      <c r="I136" s="312" t="s">
        <v>1473</v>
      </c>
      <c r="J136" s="312">
        <v>50</v>
      </c>
      <c r="K136" s="360"/>
    </row>
    <row r="137" s="1" customFormat="1" ht="15" customHeight="1">
      <c r="B137" s="357"/>
      <c r="C137" s="312" t="s">
        <v>1499</v>
      </c>
      <c r="D137" s="312"/>
      <c r="E137" s="312"/>
      <c r="F137" s="335" t="s">
        <v>1477</v>
      </c>
      <c r="G137" s="312"/>
      <c r="H137" s="312" t="s">
        <v>1524</v>
      </c>
      <c r="I137" s="312" t="s">
        <v>1473</v>
      </c>
      <c r="J137" s="312">
        <v>255</v>
      </c>
      <c r="K137" s="360"/>
    </row>
    <row r="138" s="1" customFormat="1" ht="15" customHeight="1">
      <c r="B138" s="357"/>
      <c r="C138" s="312" t="s">
        <v>1501</v>
      </c>
      <c r="D138" s="312"/>
      <c r="E138" s="312"/>
      <c r="F138" s="335" t="s">
        <v>1471</v>
      </c>
      <c r="G138" s="312"/>
      <c r="H138" s="312" t="s">
        <v>1525</v>
      </c>
      <c r="I138" s="312" t="s">
        <v>1503</v>
      </c>
      <c r="J138" s="312"/>
      <c r="K138" s="360"/>
    </row>
    <row r="139" s="1" customFormat="1" ht="15" customHeight="1">
      <c r="B139" s="357"/>
      <c r="C139" s="312" t="s">
        <v>1504</v>
      </c>
      <c r="D139" s="312"/>
      <c r="E139" s="312"/>
      <c r="F139" s="335" t="s">
        <v>1471</v>
      </c>
      <c r="G139" s="312"/>
      <c r="H139" s="312" t="s">
        <v>1526</v>
      </c>
      <c r="I139" s="312" t="s">
        <v>1506</v>
      </c>
      <c r="J139" s="312"/>
      <c r="K139" s="360"/>
    </row>
    <row r="140" s="1" customFormat="1" ht="15" customHeight="1">
      <c r="B140" s="357"/>
      <c r="C140" s="312" t="s">
        <v>1507</v>
      </c>
      <c r="D140" s="312"/>
      <c r="E140" s="312"/>
      <c r="F140" s="335" t="s">
        <v>1471</v>
      </c>
      <c r="G140" s="312"/>
      <c r="H140" s="312" t="s">
        <v>1507</v>
      </c>
      <c r="I140" s="312" t="s">
        <v>1506</v>
      </c>
      <c r="J140" s="312"/>
      <c r="K140" s="360"/>
    </row>
    <row r="141" s="1" customFormat="1" ht="15" customHeight="1">
      <c r="B141" s="357"/>
      <c r="C141" s="312" t="s">
        <v>37</v>
      </c>
      <c r="D141" s="312"/>
      <c r="E141" s="312"/>
      <c r="F141" s="335" t="s">
        <v>1471</v>
      </c>
      <c r="G141" s="312"/>
      <c r="H141" s="312" t="s">
        <v>1527</v>
      </c>
      <c r="I141" s="312" t="s">
        <v>1506</v>
      </c>
      <c r="J141" s="312"/>
      <c r="K141" s="360"/>
    </row>
    <row r="142" s="1" customFormat="1" ht="15" customHeight="1">
      <c r="B142" s="357"/>
      <c r="C142" s="312" t="s">
        <v>1528</v>
      </c>
      <c r="D142" s="312"/>
      <c r="E142" s="312"/>
      <c r="F142" s="335" t="s">
        <v>1471</v>
      </c>
      <c r="G142" s="312"/>
      <c r="H142" s="312" t="s">
        <v>1529</v>
      </c>
      <c r="I142" s="312" t="s">
        <v>1506</v>
      </c>
      <c r="J142" s="312"/>
      <c r="K142" s="360"/>
    </row>
    <row r="143" s="1" customFormat="1" ht="15" customHeight="1">
      <c r="B143" s="361"/>
      <c r="C143" s="362"/>
      <c r="D143" s="362"/>
      <c r="E143" s="362"/>
      <c r="F143" s="362"/>
      <c r="G143" s="362"/>
      <c r="H143" s="362"/>
      <c r="I143" s="362"/>
      <c r="J143" s="362"/>
      <c r="K143" s="363"/>
    </row>
    <row r="144" s="1" customFormat="1" ht="18.75" customHeight="1">
      <c r="B144" s="348"/>
      <c r="C144" s="348"/>
      <c r="D144" s="348"/>
      <c r="E144" s="348"/>
      <c r="F144" s="349"/>
      <c r="G144" s="348"/>
      <c r="H144" s="348"/>
      <c r="I144" s="348"/>
      <c r="J144" s="348"/>
      <c r="K144" s="348"/>
    </row>
    <row r="145" s="1" customFormat="1" ht="18.75" customHeight="1"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</row>
    <row r="146" s="1" customFormat="1" ht="7.5" customHeight="1">
      <c r="B146" s="321"/>
      <c r="C146" s="322"/>
      <c r="D146" s="322"/>
      <c r="E146" s="322"/>
      <c r="F146" s="322"/>
      <c r="G146" s="322"/>
      <c r="H146" s="322"/>
      <c r="I146" s="322"/>
      <c r="J146" s="322"/>
      <c r="K146" s="323"/>
    </row>
    <row r="147" s="1" customFormat="1" ht="45" customHeight="1">
      <c r="B147" s="324"/>
      <c r="C147" s="325" t="s">
        <v>1530</v>
      </c>
      <c r="D147" s="325"/>
      <c r="E147" s="325"/>
      <c r="F147" s="325"/>
      <c r="G147" s="325"/>
      <c r="H147" s="325"/>
      <c r="I147" s="325"/>
      <c r="J147" s="325"/>
      <c r="K147" s="326"/>
    </row>
    <row r="148" s="1" customFormat="1" ht="17.25" customHeight="1">
      <c r="B148" s="324"/>
      <c r="C148" s="327" t="s">
        <v>1465</v>
      </c>
      <c r="D148" s="327"/>
      <c r="E148" s="327"/>
      <c r="F148" s="327" t="s">
        <v>1466</v>
      </c>
      <c r="G148" s="328"/>
      <c r="H148" s="327" t="s">
        <v>53</v>
      </c>
      <c r="I148" s="327" t="s">
        <v>56</v>
      </c>
      <c r="J148" s="327" t="s">
        <v>1467</v>
      </c>
      <c r="K148" s="326"/>
    </row>
    <row r="149" s="1" customFormat="1" ht="17.25" customHeight="1">
      <c r="B149" s="324"/>
      <c r="C149" s="329" t="s">
        <v>1468</v>
      </c>
      <c r="D149" s="329"/>
      <c r="E149" s="329"/>
      <c r="F149" s="330" t="s">
        <v>1469</v>
      </c>
      <c r="G149" s="331"/>
      <c r="H149" s="329"/>
      <c r="I149" s="329"/>
      <c r="J149" s="329" t="s">
        <v>1470</v>
      </c>
      <c r="K149" s="326"/>
    </row>
    <row r="150" s="1" customFormat="1" ht="5.25" customHeight="1">
      <c r="B150" s="337"/>
      <c r="C150" s="332"/>
      <c r="D150" s="332"/>
      <c r="E150" s="332"/>
      <c r="F150" s="332"/>
      <c r="G150" s="333"/>
      <c r="H150" s="332"/>
      <c r="I150" s="332"/>
      <c r="J150" s="332"/>
      <c r="K150" s="360"/>
    </row>
    <row r="151" s="1" customFormat="1" ht="15" customHeight="1">
      <c r="B151" s="337"/>
      <c r="C151" s="364" t="s">
        <v>1474</v>
      </c>
      <c r="D151" s="312"/>
      <c r="E151" s="312"/>
      <c r="F151" s="365" t="s">
        <v>1471</v>
      </c>
      <c r="G151" s="312"/>
      <c r="H151" s="364" t="s">
        <v>1511</v>
      </c>
      <c r="I151" s="364" t="s">
        <v>1473</v>
      </c>
      <c r="J151" s="364">
        <v>120</v>
      </c>
      <c r="K151" s="360"/>
    </row>
    <row r="152" s="1" customFormat="1" ht="15" customHeight="1">
      <c r="B152" s="337"/>
      <c r="C152" s="364" t="s">
        <v>1520</v>
      </c>
      <c r="D152" s="312"/>
      <c r="E152" s="312"/>
      <c r="F152" s="365" t="s">
        <v>1471</v>
      </c>
      <c r="G152" s="312"/>
      <c r="H152" s="364" t="s">
        <v>1531</v>
      </c>
      <c r="I152" s="364" t="s">
        <v>1473</v>
      </c>
      <c r="J152" s="364" t="s">
        <v>1522</v>
      </c>
      <c r="K152" s="360"/>
    </row>
    <row r="153" s="1" customFormat="1" ht="15" customHeight="1">
      <c r="B153" s="337"/>
      <c r="C153" s="364" t="s">
        <v>1419</v>
      </c>
      <c r="D153" s="312"/>
      <c r="E153" s="312"/>
      <c r="F153" s="365" t="s">
        <v>1471</v>
      </c>
      <c r="G153" s="312"/>
      <c r="H153" s="364" t="s">
        <v>1532</v>
      </c>
      <c r="I153" s="364" t="s">
        <v>1473</v>
      </c>
      <c r="J153" s="364" t="s">
        <v>1522</v>
      </c>
      <c r="K153" s="360"/>
    </row>
    <row r="154" s="1" customFormat="1" ht="15" customHeight="1">
      <c r="B154" s="337"/>
      <c r="C154" s="364" t="s">
        <v>1476</v>
      </c>
      <c r="D154" s="312"/>
      <c r="E154" s="312"/>
      <c r="F154" s="365" t="s">
        <v>1477</v>
      </c>
      <c r="G154" s="312"/>
      <c r="H154" s="364" t="s">
        <v>1511</v>
      </c>
      <c r="I154" s="364" t="s">
        <v>1473</v>
      </c>
      <c r="J154" s="364">
        <v>50</v>
      </c>
      <c r="K154" s="360"/>
    </row>
    <row r="155" s="1" customFormat="1" ht="15" customHeight="1">
      <c r="B155" s="337"/>
      <c r="C155" s="364" t="s">
        <v>1479</v>
      </c>
      <c r="D155" s="312"/>
      <c r="E155" s="312"/>
      <c r="F155" s="365" t="s">
        <v>1471</v>
      </c>
      <c r="G155" s="312"/>
      <c r="H155" s="364" t="s">
        <v>1511</v>
      </c>
      <c r="I155" s="364" t="s">
        <v>1481</v>
      </c>
      <c r="J155" s="364"/>
      <c r="K155" s="360"/>
    </row>
    <row r="156" s="1" customFormat="1" ht="15" customHeight="1">
      <c r="B156" s="337"/>
      <c r="C156" s="364" t="s">
        <v>1490</v>
      </c>
      <c r="D156" s="312"/>
      <c r="E156" s="312"/>
      <c r="F156" s="365" t="s">
        <v>1477</v>
      </c>
      <c r="G156" s="312"/>
      <c r="H156" s="364" t="s">
        <v>1511</v>
      </c>
      <c r="I156" s="364" t="s">
        <v>1473</v>
      </c>
      <c r="J156" s="364">
        <v>50</v>
      </c>
      <c r="K156" s="360"/>
    </row>
    <row r="157" s="1" customFormat="1" ht="15" customHeight="1">
      <c r="B157" s="337"/>
      <c r="C157" s="364" t="s">
        <v>1498</v>
      </c>
      <c r="D157" s="312"/>
      <c r="E157" s="312"/>
      <c r="F157" s="365" t="s">
        <v>1477</v>
      </c>
      <c r="G157" s="312"/>
      <c r="H157" s="364" t="s">
        <v>1511</v>
      </c>
      <c r="I157" s="364" t="s">
        <v>1473</v>
      </c>
      <c r="J157" s="364">
        <v>50</v>
      </c>
      <c r="K157" s="360"/>
    </row>
    <row r="158" s="1" customFormat="1" ht="15" customHeight="1">
      <c r="B158" s="337"/>
      <c r="C158" s="364" t="s">
        <v>1496</v>
      </c>
      <c r="D158" s="312"/>
      <c r="E158" s="312"/>
      <c r="F158" s="365" t="s">
        <v>1477</v>
      </c>
      <c r="G158" s="312"/>
      <c r="H158" s="364" t="s">
        <v>1511</v>
      </c>
      <c r="I158" s="364" t="s">
        <v>1473</v>
      </c>
      <c r="J158" s="364">
        <v>50</v>
      </c>
      <c r="K158" s="360"/>
    </row>
    <row r="159" s="1" customFormat="1" ht="15" customHeight="1">
      <c r="B159" s="337"/>
      <c r="C159" s="364" t="s">
        <v>98</v>
      </c>
      <c r="D159" s="312"/>
      <c r="E159" s="312"/>
      <c r="F159" s="365" t="s">
        <v>1471</v>
      </c>
      <c r="G159" s="312"/>
      <c r="H159" s="364" t="s">
        <v>1533</v>
      </c>
      <c r="I159" s="364" t="s">
        <v>1473</v>
      </c>
      <c r="J159" s="364" t="s">
        <v>1534</v>
      </c>
      <c r="K159" s="360"/>
    </row>
    <row r="160" s="1" customFormat="1" ht="15" customHeight="1">
      <c r="B160" s="337"/>
      <c r="C160" s="364" t="s">
        <v>1535</v>
      </c>
      <c r="D160" s="312"/>
      <c r="E160" s="312"/>
      <c r="F160" s="365" t="s">
        <v>1471</v>
      </c>
      <c r="G160" s="312"/>
      <c r="H160" s="364" t="s">
        <v>1536</v>
      </c>
      <c r="I160" s="364" t="s">
        <v>1506</v>
      </c>
      <c r="J160" s="364"/>
      <c r="K160" s="360"/>
    </row>
    <row r="161" s="1" customFormat="1" ht="15" customHeight="1">
      <c r="B161" s="366"/>
      <c r="C161" s="346"/>
      <c r="D161" s="346"/>
      <c r="E161" s="346"/>
      <c r="F161" s="346"/>
      <c r="G161" s="346"/>
      <c r="H161" s="346"/>
      <c r="I161" s="346"/>
      <c r="J161" s="346"/>
      <c r="K161" s="367"/>
    </row>
    <row r="162" s="1" customFormat="1" ht="18.75" customHeight="1">
      <c r="B162" s="348"/>
      <c r="C162" s="358"/>
      <c r="D162" s="358"/>
      <c r="E162" s="358"/>
      <c r="F162" s="368"/>
      <c r="G162" s="358"/>
      <c r="H162" s="358"/>
      <c r="I162" s="358"/>
      <c r="J162" s="358"/>
      <c r="K162" s="348"/>
    </row>
    <row r="163" s="1" customFormat="1" ht="18.75" customHeight="1"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</row>
    <row r="164" s="1" customFormat="1" ht="7.5" customHeight="1">
      <c r="B164" s="299"/>
      <c r="C164" s="300"/>
      <c r="D164" s="300"/>
      <c r="E164" s="300"/>
      <c r="F164" s="300"/>
      <c r="G164" s="300"/>
      <c r="H164" s="300"/>
      <c r="I164" s="300"/>
      <c r="J164" s="300"/>
      <c r="K164" s="301"/>
    </row>
    <row r="165" s="1" customFormat="1" ht="45" customHeight="1">
      <c r="B165" s="302"/>
      <c r="C165" s="303" t="s">
        <v>1537</v>
      </c>
      <c r="D165" s="303"/>
      <c r="E165" s="303"/>
      <c r="F165" s="303"/>
      <c r="G165" s="303"/>
      <c r="H165" s="303"/>
      <c r="I165" s="303"/>
      <c r="J165" s="303"/>
      <c r="K165" s="304"/>
    </row>
    <row r="166" s="1" customFormat="1" ht="17.25" customHeight="1">
      <c r="B166" s="302"/>
      <c r="C166" s="327" t="s">
        <v>1465</v>
      </c>
      <c r="D166" s="327"/>
      <c r="E166" s="327"/>
      <c r="F166" s="327" t="s">
        <v>1466</v>
      </c>
      <c r="G166" s="369"/>
      <c r="H166" s="370" t="s">
        <v>53</v>
      </c>
      <c r="I166" s="370" t="s">
        <v>56</v>
      </c>
      <c r="J166" s="327" t="s">
        <v>1467</v>
      </c>
      <c r="K166" s="304"/>
    </row>
    <row r="167" s="1" customFormat="1" ht="17.25" customHeight="1">
      <c r="B167" s="305"/>
      <c r="C167" s="329" t="s">
        <v>1468</v>
      </c>
      <c r="D167" s="329"/>
      <c r="E167" s="329"/>
      <c r="F167" s="330" t="s">
        <v>1469</v>
      </c>
      <c r="G167" s="371"/>
      <c r="H167" s="372"/>
      <c r="I167" s="372"/>
      <c r="J167" s="329" t="s">
        <v>1470</v>
      </c>
      <c r="K167" s="307"/>
    </row>
    <row r="168" s="1" customFormat="1" ht="5.25" customHeight="1">
      <c r="B168" s="337"/>
      <c r="C168" s="332"/>
      <c r="D168" s="332"/>
      <c r="E168" s="332"/>
      <c r="F168" s="332"/>
      <c r="G168" s="333"/>
      <c r="H168" s="332"/>
      <c r="I168" s="332"/>
      <c r="J168" s="332"/>
      <c r="K168" s="360"/>
    </row>
    <row r="169" s="1" customFormat="1" ht="15" customHeight="1">
      <c r="B169" s="337"/>
      <c r="C169" s="312" t="s">
        <v>1474</v>
      </c>
      <c r="D169" s="312"/>
      <c r="E169" s="312"/>
      <c r="F169" s="335" t="s">
        <v>1471</v>
      </c>
      <c r="G169" s="312"/>
      <c r="H169" s="312" t="s">
        <v>1511</v>
      </c>
      <c r="I169" s="312" t="s">
        <v>1473</v>
      </c>
      <c r="J169" s="312">
        <v>120</v>
      </c>
      <c r="K169" s="360"/>
    </row>
    <row r="170" s="1" customFormat="1" ht="15" customHeight="1">
      <c r="B170" s="337"/>
      <c r="C170" s="312" t="s">
        <v>1520</v>
      </c>
      <c r="D170" s="312"/>
      <c r="E170" s="312"/>
      <c r="F170" s="335" t="s">
        <v>1471</v>
      </c>
      <c r="G170" s="312"/>
      <c r="H170" s="312" t="s">
        <v>1521</v>
      </c>
      <c r="I170" s="312" t="s">
        <v>1473</v>
      </c>
      <c r="J170" s="312" t="s">
        <v>1522</v>
      </c>
      <c r="K170" s="360"/>
    </row>
    <row r="171" s="1" customFormat="1" ht="15" customHeight="1">
      <c r="B171" s="337"/>
      <c r="C171" s="312" t="s">
        <v>1419</v>
      </c>
      <c r="D171" s="312"/>
      <c r="E171" s="312"/>
      <c r="F171" s="335" t="s">
        <v>1471</v>
      </c>
      <c r="G171" s="312"/>
      <c r="H171" s="312" t="s">
        <v>1538</v>
      </c>
      <c r="I171" s="312" t="s">
        <v>1473</v>
      </c>
      <c r="J171" s="312" t="s">
        <v>1522</v>
      </c>
      <c r="K171" s="360"/>
    </row>
    <row r="172" s="1" customFormat="1" ht="15" customHeight="1">
      <c r="B172" s="337"/>
      <c r="C172" s="312" t="s">
        <v>1476</v>
      </c>
      <c r="D172" s="312"/>
      <c r="E172" s="312"/>
      <c r="F172" s="335" t="s">
        <v>1477</v>
      </c>
      <c r="G172" s="312"/>
      <c r="H172" s="312" t="s">
        <v>1538</v>
      </c>
      <c r="I172" s="312" t="s">
        <v>1473</v>
      </c>
      <c r="J172" s="312">
        <v>50</v>
      </c>
      <c r="K172" s="360"/>
    </row>
    <row r="173" s="1" customFormat="1" ht="15" customHeight="1">
      <c r="B173" s="337"/>
      <c r="C173" s="312" t="s">
        <v>1479</v>
      </c>
      <c r="D173" s="312"/>
      <c r="E173" s="312"/>
      <c r="F173" s="335" t="s">
        <v>1471</v>
      </c>
      <c r="G173" s="312"/>
      <c r="H173" s="312" t="s">
        <v>1538</v>
      </c>
      <c r="I173" s="312" t="s">
        <v>1481</v>
      </c>
      <c r="J173" s="312"/>
      <c r="K173" s="360"/>
    </row>
    <row r="174" s="1" customFormat="1" ht="15" customHeight="1">
      <c r="B174" s="337"/>
      <c r="C174" s="312" t="s">
        <v>1490</v>
      </c>
      <c r="D174" s="312"/>
      <c r="E174" s="312"/>
      <c r="F174" s="335" t="s">
        <v>1477</v>
      </c>
      <c r="G174" s="312"/>
      <c r="H174" s="312" t="s">
        <v>1538</v>
      </c>
      <c r="I174" s="312" t="s">
        <v>1473</v>
      </c>
      <c r="J174" s="312">
        <v>50</v>
      </c>
      <c r="K174" s="360"/>
    </row>
    <row r="175" s="1" customFormat="1" ht="15" customHeight="1">
      <c r="B175" s="337"/>
      <c r="C175" s="312" t="s">
        <v>1498</v>
      </c>
      <c r="D175" s="312"/>
      <c r="E175" s="312"/>
      <c r="F175" s="335" t="s">
        <v>1477</v>
      </c>
      <c r="G175" s="312"/>
      <c r="H175" s="312" t="s">
        <v>1538</v>
      </c>
      <c r="I175" s="312" t="s">
        <v>1473</v>
      </c>
      <c r="J175" s="312">
        <v>50</v>
      </c>
      <c r="K175" s="360"/>
    </row>
    <row r="176" s="1" customFormat="1" ht="15" customHeight="1">
      <c r="B176" s="337"/>
      <c r="C176" s="312" t="s">
        <v>1496</v>
      </c>
      <c r="D176" s="312"/>
      <c r="E176" s="312"/>
      <c r="F176" s="335" t="s">
        <v>1477</v>
      </c>
      <c r="G176" s="312"/>
      <c r="H176" s="312" t="s">
        <v>1538</v>
      </c>
      <c r="I176" s="312" t="s">
        <v>1473</v>
      </c>
      <c r="J176" s="312">
        <v>50</v>
      </c>
      <c r="K176" s="360"/>
    </row>
    <row r="177" s="1" customFormat="1" ht="15" customHeight="1">
      <c r="B177" s="337"/>
      <c r="C177" s="312" t="s">
        <v>105</v>
      </c>
      <c r="D177" s="312"/>
      <c r="E177" s="312"/>
      <c r="F177" s="335" t="s">
        <v>1471</v>
      </c>
      <c r="G177" s="312"/>
      <c r="H177" s="312" t="s">
        <v>1539</v>
      </c>
      <c r="I177" s="312" t="s">
        <v>1540</v>
      </c>
      <c r="J177" s="312"/>
      <c r="K177" s="360"/>
    </row>
    <row r="178" s="1" customFormat="1" ht="15" customHeight="1">
      <c r="B178" s="337"/>
      <c r="C178" s="312" t="s">
        <v>56</v>
      </c>
      <c r="D178" s="312"/>
      <c r="E178" s="312"/>
      <c r="F178" s="335" t="s">
        <v>1471</v>
      </c>
      <c r="G178" s="312"/>
      <c r="H178" s="312" t="s">
        <v>1541</v>
      </c>
      <c r="I178" s="312" t="s">
        <v>1542</v>
      </c>
      <c r="J178" s="312">
        <v>1</v>
      </c>
      <c r="K178" s="360"/>
    </row>
    <row r="179" s="1" customFormat="1" ht="15" customHeight="1">
      <c r="B179" s="337"/>
      <c r="C179" s="312" t="s">
        <v>52</v>
      </c>
      <c r="D179" s="312"/>
      <c r="E179" s="312"/>
      <c r="F179" s="335" t="s">
        <v>1471</v>
      </c>
      <c r="G179" s="312"/>
      <c r="H179" s="312" t="s">
        <v>1543</v>
      </c>
      <c r="I179" s="312" t="s">
        <v>1473</v>
      </c>
      <c r="J179" s="312">
        <v>20</v>
      </c>
      <c r="K179" s="360"/>
    </row>
    <row r="180" s="1" customFormat="1" ht="15" customHeight="1">
      <c r="B180" s="337"/>
      <c r="C180" s="312" t="s">
        <v>53</v>
      </c>
      <c r="D180" s="312"/>
      <c r="E180" s="312"/>
      <c r="F180" s="335" t="s">
        <v>1471</v>
      </c>
      <c r="G180" s="312"/>
      <c r="H180" s="312" t="s">
        <v>1544</v>
      </c>
      <c r="I180" s="312" t="s">
        <v>1473</v>
      </c>
      <c r="J180" s="312">
        <v>255</v>
      </c>
      <c r="K180" s="360"/>
    </row>
    <row r="181" s="1" customFormat="1" ht="15" customHeight="1">
      <c r="B181" s="337"/>
      <c r="C181" s="312" t="s">
        <v>106</v>
      </c>
      <c r="D181" s="312"/>
      <c r="E181" s="312"/>
      <c r="F181" s="335" t="s">
        <v>1471</v>
      </c>
      <c r="G181" s="312"/>
      <c r="H181" s="312" t="s">
        <v>1435</v>
      </c>
      <c r="I181" s="312" t="s">
        <v>1473</v>
      </c>
      <c r="J181" s="312">
        <v>10</v>
      </c>
      <c r="K181" s="360"/>
    </row>
    <row r="182" s="1" customFormat="1" ht="15" customHeight="1">
      <c r="B182" s="337"/>
      <c r="C182" s="312" t="s">
        <v>107</v>
      </c>
      <c r="D182" s="312"/>
      <c r="E182" s="312"/>
      <c r="F182" s="335" t="s">
        <v>1471</v>
      </c>
      <c r="G182" s="312"/>
      <c r="H182" s="312" t="s">
        <v>1545</v>
      </c>
      <c r="I182" s="312" t="s">
        <v>1506</v>
      </c>
      <c r="J182" s="312"/>
      <c r="K182" s="360"/>
    </row>
    <row r="183" s="1" customFormat="1" ht="15" customHeight="1">
      <c r="B183" s="337"/>
      <c r="C183" s="312" t="s">
        <v>1546</v>
      </c>
      <c r="D183" s="312"/>
      <c r="E183" s="312"/>
      <c r="F183" s="335" t="s">
        <v>1471</v>
      </c>
      <c r="G183" s="312"/>
      <c r="H183" s="312" t="s">
        <v>1547</v>
      </c>
      <c r="I183" s="312" t="s">
        <v>1506</v>
      </c>
      <c r="J183" s="312"/>
      <c r="K183" s="360"/>
    </row>
    <row r="184" s="1" customFormat="1" ht="15" customHeight="1">
      <c r="B184" s="337"/>
      <c r="C184" s="312" t="s">
        <v>1535</v>
      </c>
      <c r="D184" s="312"/>
      <c r="E184" s="312"/>
      <c r="F184" s="335" t="s">
        <v>1471</v>
      </c>
      <c r="G184" s="312"/>
      <c r="H184" s="312" t="s">
        <v>1548</v>
      </c>
      <c r="I184" s="312" t="s">
        <v>1506</v>
      </c>
      <c r="J184" s="312"/>
      <c r="K184" s="360"/>
    </row>
    <row r="185" s="1" customFormat="1" ht="15" customHeight="1">
      <c r="B185" s="337"/>
      <c r="C185" s="312" t="s">
        <v>109</v>
      </c>
      <c r="D185" s="312"/>
      <c r="E185" s="312"/>
      <c r="F185" s="335" t="s">
        <v>1477</v>
      </c>
      <c r="G185" s="312"/>
      <c r="H185" s="312" t="s">
        <v>1549</v>
      </c>
      <c r="I185" s="312" t="s">
        <v>1473</v>
      </c>
      <c r="J185" s="312">
        <v>50</v>
      </c>
      <c r="K185" s="360"/>
    </row>
    <row r="186" s="1" customFormat="1" ht="15" customHeight="1">
      <c r="B186" s="337"/>
      <c r="C186" s="312" t="s">
        <v>1550</v>
      </c>
      <c r="D186" s="312"/>
      <c r="E186" s="312"/>
      <c r="F186" s="335" t="s">
        <v>1477</v>
      </c>
      <c r="G186" s="312"/>
      <c r="H186" s="312" t="s">
        <v>1551</v>
      </c>
      <c r="I186" s="312" t="s">
        <v>1552</v>
      </c>
      <c r="J186" s="312"/>
      <c r="K186" s="360"/>
    </row>
    <row r="187" s="1" customFormat="1" ht="15" customHeight="1">
      <c r="B187" s="337"/>
      <c r="C187" s="312" t="s">
        <v>1553</v>
      </c>
      <c r="D187" s="312"/>
      <c r="E187" s="312"/>
      <c r="F187" s="335" t="s">
        <v>1477</v>
      </c>
      <c r="G187" s="312"/>
      <c r="H187" s="312" t="s">
        <v>1554</v>
      </c>
      <c r="I187" s="312" t="s">
        <v>1552</v>
      </c>
      <c r="J187" s="312"/>
      <c r="K187" s="360"/>
    </row>
    <row r="188" s="1" customFormat="1" ht="15" customHeight="1">
      <c r="B188" s="337"/>
      <c r="C188" s="312" t="s">
        <v>1555</v>
      </c>
      <c r="D188" s="312"/>
      <c r="E188" s="312"/>
      <c r="F188" s="335" t="s">
        <v>1477</v>
      </c>
      <c r="G188" s="312"/>
      <c r="H188" s="312" t="s">
        <v>1556</v>
      </c>
      <c r="I188" s="312" t="s">
        <v>1552</v>
      </c>
      <c r="J188" s="312"/>
      <c r="K188" s="360"/>
    </row>
    <row r="189" s="1" customFormat="1" ht="15" customHeight="1">
      <c r="B189" s="337"/>
      <c r="C189" s="373" t="s">
        <v>1557</v>
      </c>
      <c r="D189" s="312"/>
      <c r="E189" s="312"/>
      <c r="F189" s="335" t="s">
        <v>1477</v>
      </c>
      <c r="G189" s="312"/>
      <c r="H189" s="312" t="s">
        <v>1558</v>
      </c>
      <c r="I189" s="312" t="s">
        <v>1559</v>
      </c>
      <c r="J189" s="374" t="s">
        <v>1560</v>
      </c>
      <c r="K189" s="360"/>
    </row>
    <row r="190" s="1" customFormat="1" ht="15" customHeight="1">
      <c r="B190" s="337"/>
      <c r="C190" s="373" t="s">
        <v>41</v>
      </c>
      <c r="D190" s="312"/>
      <c r="E190" s="312"/>
      <c r="F190" s="335" t="s">
        <v>1471</v>
      </c>
      <c r="G190" s="312"/>
      <c r="H190" s="309" t="s">
        <v>1561</v>
      </c>
      <c r="I190" s="312" t="s">
        <v>1562</v>
      </c>
      <c r="J190" s="312"/>
      <c r="K190" s="360"/>
    </row>
    <row r="191" s="1" customFormat="1" ht="15" customHeight="1">
      <c r="B191" s="337"/>
      <c r="C191" s="373" t="s">
        <v>1563</v>
      </c>
      <c r="D191" s="312"/>
      <c r="E191" s="312"/>
      <c r="F191" s="335" t="s">
        <v>1471</v>
      </c>
      <c r="G191" s="312"/>
      <c r="H191" s="312" t="s">
        <v>1564</v>
      </c>
      <c r="I191" s="312" t="s">
        <v>1506</v>
      </c>
      <c r="J191" s="312"/>
      <c r="K191" s="360"/>
    </row>
    <row r="192" s="1" customFormat="1" ht="15" customHeight="1">
      <c r="B192" s="337"/>
      <c r="C192" s="373" t="s">
        <v>1565</v>
      </c>
      <c r="D192" s="312"/>
      <c r="E192" s="312"/>
      <c r="F192" s="335" t="s">
        <v>1471</v>
      </c>
      <c r="G192" s="312"/>
      <c r="H192" s="312" t="s">
        <v>1566</v>
      </c>
      <c r="I192" s="312" t="s">
        <v>1506</v>
      </c>
      <c r="J192" s="312"/>
      <c r="K192" s="360"/>
    </row>
    <row r="193" s="1" customFormat="1" ht="15" customHeight="1">
      <c r="B193" s="337"/>
      <c r="C193" s="373" t="s">
        <v>1567</v>
      </c>
      <c r="D193" s="312"/>
      <c r="E193" s="312"/>
      <c r="F193" s="335" t="s">
        <v>1477</v>
      </c>
      <c r="G193" s="312"/>
      <c r="H193" s="312" t="s">
        <v>1568</v>
      </c>
      <c r="I193" s="312" t="s">
        <v>1506</v>
      </c>
      <c r="J193" s="312"/>
      <c r="K193" s="360"/>
    </row>
    <row r="194" s="1" customFormat="1" ht="15" customHeight="1">
      <c r="B194" s="366"/>
      <c r="C194" s="375"/>
      <c r="D194" s="346"/>
      <c r="E194" s="346"/>
      <c r="F194" s="346"/>
      <c r="G194" s="346"/>
      <c r="H194" s="346"/>
      <c r="I194" s="346"/>
      <c r="J194" s="346"/>
      <c r="K194" s="367"/>
    </row>
    <row r="195" s="1" customFormat="1" ht="18.75" customHeight="1">
      <c r="B195" s="348"/>
      <c r="C195" s="358"/>
      <c r="D195" s="358"/>
      <c r="E195" s="358"/>
      <c r="F195" s="368"/>
      <c r="G195" s="358"/>
      <c r="H195" s="358"/>
      <c r="I195" s="358"/>
      <c r="J195" s="358"/>
      <c r="K195" s="348"/>
    </row>
    <row r="196" s="1" customFormat="1" ht="18.75" customHeight="1">
      <c r="B196" s="348"/>
      <c r="C196" s="358"/>
      <c r="D196" s="358"/>
      <c r="E196" s="358"/>
      <c r="F196" s="368"/>
      <c r="G196" s="358"/>
      <c r="H196" s="358"/>
      <c r="I196" s="358"/>
      <c r="J196" s="358"/>
      <c r="K196" s="348"/>
    </row>
    <row r="197" s="1" customFormat="1" ht="18.75" customHeight="1"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</row>
    <row r="198" s="1" customFormat="1" ht="13.5">
      <c r="B198" s="299"/>
      <c r="C198" s="300"/>
      <c r="D198" s="300"/>
      <c r="E198" s="300"/>
      <c r="F198" s="300"/>
      <c r="G198" s="300"/>
      <c r="H198" s="300"/>
      <c r="I198" s="300"/>
      <c r="J198" s="300"/>
      <c r="K198" s="301"/>
    </row>
    <row r="199" s="1" customFormat="1" ht="21">
      <c r="B199" s="302"/>
      <c r="C199" s="303" t="s">
        <v>1569</v>
      </c>
      <c r="D199" s="303"/>
      <c r="E199" s="303"/>
      <c r="F199" s="303"/>
      <c r="G199" s="303"/>
      <c r="H199" s="303"/>
      <c r="I199" s="303"/>
      <c r="J199" s="303"/>
      <c r="K199" s="304"/>
    </row>
    <row r="200" s="1" customFormat="1" ht="25.5" customHeight="1">
      <c r="B200" s="302"/>
      <c r="C200" s="376" t="s">
        <v>1570</v>
      </c>
      <c r="D200" s="376"/>
      <c r="E200" s="376"/>
      <c r="F200" s="376" t="s">
        <v>1571</v>
      </c>
      <c r="G200" s="377"/>
      <c r="H200" s="376" t="s">
        <v>1572</v>
      </c>
      <c r="I200" s="376"/>
      <c r="J200" s="376"/>
      <c r="K200" s="304"/>
    </row>
    <row r="201" s="1" customFormat="1" ht="5.25" customHeight="1">
      <c r="B201" s="337"/>
      <c r="C201" s="332"/>
      <c r="D201" s="332"/>
      <c r="E201" s="332"/>
      <c r="F201" s="332"/>
      <c r="G201" s="358"/>
      <c r="H201" s="332"/>
      <c r="I201" s="332"/>
      <c r="J201" s="332"/>
      <c r="K201" s="360"/>
    </row>
    <row r="202" s="1" customFormat="1" ht="15" customHeight="1">
      <c r="B202" s="337"/>
      <c r="C202" s="312" t="s">
        <v>1562</v>
      </c>
      <c r="D202" s="312"/>
      <c r="E202" s="312"/>
      <c r="F202" s="335" t="s">
        <v>42</v>
      </c>
      <c r="G202" s="312"/>
      <c r="H202" s="312" t="s">
        <v>1573</v>
      </c>
      <c r="I202" s="312"/>
      <c r="J202" s="312"/>
      <c r="K202" s="360"/>
    </row>
    <row r="203" s="1" customFormat="1" ht="15" customHeight="1">
      <c r="B203" s="337"/>
      <c r="C203" s="312"/>
      <c r="D203" s="312"/>
      <c r="E203" s="312"/>
      <c r="F203" s="335" t="s">
        <v>43</v>
      </c>
      <c r="G203" s="312"/>
      <c r="H203" s="312" t="s">
        <v>1574</v>
      </c>
      <c r="I203" s="312"/>
      <c r="J203" s="312"/>
      <c r="K203" s="360"/>
    </row>
    <row r="204" s="1" customFormat="1" ht="15" customHeight="1">
      <c r="B204" s="337"/>
      <c r="C204" s="312"/>
      <c r="D204" s="312"/>
      <c r="E204" s="312"/>
      <c r="F204" s="335" t="s">
        <v>46</v>
      </c>
      <c r="G204" s="312"/>
      <c r="H204" s="312" t="s">
        <v>1575</v>
      </c>
      <c r="I204" s="312"/>
      <c r="J204" s="312"/>
      <c r="K204" s="360"/>
    </row>
    <row r="205" s="1" customFormat="1" ht="15" customHeight="1">
      <c r="B205" s="337"/>
      <c r="C205" s="312"/>
      <c r="D205" s="312"/>
      <c r="E205" s="312"/>
      <c r="F205" s="335" t="s">
        <v>44</v>
      </c>
      <c r="G205" s="312"/>
      <c r="H205" s="312" t="s">
        <v>1576</v>
      </c>
      <c r="I205" s="312"/>
      <c r="J205" s="312"/>
      <c r="K205" s="360"/>
    </row>
    <row r="206" s="1" customFormat="1" ht="15" customHeight="1">
      <c r="B206" s="337"/>
      <c r="C206" s="312"/>
      <c r="D206" s="312"/>
      <c r="E206" s="312"/>
      <c r="F206" s="335" t="s">
        <v>45</v>
      </c>
      <c r="G206" s="312"/>
      <c r="H206" s="312" t="s">
        <v>1577</v>
      </c>
      <c r="I206" s="312"/>
      <c r="J206" s="312"/>
      <c r="K206" s="360"/>
    </row>
    <row r="207" s="1" customFormat="1" ht="15" customHeight="1">
      <c r="B207" s="337"/>
      <c r="C207" s="312"/>
      <c r="D207" s="312"/>
      <c r="E207" s="312"/>
      <c r="F207" s="335"/>
      <c r="G207" s="312"/>
      <c r="H207" s="312"/>
      <c r="I207" s="312"/>
      <c r="J207" s="312"/>
      <c r="K207" s="360"/>
    </row>
    <row r="208" s="1" customFormat="1" ht="15" customHeight="1">
      <c r="B208" s="337"/>
      <c r="C208" s="312" t="s">
        <v>1518</v>
      </c>
      <c r="D208" s="312"/>
      <c r="E208" s="312"/>
      <c r="F208" s="335" t="s">
        <v>78</v>
      </c>
      <c r="G208" s="312"/>
      <c r="H208" s="312" t="s">
        <v>1578</v>
      </c>
      <c r="I208" s="312"/>
      <c r="J208" s="312"/>
      <c r="K208" s="360"/>
    </row>
    <row r="209" s="1" customFormat="1" ht="15" customHeight="1">
      <c r="B209" s="337"/>
      <c r="C209" s="312"/>
      <c r="D209" s="312"/>
      <c r="E209" s="312"/>
      <c r="F209" s="335" t="s">
        <v>1415</v>
      </c>
      <c r="G209" s="312"/>
      <c r="H209" s="312" t="s">
        <v>1416</v>
      </c>
      <c r="I209" s="312"/>
      <c r="J209" s="312"/>
      <c r="K209" s="360"/>
    </row>
    <row r="210" s="1" customFormat="1" ht="15" customHeight="1">
      <c r="B210" s="337"/>
      <c r="C210" s="312"/>
      <c r="D210" s="312"/>
      <c r="E210" s="312"/>
      <c r="F210" s="335" t="s">
        <v>1413</v>
      </c>
      <c r="G210" s="312"/>
      <c r="H210" s="312" t="s">
        <v>1579</v>
      </c>
      <c r="I210" s="312"/>
      <c r="J210" s="312"/>
      <c r="K210" s="360"/>
    </row>
    <row r="211" s="1" customFormat="1" ht="15" customHeight="1">
      <c r="B211" s="378"/>
      <c r="C211" s="312"/>
      <c r="D211" s="312"/>
      <c r="E211" s="312"/>
      <c r="F211" s="335" t="s">
        <v>91</v>
      </c>
      <c r="G211" s="373"/>
      <c r="H211" s="364" t="s">
        <v>92</v>
      </c>
      <c r="I211" s="364"/>
      <c r="J211" s="364"/>
      <c r="K211" s="379"/>
    </row>
    <row r="212" s="1" customFormat="1" ht="15" customHeight="1">
      <c r="B212" s="378"/>
      <c r="C212" s="312"/>
      <c r="D212" s="312"/>
      <c r="E212" s="312"/>
      <c r="F212" s="335" t="s">
        <v>1417</v>
      </c>
      <c r="G212" s="373"/>
      <c r="H212" s="364" t="s">
        <v>1580</v>
      </c>
      <c r="I212" s="364"/>
      <c r="J212" s="364"/>
      <c r="K212" s="379"/>
    </row>
    <row r="213" s="1" customFormat="1" ht="15" customHeight="1">
      <c r="B213" s="378"/>
      <c r="C213" s="312"/>
      <c r="D213" s="312"/>
      <c r="E213" s="312"/>
      <c r="F213" s="335"/>
      <c r="G213" s="373"/>
      <c r="H213" s="364"/>
      <c r="I213" s="364"/>
      <c r="J213" s="364"/>
      <c r="K213" s="379"/>
    </row>
    <row r="214" s="1" customFormat="1" ht="15" customHeight="1">
      <c r="B214" s="378"/>
      <c r="C214" s="312" t="s">
        <v>1542</v>
      </c>
      <c r="D214" s="312"/>
      <c r="E214" s="312"/>
      <c r="F214" s="335">
        <v>1</v>
      </c>
      <c r="G214" s="373"/>
      <c r="H214" s="364" t="s">
        <v>1581</v>
      </c>
      <c r="I214" s="364"/>
      <c r="J214" s="364"/>
      <c r="K214" s="379"/>
    </row>
    <row r="215" s="1" customFormat="1" ht="15" customHeight="1">
      <c r="B215" s="378"/>
      <c r="C215" s="312"/>
      <c r="D215" s="312"/>
      <c r="E215" s="312"/>
      <c r="F215" s="335">
        <v>2</v>
      </c>
      <c r="G215" s="373"/>
      <c r="H215" s="364" t="s">
        <v>1582</v>
      </c>
      <c r="I215" s="364"/>
      <c r="J215" s="364"/>
      <c r="K215" s="379"/>
    </row>
    <row r="216" s="1" customFormat="1" ht="15" customHeight="1">
      <c r="B216" s="378"/>
      <c r="C216" s="312"/>
      <c r="D216" s="312"/>
      <c r="E216" s="312"/>
      <c r="F216" s="335">
        <v>3</v>
      </c>
      <c r="G216" s="373"/>
      <c r="H216" s="364" t="s">
        <v>1583</v>
      </c>
      <c r="I216" s="364"/>
      <c r="J216" s="364"/>
      <c r="K216" s="379"/>
    </row>
    <row r="217" s="1" customFormat="1" ht="15" customHeight="1">
      <c r="B217" s="378"/>
      <c r="C217" s="312"/>
      <c r="D217" s="312"/>
      <c r="E217" s="312"/>
      <c r="F217" s="335">
        <v>4</v>
      </c>
      <c r="G217" s="373"/>
      <c r="H217" s="364" t="s">
        <v>1584</v>
      </c>
      <c r="I217" s="364"/>
      <c r="J217" s="364"/>
      <c r="K217" s="379"/>
    </row>
    <row r="218" s="1" customFormat="1" ht="12.75" customHeight="1">
      <c r="B218" s="380"/>
      <c r="C218" s="381"/>
      <c r="D218" s="381"/>
      <c r="E218" s="381"/>
      <c r="F218" s="381"/>
      <c r="G218" s="381"/>
      <c r="H218" s="381"/>
      <c r="I218" s="381"/>
      <c r="J218" s="381"/>
      <c r="K218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Sedláčková Dagmar</dc:creator>
  <cp:lastModifiedBy>Sedláčková Dagmar</cp:lastModifiedBy>
  <dcterms:created xsi:type="dcterms:W3CDTF">2023-05-24T12:32:42Z</dcterms:created>
  <dcterms:modified xsi:type="dcterms:W3CDTF">2023-05-24T12:32:50Z</dcterms:modified>
</cp:coreProperties>
</file>