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licna\Desktop\ODM\Veřejné zakázky\Vysoutěžené zakázky\2023\6. Demolice lávky pro pěší v MSUL\Demolice lavky pro pesi v Mestskych sadech\"/>
    </mc:Choice>
  </mc:AlternateContent>
  <bookViews>
    <workbookView xWindow="0" yWindow="0" windowWidth="28800" windowHeight="12435" activeTab="1"/>
  </bookViews>
  <sheets>
    <sheet name="Rekapitulace" sheetId="3" r:id="rId1"/>
    <sheet name="SO" sheetId="2" r:id="rId2"/>
  </sheets>
  <calcPr calcId="152511"/>
</workbook>
</file>

<file path=xl/calcChain.xml><?xml version="1.0" encoding="utf-8"?>
<calcChain xmlns="http://schemas.openxmlformats.org/spreadsheetml/2006/main">
  <c r="I3" i="2" l="1"/>
  <c r="C10" i="3" s="1"/>
  <c r="I93" i="2"/>
  <c r="O122" i="2"/>
  <c r="I122" i="2"/>
  <c r="O118" i="2"/>
  <c r="I118" i="2"/>
  <c r="O114" i="2"/>
  <c r="I114" i="2"/>
  <c r="O110" i="2"/>
  <c r="I110" i="2"/>
  <c r="I106" i="2"/>
  <c r="O106" i="2" s="1"/>
  <c r="I102" i="2"/>
  <c r="O102" i="2" s="1"/>
  <c r="O98" i="2"/>
  <c r="I98" i="2"/>
  <c r="O94" i="2"/>
  <c r="I94" i="2"/>
  <c r="I89" i="2"/>
  <c r="I90" i="2"/>
  <c r="O90" i="2" s="1"/>
  <c r="I84" i="2"/>
  <c r="I85" i="2"/>
  <c r="O85" i="2" s="1"/>
  <c r="I79" i="2"/>
  <c r="I80" i="2"/>
  <c r="O80" i="2" s="1"/>
  <c r="I47" i="2"/>
  <c r="O75" i="2"/>
  <c r="I75" i="2"/>
  <c r="O71" i="2"/>
  <c r="I71" i="2"/>
  <c r="I67" i="2"/>
  <c r="O67" i="2" s="1"/>
  <c r="I63" i="2"/>
  <c r="O63" i="2" s="1"/>
  <c r="I59" i="2"/>
  <c r="O59" i="2" s="1"/>
  <c r="I55" i="2"/>
  <c r="O55" i="2" s="1"/>
  <c r="O51" i="2"/>
  <c r="I51" i="2"/>
  <c r="O48" i="2"/>
  <c r="I48" i="2"/>
  <c r="I8" i="2"/>
  <c r="O44" i="2"/>
  <c r="I44" i="2"/>
  <c r="I41" i="2"/>
  <c r="O41" i="2" s="1"/>
  <c r="I38" i="2"/>
  <c r="O38" i="2" s="1"/>
  <c r="I35" i="2"/>
  <c r="O35" i="2" s="1"/>
  <c r="I32" i="2"/>
  <c r="O32" i="2" s="1"/>
  <c r="I29" i="2"/>
  <c r="O29" i="2" s="1"/>
  <c r="O25" i="2"/>
  <c r="I25" i="2"/>
  <c r="I21" i="2"/>
  <c r="O21" i="2" s="1"/>
  <c r="I17" i="2"/>
  <c r="O17" i="2" s="1"/>
  <c r="I13" i="2"/>
  <c r="O13" i="2" s="1"/>
  <c r="I9" i="2"/>
  <c r="O9" i="2" s="1"/>
  <c r="D10" i="3" s="1"/>
  <c r="E10" i="3" l="1"/>
  <c r="C7" i="3" s="1"/>
  <c r="C6" i="3"/>
</calcChain>
</file>

<file path=xl/sharedStrings.xml><?xml version="1.0" encoding="utf-8"?>
<sst xmlns="http://schemas.openxmlformats.org/spreadsheetml/2006/main" count="395" uniqueCount="179">
  <si>
    <t>EstiCon</t>
  </si>
  <si>
    <t>Firma:</t>
  </si>
  <si>
    <t>Rekapitulace ceny</t>
  </si>
  <si>
    <t>Stavba: 23_190 - Demolice lávky pro pěší v Městských sadech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</si>
  <si>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</si>
  <si>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</si>
  <si>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</si>
  <si>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</si>
  <si>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</si>
  <si>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</si>
  <si>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</si>
  <si>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</t>
  </si>
  <si>
    <t>Demolice lávky</t>
  </si>
  <si>
    <t>Soupis prací objektu</t>
  </si>
  <si>
    <t>S</t>
  </si>
  <si>
    <t>Stavba:</t>
  </si>
  <si>
    <t>23_190</t>
  </si>
  <si>
    <t>Demolice lávky pro pěší v Městských sadech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</si>
  <si>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</si>
  <si>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</si>
  <si>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</si>
  <si>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</si>
  <si>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</si>
  <si>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</si>
  <si>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</si>
  <si>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</si>
  <si>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</si>
  <si>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</si>
  <si>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</si>
  <si>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</si>
  <si>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</si>
  <si>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</si>
  <si>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</si>
  <si>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</si>
  <si>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</si>
  <si>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</si>
  <si>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>1</t>
  </si>
  <si>
    <t>POPLATKY ZA SKLÁDKU</t>
  </si>
  <si>
    <t>T</t>
  </si>
  <si>
    <t>OTSKP ~ 2023</t>
  </si>
  <si>
    <t>PP</t>
  </si>
  <si>
    <t>konstrukční dřevo (17 02 01) - lávka</t>
  </si>
  <si>
    <t>VV</t>
  </si>
  <si>
    <t>z pol. 966174: 15.64*0.70 = 10,948 [A]_x000D_
Celkové množství = 10,948</t>
  </si>
  <si>
    <t>TS</t>
  </si>
  <si>
    <t>zahrnuje veškeré poplatky provozovateli skládky související s uložením odpadu na skládce.</t>
  </si>
  <si>
    <t>2</t>
  </si>
  <si>
    <t>odpad rostlinných pletiv (02 01 03) - z prořezu stromů</t>
  </si>
  <si>
    <t>z pol. 11241: 6*0.05 = 0,300 [A]_x000D_
Celkové množství = 0,300</t>
  </si>
  <si>
    <t>3</t>
  </si>
  <si>
    <t>zemina a kamení (17 05 04) - vyrovnávací vrstva ŠP</t>
  </si>
  <si>
    <t>z pol. 12273: 5.72*2.0 = 11,440 [A]_x000D_
Celkové množství = 11,440</t>
  </si>
  <si>
    <t>4</t>
  </si>
  <si>
    <t>geotextilie (17 09 04) - separační vrstva pod založení nosné skruže</t>
  </si>
  <si>
    <t>z pol. 97817R 46.66*0.8*0.001 = 0,037 [A]</t>
  </si>
  <si>
    <t>014212</t>
  </si>
  <si>
    <t/>
  </si>
  <si>
    <t>POPLATKY ZA ZEMNÍK - ORNICE</t>
  </si>
  <si>
    <t>uvedení dotčených ploch do původního stavu, předpokládaný rozsah - čerpání na základě skutečnosti</t>
  </si>
  <si>
    <t>předpoklad: 100,0*0,1*2,0 = 20,000 [A]_x000D_
Celkové množství = 20,000</t>
  </si>
  <si>
    <t>zahrnuje veškeré poplatky majiteli zemníku související s nákupem zeminy (nikoliv s otvírkou zemníku)</t>
  </si>
  <si>
    <t>02940</t>
  </si>
  <si>
    <t>OSTATNÍ POŽADAVKY - VYPRACOVÁNÍ DOKUMENTACE</t>
  </si>
  <si>
    <t>KPL</t>
  </si>
  <si>
    <t>Povodňový a havarijní plán stavby. Vypracování v souladu se zák č. 254/2001 Sb., 240/2000 Sb., 239/2000 Sb., metodickým pokynem MŽP k zajištění HPPO (Věstník MŽP částka 12/2011), TNV 75 2931, vyhláškou 450/2005 Sb., NV č. 401/2015 Sb., ČSN 73 3415 a dalšími souvisejícími předpisy. Zajistí zhotovitel stavby.</t>
  </si>
  <si>
    <t>zahrnuje veškeré náklady spojené s objednatelem požadovanými pracemi</t>
  </si>
  <si>
    <t>Technologický postup demolice - podrobný návrh a upřesnění postupu a technologie provádění prací v závislosti na technologických možnostech a zvyklostech zhotovitele. Vč. předložení autorovi DBP ke schválení.</t>
  </si>
  <si>
    <t>03100</t>
  </si>
  <si>
    <t>ZARÍZENÍ STAVENIŠTE - ZRÍZENÍ, PROVOZ, DEMONTÁŽ</t>
  </si>
  <si>
    <t>zahrnuje objednatelem povolené náklady na porízení (event. pronájem), provozování, udržování a likvidaci zhotovitelova zarízení:_x000D_
Kompletní zařízení staveniště pro celou stavbu (buňky, WC, dovoz vody,_x000D_
elektrocentrála, pronájem pozemku, případné dočasné zpevnění_x000D_
ploch, uvedení dotčených ploch do původního stavu), vč. oplocení celého obvodu staveniště délky cca 140 m, včetně zajištění potřebných povolení a rozhodnutí. Součástí je rovněž projekt zařízení staveniště včetně návrhu protipožárních opatření v prostoru ZS. Předpokládaná doba max. 30 dnů</t>
  </si>
  <si>
    <t>03630</t>
  </si>
  <si>
    <t>DOPRAVNÍ ZARÍZENÍ - AUTOJERÁBY</t>
  </si>
  <si>
    <t>zahrnuje objednatelem povolené náklady na dopravní zarízení zhotovitele:_x000D_
Nasazení autojeřábu během snášení hlavních nosníků lávky. Autojeřáb odpovídající nosnosti (předpoklad do 20 t). Předpokládaná doba nasazení autojeřábu 20 hod, vč. dopravy na místo a zpět.</t>
  </si>
  <si>
    <t>03720</t>
  </si>
  <si>
    <t>POMOC PRÁCE ZAJIŠT NEBO ZRÍZ REGULACI A OCHRANU DOPRAVY</t>
  </si>
  <si>
    <t>zahrnuje objednatelem povolené náklady na požadovaná zarízení zhotovitele:_x000D_
Zajištění dočasných dopravně inženýrských opatření pro pěší po dobu realizace, v případě potřeby rovněž zřízení staveništního sjezdu a s tím související DIO, včetně návrhu řešení DIO a projednání dle požadavku DI PČR ÚL, vč. osazení a odstranění prvků DIO</t>
  </si>
  <si>
    <t>03730</t>
  </si>
  <si>
    <t>POMOC PRÁCE ZAJIŠT NEBO ZRÍZ OCHRANU INŽENÝRSKÝCH SÍTÍ</t>
  </si>
  <si>
    <t>přístupová cesta - vedení SEK (Cetin+Teta_x000D_
přístupová cesta - vedení VO_x000D_
staveniště - vedení SEK Cetin_x000D_
staveniště - vedení DO měníren DPmUL_x000D_
staveniště - vedení NN ČEZ Distribuce_x000D_
staveniště - vedení VO  DPm UL</t>
  </si>
  <si>
    <t>zahrnuje objednatelem povolené náklady na požadovaná zarízení zhotovitele:_x000D_
Zřízení ochrany případných dotčených inženýrských sítí, ochrana IS s malou hloubkou uložení při přejíždění staveništní mechanizací. Provedení bude odpovídat požadavkům správců jednotlivých sítí. Pro ochranu při přejíždění se předpokládá položení silničních panelů tl. min. 0,15 m na vyrovnávácí vrstvu ŠP 0/4 tl. min. 0,10 m a separační vrstvu z geotextilie 300 g/m2, vč. zřízení a odstranění. Čerpání položky bude upřesněno na základě skutečnosti, po přesném vytyčení IS v lokalitě.</t>
  </si>
  <si>
    <t>Zemní práce</t>
  </si>
  <si>
    <t>11241</t>
  </si>
  <si>
    <t>ÚPRAVA STROMU D DO 0,5M REZEM VETVÍ</t>
  </si>
  <si>
    <t>KUS</t>
  </si>
  <si>
    <t>Úprava okolních stromů řezem větví pro zajištění manipulačního prostoru pro demoliční práce.</t>
  </si>
  <si>
    <t>Zahrnuje odrezání vetví 1 ks stromu presahujících do komunikace bez ohledu na zpusob a použitou mechanizaci (napr. plošina), bez ohledu na pocet vetví 
zahrnuje všechna opatrení související se silnicním provozem (napr. provizorní dopravní znacení)
zahrnuje odvoz a likvidaci vyzískaného materiálu dle pokynu zadávací dokumentace
prumer stromu se merí ve výšce 1,3m nad terénem.</t>
  </si>
  <si>
    <t>11316</t>
  </si>
  <si>
    <t>ODSTRANENÍ KRYTU ZPEVNENÝCH PLOCH ZE SILNICNÍCH DÍLCU</t>
  </si>
  <si>
    <t>M3</t>
  </si>
  <si>
    <t>betonové silniční panely tl. 0,15 m (založení nosné skruže) - odstranění</t>
  </si>
  <si>
    <t>5,0*6,0*0,15 = 4,500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</si>
  <si>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</si>
  <si>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122734</t>
  </si>
  <si>
    <t>ODKOPÁVKY A PROKOPÁVKY OBECNÉ TR. I, ODVOZ DO 5KM</t>
  </si>
  <si>
    <t>vyrovnávací lože pod panely ze ŠP tl. 0,10 m - odstranění</t>
  </si>
  <si>
    <t>5.30*7.20*0.15 = 5,724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</si>
  <si>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</si>
  <si>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17180</t>
  </si>
  <si>
    <t>ULOŽENÍ SYPANINY DO NÁSYPU Z NAKUPOVANÝCH MATERIÁLU</t>
  </si>
  <si>
    <t>vyrovnávací lože ze ŠP 0/4 pod betonové panely (založení nosné skruže), tl. min 0,10 m</t>
  </si>
  <si>
    <t>položka zahrnuje:
- kompletní provedení zemní konstrukce (násypového telesa vcetne aktivní zóny)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</si>
  <si>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18215</t>
  </si>
  <si>
    <t>ÚPRAVA POVRCHU SROVNÁNÍM ÚZEMÍ V TL DO 0,50M</t>
  </si>
  <si>
    <t>M2</t>
  </si>
  <si>
    <t>předpoklad: 500,0 = 500,000 [A]</t>
  </si>
  <si>
    <t>položka zahrnuje srovnání výškových rozdílu terénu</t>
  </si>
  <si>
    <t>18221</t>
  </si>
  <si>
    <t>ROZPROSTRENÍ ORNICE VE SVAHU V TL DO 0,10M</t>
  </si>
  <si>
    <t>předpoklad: 100,0 = 100,000 [A]_x000D_
Celkové množství = 100,000</t>
  </si>
  <si>
    <t>položka zahrnuje:
nutné premístení ornice z docasných skládek vzdálených do 50m
rozprostrení ornice v predepsané tlouštce ve svahu pres 1:5</t>
  </si>
  <si>
    <t>18241</t>
  </si>
  <si>
    <t>ZALOŽENÍ TRÁVNÍKU RUCNÍM VÝSEVEM</t>
  </si>
  <si>
    <t>předpoklad: 500,0 = 500,000 [A]_x000D_
Celkové množství = 500,000</t>
  </si>
  <si>
    <t>Zahrnuje dodání predepsané travní smesi, její výsev na ornici, zalévání, první pokosení, to vše bez ohledu na sklon terénu</t>
  </si>
  <si>
    <t>18481</t>
  </si>
  <si>
    <t>OCHRANA STROMU BEDNENÍM</t>
  </si>
  <si>
    <t>Zajištění ochrany zachovaných stromů v bezprostřední blízkosti lávky proti poškození. 1x strom D = cca 0,05 m, 1x strom D = cca 0,40 m.</t>
  </si>
  <si>
    <t>1*3.14*0.25*2.0+1*3.14*0.6*2.0 = 5,338 [A]</t>
  </si>
  <si>
    <t>položka zahrnuje veškerý materiál, výrobky a polotovary, vcetne mimostaveništní a vnitrostaveništní dopravy (rovnež presuny), vcetne naložení a složení, prípadne s uložením</t>
  </si>
  <si>
    <t>Základy</t>
  </si>
  <si>
    <t>21461C</t>
  </si>
  <si>
    <t>SEPARACNÍ GEOTEXTILIE DO 300G/M2</t>
  </si>
  <si>
    <t>separační vrstva z geotextilie min. 300 g/m2, pod vyrovnávací ŠP lože (založení nosné skruže), vč. 20% na přesahy</t>
  </si>
  <si>
    <t>1.20*5.40*7.20 = 46,656 [A]</t>
  </si>
  <si>
    <t>Položka zahrnuje:
- dodávku predepsané geotextilie
- úpravu, ocištení a ochranu podkladu
- prichycení k podkladu, prípadne zatížení
- úpravy spoju a zajištení okraju
- úpravy pro odvodnení
- nutné presahy
- mimostaveništní a vnitrostaveništní dopravu</t>
  </si>
  <si>
    <t>5</t>
  </si>
  <si>
    <t>Komunikace</t>
  </si>
  <si>
    <t>58301R</t>
  </si>
  <si>
    <t>KRYT ZE SILNICNÍCH DÍLCU (PANELU) TL 150MM  - PRONÁJEM, DOPRAVA, OSAZENÍ</t>
  </si>
  <si>
    <t>betonové silniční panely tl. min. 0,15 m (založení nosné skruže), předpokládaná doba pronájmu max. 30 dnů</t>
  </si>
  <si>
    <t>5,0*6,0 = 30,000 [A]</t>
  </si>
  <si>
    <t>- dodání dílcu v požadované kvalite, dodání materiálu pro predepsané  lože v tlouštce predepsané dokumentací a pro predepsanou výpln spar
- ocištení podkladu
- uložení dílcu dle predepsaného technologického predpisu vcetne predepsané podkladní vrstvy a predepsané výplne spar
- zrízení vrstvy bez rozlišení šírky, pokládání vrstvy po etapách 
- úpravu napojení, ukoncení podél obrubníku, dilatacních zarízení, odvodnovacích proužku, odvodnovacu, vpustí, šachet a pod., nestanoví-li zadávací dokumentace jinak
- nezahrnuje postriky, nátery
- nezahrnuje tesnení podél obrubníku, dilatacních zarízení, odvodnovacích proužku, odvodnovacu, vpustí, šachet a pod.</t>
  </si>
  <si>
    <t>7</t>
  </si>
  <si>
    <t>Přidružená stavební výroba</t>
  </si>
  <si>
    <t>741Z08R</t>
  </si>
  <si>
    <t>DEMONTÁŽ STÁVAJÍCÍ ELEKTROINSTALACE - KABELY, SVÍTIDLA, VYPÍNACE, ZÁSUVKY, KRABICE APOD.</t>
  </si>
  <si>
    <t>kpl</t>
  </si>
  <si>
    <t>Odpojení a demontáž veřejného osvětlení na lávce - dle pokynů správce. Zahrnuje všechny správcem požadované úkony, vč. likvidace demontovaného materiálu.</t>
  </si>
  <si>
    <t>1. Položka obsahuje:
 – všechny náklady na demontáž stávajícího zarízení se všemi pomocnými doplnujícími úpravami pro jeho likvidaci
 – naložení vybouraného materiálu na dopravní prostredek
2. Položka neobsahuje:
 – odvoz vybouraného materiálu
 – poplatek za likvidaci odpadu (nacení se dle SSD 0)
3. Zpusob merení:
Merí se plocha v metrech ctverecných.</t>
  </si>
  <si>
    <t>9</t>
  </si>
  <si>
    <t>Ostatní konstrukce a práce</t>
  </si>
  <si>
    <t>9112A3</t>
  </si>
  <si>
    <t>ZÁBRADLÍ MOSTNÍ S VODOR MADLY - DEMONTÁŽ S PRESUNEM</t>
  </si>
  <si>
    <t>M</t>
  </si>
  <si>
    <t>Demontáž trubkového zábradlí z nerezové oceli s vodorovnou výplní z lanek, vč. odvozu a uložení na místo určené investorem.</t>
  </si>
  <si>
    <t>2*23,0 = 46,000 [A]</t>
  </si>
  <si>
    <t>položka zahrnuje:
- demontáž a odstranení zarízení
- jeho odvoz na predepsané místo</t>
  </si>
  <si>
    <t>916621</t>
  </si>
  <si>
    <t>VODÍCÍ STENY Z DÍLCU BETON - DOD A MONTÁŽ</t>
  </si>
  <si>
    <t>systémová betonová vodící stěna, výška 0,50 m, délka 3,0 m, na obou přístupových cestách k lávce, např. systém CITY BLOC), včetně ocelového zábradelního nástavce</t>
  </si>
  <si>
    <t>2*3,0 = 6,000 [A]</t>
  </si>
  <si>
    <t>položka zahrnuje:
- dodání zarízení v predepsaném provedení vcetne jejich osazení
- údržbu po celou dobu trvání funkce, náhradu znicených nebo ztracených kusu, nutnou opravu poškozených cástí
v položce se vykazují docasné prefabrikované vodící betonové steny výšky max. 60cm. Docasné vodící steny z prefabrikovaných betonových svodidel standardních výšek se vykazují v položkách 911**2, 911**3 a 911**9.</t>
  </si>
  <si>
    <t>94190</t>
  </si>
  <si>
    <t>LEHKÉ PRACOVNÍ LEŠENÍ DO 1,5 KPA</t>
  </si>
  <si>
    <t>M3OP</t>
  </si>
  <si>
    <t>Vybudování pracovního lešení pod zbývajícími částmi lávky nad svahy údolí, zajištění přístupu pracovníků během demontáže mostovky, příčníků a podélníků.</t>
  </si>
  <si>
    <t>(12.5+12.0)*5.0 = 122,500 [A]</t>
  </si>
  <si>
    <t>Položka zahrnuje dovoz, montáž, údržbu, opotrebení (nájemné), demontáž, konzervaci, odvoz.</t>
  </si>
  <si>
    <t>94817</t>
  </si>
  <si>
    <t>DOCASNÉ KONSTRUKCE Z OCEL NOSNÍKU VCET ODSTRAN</t>
  </si>
  <si>
    <t>Ocelová podpůrná konstrukce - zajištění stability hlavních nosníků během demolice, svařovaná konstrukce z oceli S235. Výroba, doprava, osazení, demontáž. Vč. zajištění vyklínování nosníků v podpůrné konstrukci.</t>
  </si>
  <si>
    <t>příčník HEB 160: (2*3.40*0.0426)*1,2 = 0,348 [A]_x000D_
podélník HEB 120: (2*1.50*0.0267)*1,2 = 0,096 [B]_x000D_
svislice IP 100: (8*1.00*0.0081)*1,2 = 0,078 [C]_x000D_
svary, styčníky, prořez 20% _x000D_
Celkové množství = 0,522</t>
  </si>
  <si>
    <t>94818</t>
  </si>
  <si>
    <t>DOCASNÉ KONSTRUKCE DREVENÉ VCET ODSTRAN</t>
  </si>
  <si>
    <t>Rozepření hlavních nosníků na okrajích. Dřevěný hranol min. 100x100 mm, dřevo min. C24, 4 ks/každý okraj hlavního nosníku. Délka hranolů cca 2,70 m. Vč. zapuštění do terénu, vč. kotvení k hlavnímu nosníku pomocí vrutů.</t>
  </si>
  <si>
    <t>hranoly: (4*4*0.10*0.10*2.70)*1,2 = 0,518 [A]_x000D_
styčníky, prořez 20% _x000D_
Celkové množství = 0,518</t>
  </si>
  <si>
    <t>94890</t>
  </si>
  <si>
    <t>PODPERNÉ SKRUŽE - ZRÍZENÍ A ODSTRANENÍ</t>
  </si>
  <si>
    <t>Zřízení nosného podskružení lávky o celkové nosnosti min. 180 kN (např. systém PIŽMO), vč. zohlednění přítomnosti Klíšského potoka při zakládání skruže, vč. osazení zdvihacích lisů</t>
  </si>
  <si>
    <t>2,1*3,0*5,0 = 31,500 [A]</t>
  </si>
  <si>
    <t>966174</t>
  </si>
  <si>
    <t>BOURÁNÍ KONSTRUKCÍ ZE DREVA S ODVOZEM DO 5KM</t>
  </si>
  <si>
    <t>Demolice stávající dřevěné nosné konstrukce lávky, vč. mostovky, podélníků, příčníků. Vč. demontáže styčníkových plechů a svařenců uložení hlavních nosníků, třídění materiálu a uložení v souladu se zákonem o odpadech.</t>
  </si>
  <si>
    <t>hlavní nosníky: 2*0.20*1.20*22.40 = 10,752 [A]_x000D_
příčníky: 13*0.15*0.22*2.50 = 1,073 [B]_x000D_
střední podélník: 1*0.10*0.10*22.40 = 0,224 [C]_x000D_
krajní podélníky: 2*0.08*0.22*22.40 = 0,788 [D]_x000D_
mostovka: 2.50*0.05*22.40 = 2,800 [E]_x000D_
Celkové množství = 15,637</t>
  </si>
  <si>
    <t>položka zahrnuje:
- rozbourání konstrukce bez ohledu na použitou technologii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</t>
  </si>
  <si>
    <t>97817R</t>
  </si>
  <si>
    <t>ODSTRANENÍ SEPARAČNÍ GEOTEXTILIE</t>
  </si>
  <si>
    <t>separační vrstva z geotextilie min. 300 g/m2 - odstranění, vč. odvozu na skládku</t>
  </si>
  <si>
    <t>Položka zahrnuje:
- položka zahrnuje veškeré práce plynoucí z technologického predpisu a z platných predpisu
- veškerou manipulaci s vybouranou sutí a hmotami vcetne uložení na skládku.
Položka nezahrnuje:
- poplatek za skládku, který se vykazuje v položce 0141** (s výjimkou malého množství bouraného materiálu, kde je možné poplatek zahrnout do jednotkové ceny bourání – tento fakt musí být uveden v doplnujícím textu k položce)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</si>
</sst>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7" t="s">
        <v>2</v>
      </c>
      <c r="C2" s="3"/>
      <c r="D2" s="3"/>
      <c r="E2" s="3"/>
    </row>
    <row r="3" spans="1:5" x14ac:dyDescent="0.25">
      <c r="A3" s="3"/>
      <c r="B3" s="48"/>
      <c r="C3" s="3"/>
      <c r="D3" s="3"/>
      <c r="E3" s="3"/>
    </row>
    <row r="4" spans="1:5" x14ac:dyDescent="0.25">
      <c r="A4" s="3"/>
      <c r="B4" s="47" t="s">
        <v>3</v>
      </c>
      <c r="C4" s="48"/>
      <c r="D4" s="48"/>
      <c r="E4" s="4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SUM(C10)</f>
        <v>0</v>
      </c>
      <c r="D6" s="3"/>
      <c r="E6" s="3"/>
    </row>
    <row r="7" spans="1:5" x14ac:dyDescent="0.25">
      <c r="A7" s="3"/>
      <c r="B7" s="4" t="s">
        <v>5</v>
      </c>
      <c r="C7" s="5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SO!I3</f>
        <v>0</v>
      </c>
      <c r="D10" s="8">
        <f>SUMIFS(SO!O:O,SO!A:A,"P")</f>
        <v>0</v>
      </c>
      <c r="E10" s="8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5"/>
  <sheetViews>
    <sheetView tabSelected="1" topLeftCell="B1" workbookViewId="0">
      <selection activeCell="G9" sqref="G9:H9 P4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13</v>
      </c>
      <c r="F2" s="14"/>
      <c r="G2" s="14"/>
      <c r="H2" s="14"/>
      <c r="I2" s="14"/>
      <c r="J2" s="16"/>
    </row>
    <row r="3" spans="1:16" x14ac:dyDescent="0.25">
      <c r="A3" s="3" t="s">
        <v>14</v>
      </c>
      <c r="B3" s="17" t="s">
        <v>15</v>
      </c>
      <c r="C3" s="49" t="s">
        <v>16</v>
      </c>
      <c r="D3" s="50"/>
      <c r="E3" s="18" t="s">
        <v>17</v>
      </c>
      <c r="F3" s="14"/>
      <c r="G3" s="14"/>
      <c r="H3" s="19" t="s">
        <v>11</v>
      </c>
      <c r="I3" s="20">
        <f>SUMIFS(I8:I125,A8:A125,"SD")</f>
        <v>0</v>
      </c>
      <c r="J3" s="16"/>
      <c r="O3">
        <v>0</v>
      </c>
      <c r="P3">
        <v>2</v>
      </c>
    </row>
    <row r="4" spans="1:16" x14ac:dyDescent="0.25">
      <c r="A4" s="3" t="s">
        <v>18</v>
      </c>
      <c r="B4" s="17" t="s">
        <v>19</v>
      </c>
      <c r="C4" s="49" t="s">
        <v>11</v>
      </c>
      <c r="D4" s="50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1" t="s">
        <v>20</v>
      </c>
      <c r="B5" s="52" t="s">
        <v>21</v>
      </c>
      <c r="C5" s="53" t="s">
        <v>22</v>
      </c>
      <c r="D5" s="53" t="s">
        <v>23</v>
      </c>
      <c r="E5" s="53" t="s">
        <v>24</v>
      </c>
      <c r="F5" s="53" t="s">
        <v>25</v>
      </c>
      <c r="G5" s="53" t="s">
        <v>26</v>
      </c>
      <c r="H5" s="53" t="s">
        <v>27</v>
      </c>
      <c r="I5" s="53"/>
      <c r="J5" s="54" t="s">
        <v>28</v>
      </c>
      <c r="O5">
        <v>0.21</v>
      </c>
    </row>
    <row r="6" spans="1:16" x14ac:dyDescent="0.25">
      <c r="A6" s="51"/>
      <c r="B6" s="52"/>
      <c r="C6" s="53"/>
      <c r="D6" s="53"/>
      <c r="E6" s="53"/>
      <c r="F6" s="53"/>
      <c r="G6" s="53"/>
      <c r="H6" s="6" t="s">
        <v>29</v>
      </c>
      <c r="I6" s="6" t="s">
        <v>30</v>
      </c>
      <c r="J6" s="54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31</v>
      </c>
      <c r="B8" s="26"/>
      <c r="C8" s="27" t="s">
        <v>32</v>
      </c>
      <c r="D8" s="28"/>
      <c r="E8" s="25" t="s">
        <v>33</v>
      </c>
      <c r="F8" s="28"/>
      <c r="G8" s="28"/>
      <c r="H8" s="28"/>
      <c r="I8" s="29">
        <f>SUMIFS(I9:I46,A9:A46,"P")</f>
        <v>0</v>
      </c>
      <c r="J8" s="30"/>
    </row>
    <row r="9" spans="1:16" x14ac:dyDescent="0.25">
      <c r="A9" s="31" t="s">
        <v>34</v>
      </c>
      <c r="B9" s="31">
        <v>1</v>
      </c>
      <c r="C9" s="32" t="s">
        <v>35</v>
      </c>
      <c r="D9" s="31" t="s">
        <v>36</v>
      </c>
      <c r="E9" s="33" t="s">
        <v>37</v>
      </c>
      <c r="F9" s="34" t="s">
        <v>38</v>
      </c>
      <c r="G9" s="35">
        <v>10.948</v>
      </c>
      <c r="H9" s="36">
        <v>0</v>
      </c>
      <c r="I9" s="37">
        <f>ROUND(G9*H9,P4)</f>
        <v>0</v>
      </c>
      <c r="J9" s="34" t="s">
        <v>39</v>
      </c>
      <c r="O9" s="38">
        <f>I9*0.21</f>
        <v>0</v>
      </c>
      <c r="P9">
        <v>3</v>
      </c>
    </row>
    <row r="10" spans="1:16" x14ac:dyDescent="0.25">
      <c r="A10" s="31" t="s">
        <v>40</v>
      </c>
      <c r="B10" s="39"/>
      <c r="C10" s="40"/>
      <c r="D10" s="40"/>
      <c r="E10" s="33" t="s">
        <v>41</v>
      </c>
      <c r="F10" s="40"/>
      <c r="G10" s="40"/>
      <c r="H10" s="40"/>
      <c r="I10" s="40"/>
      <c r="J10" s="41"/>
    </row>
    <row r="11" spans="1:16" ht="30" x14ac:dyDescent="0.25">
      <c r="A11" s="31" t="s">
        <v>42</v>
      </c>
      <c r="B11" s="39"/>
      <c r="C11" s="40"/>
      <c r="D11" s="40"/>
      <c r="E11" s="42" t="s">
        <v>43</v>
      </c>
      <c r="F11" s="40"/>
      <c r="G11" s="40"/>
      <c r="H11" s="40"/>
      <c r="I11" s="40"/>
      <c r="J11" s="41"/>
    </row>
    <row r="12" spans="1:16" ht="30" x14ac:dyDescent="0.25">
      <c r="A12" s="31" t="s">
        <v>44</v>
      </c>
      <c r="B12" s="39"/>
      <c r="C12" s="40"/>
      <c r="D12" s="40"/>
      <c r="E12" s="33" t="s">
        <v>45</v>
      </c>
      <c r="F12" s="40"/>
      <c r="G12" s="40"/>
      <c r="H12" s="40"/>
      <c r="I12" s="40"/>
      <c r="J12" s="41"/>
    </row>
    <row r="13" spans="1:16" x14ac:dyDescent="0.25">
      <c r="A13" s="31" t="s">
        <v>34</v>
      </c>
      <c r="B13" s="31">
        <v>2</v>
      </c>
      <c r="C13" s="32" t="s">
        <v>35</v>
      </c>
      <c r="D13" s="31" t="s">
        <v>46</v>
      </c>
      <c r="E13" s="33" t="s">
        <v>37</v>
      </c>
      <c r="F13" s="34" t="s">
        <v>38</v>
      </c>
      <c r="G13" s="35">
        <v>0.3</v>
      </c>
      <c r="H13" s="36">
        <v>0</v>
      </c>
      <c r="I13" s="37">
        <f>ROUND(G13*H13,P4)</f>
        <v>0</v>
      </c>
      <c r="J13" s="34" t="s">
        <v>39</v>
      </c>
      <c r="O13" s="38">
        <f>I13*0.21</f>
        <v>0</v>
      </c>
      <c r="P13">
        <v>3</v>
      </c>
    </row>
    <row r="14" spans="1:16" x14ac:dyDescent="0.25">
      <c r="A14" s="31" t="s">
        <v>40</v>
      </c>
      <c r="B14" s="39"/>
      <c r="C14" s="40"/>
      <c r="D14" s="40"/>
      <c r="E14" s="33" t="s">
        <v>47</v>
      </c>
      <c r="F14" s="40"/>
      <c r="G14" s="40"/>
      <c r="H14" s="40"/>
      <c r="I14" s="40"/>
      <c r="J14" s="41"/>
    </row>
    <row r="15" spans="1:16" ht="30" x14ac:dyDescent="0.25">
      <c r="A15" s="31" t="s">
        <v>42</v>
      </c>
      <c r="B15" s="39"/>
      <c r="C15" s="40"/>
      <c r="D15" s="40"/>
      <c r="E15" s="42" t="s">
        <v>48</v>
      </c>
      <c r="F15" s="40"/>
      <c r="G15" s="40"/>
      <c r="H15" s="40"/>
      <c r="I15" s="40"/>
      <c r="J15" s="41"/>
    </row>
    <row r="16" spans="1:16" ht="30" x14ac:dyDescent="0.25">
      <c r="A16" s="31" t="s">
        <v>44</v>
      </c>
      <c r="B16" s="39"/>
      <c r="C16" s="40"/>
      <c r="D16" s="40"/>
      <c r="E16" s="33" t="s">
        <v>45</v>
      </c>
      <c r="F16" s="40"/>
      <c r="G16" s="40"/>
      <c r="H16" s="40"/>
      <c r="I16" s="40"/>
      <c r="J16" s="41"/>
    </row>
    <row r="17" spans="1:16" x14ac:dyDescent="0.25">
      <c r="A17" s="31" t="s">
        <v>34</v>
      </c>
      <c r="B17" s="31">
        <v>3</v>
      </c>
      <c r="C17" s="32" t="s">
        <v>35</v>
      </c>
      <c r="D17" s="31" t="s">
        <v>49</v>
      </c>
      <c r="E17" s="33" t="s">
        <v>37</v>
      </c>
      <c r="F17" s="34" t="s">
        <v>38</v>
      </c>
      <c r="G17" s="35">
        <v>11.44</v>
      </c>
      <c r="H17" s="36">
        <v>0</v>
      </c>
      <c r="I17" s="37">
        <f>ROUND(G17*H17,P4)</f>
        <v>0</v>
      </c>
      <c r="J17" s="34" t="s">
        <v>39</v>
      </c>
      <c r="O17" s="38">
        <f>I17*0.21</f>
        <v>0</v>
      </c>
      <c r="P17">
        <v>3</v>
      </c>
    </row>
    <row r="18" spans="1:16" x14ac:dyDescent="0.25">
      <c r="A18" s="31" t="s">
        <v>40</v>
      </c>
      <c r="B18" s="39"/>
      <c r="C18" s="40"/>
      <c r="D18" s="40"/>
      <c r="E18" s="33" t="s">
        <v>50</v>
      </c>
      <c r="F18" s="40"/>
      <c r="G18" s="40"/>
      <c r="H18" s="40"/>
      <c r="I18" s="40"/>
      <c r="J18" s="41"/>
    </row>
    <row r="19" spans="1:16" ht="30" x14ac:dyDescent="0.25">
      <c r="A19" s="31" t="s">
        <v>42</v>
      </c>
      <c r="B19" s="39"/>
      <c r="C19" s="40"/>
      <c r="D19" s="40"/>
      <c r="E19" s="42" t="s">
        <v>51</v>
      </c>
      <c r="F19" s="40"/>
      <c r="G19" s="40"/>
      <c r="H19" s="40"/>
      <c r="I19" s="40"/>
      <c r="J19" s="41"/>
    </row>
    <row r="20" spans="1:16" ht="30" x14ac:dyDescent="0.25">
      <c r="A20" s="31" t="s">
        <v>44</v>
      </c>
      <c r="B20" s="39"/>
      <c r="C20" s="40"/>
      <c r="D20" s="40"/>
      <c r="E20" s="33" t="s">
        <v>45</v>
      </c>
      <c r="F20" s="40"/>
      <c r="G20" s="40"/>
      <c r="H20" s="40"/>
      <c r="I20" s="40"/>
      <c r="J20" s="41"/>
    </row>
    <row r="21" spans="1:16" x14ac:dyDescent="0.25">
      <c r="A21" s="31" t="s">
        <v>34</v>
      </c>
      <c r="B21" s="31">
        <v>4</v>
      </c>
      <c r="C21" s="32" t="s">
        <v>35</v>
      </c>
      <c r="D21" s="31" t="s">
        <v>52</v>
      </c>
      <c r="E21" s="33" t="s">
        <v>37</v>
      </c>
      <c r="F21" s="34" t="s">
        <v>38</v>
      </c>
      <c r="G21" s="35">
        <v>3.6999999999999998E-2</v>
      </c>
      <c r="H21" s="36">
        <v>0</v>
      </c>
      <c r="I21" s="37">
        <f>ROUND(G21*H21,P4)</f>
        <v>0</v>
      </c>
      <c r="J21" s="34" t="s">
        <v>39</v>
      </c>
      <c r="O21" s="38">
        <f>I21*0.21</f>
        <v>0</v>
      </c>
      <c r="P21">
        <v>3</v>
      </c>
    </row>
    <row r="22" spans="1:16" x14ac:dyDescent="0.25">
      <c r="A22" s="31" t="s">
        <v>40</v>
      </c>
      <c r="B22" s="39"/>
      <c r="C22" s="40"/>
      <c r="D22" s="40"/>
      <c r="E22" s="33" t="s">
        <v>53</v>
      </c>
      <c r="F22" s="40"/>
      <c r="G22" s="40"/>
      <c r="H22" s="40"/>
      <c r="I22" s="40"/>
      <c r="J22" s="41"/>
    </row>
    <row r="23" spans="1:16" x14ac:dyDescent="0.25">
      <c r="A23" s="31" t="s">
        <v>42</v>
      </c>
      <c r="B23" s="39"/>
      <c r="C23" s="40"/>
      <c r="D23" s="40"/>
      <c r="E23" s="42" t="s">
        <v>54</v>
      </c>
      <c r="F23" s="40"/>
      <c r="G23" s="40"/>
      <c r="H23" s="40"/>
      <c r="I23" s="40"/>
      <c r="J23" s="41"/>
    </row>
    <row r="24" spans="1:16" ht="30" x14ac:dyDescent="0.25">
      <c r="A24" s="31" t="s">
        <v>44</v>
      </c>
      <c r="B24" s="39"/>
      <c r="C24" s="40"/>
      <c r="D24" s="40"/>
      <c r="E24" s="33" t="s">
        <v>45</v>
      </c>
      <c r="F24" s="40"/>
      <c r="G24" s="40"/>
      <c r="H24" s="40"/>
      <c r="I24" s="40"/>
      <c r="J24" s="41"/>
    </row>
    <row r="25" spans="1:16" x14ac:dyDescent="0.25">
      <c r="A25" s="31" t="s">
        <v>34</v>
      </c>
      <c r="B25" s="31">
        <v>5</v>
      </c>
      <c r="C25" s="32" t="s">
        <v>55</v>
      </c>
      <c r="D25" s="31" t="s">
        <v>56</v>
      </c>
      <c r="E25" s="33" t="s">
        <v>57</v>
      </c>
      <c r="F25" s="34" t="s">
        <v>38</v>
      </c>
      <c r="G25" s="35">
        <v>20</v>
      </c>
      <c r="H25" s="36">
        <v>0</v>
      </c>
      <c r="I25" s="37">
        <f>ROUND(G25*H25,P4)</f>
        <v>0</v>
      </c>
      <c r="J25" s="34" t="s">
        <v>39</v>
      </c>
      <c r="O25" s="38">
        <f>I25*0.21</f>
        <v>0</v>
      </c>
      <c r="P25">
        <v>3</v>
      </c>
    </row>
    <row r="26" spans="1:16" ht="30" x14ac:dyDescent="0.25">
      <c r="A26" s="31" t="s">
        <v>40</v>
      </c>
      <c r="B26" s="39"/>
      <c r="C26" s="40"/>
      <c r="D26" s="40"/>
      <c r="E26" s="33" t="s">
        <v>58</v>
      </c>
      <c r="F26" s="40"/>
      <c r="G26" s="40"/>
      <c r="H26" s="40"/>
      <c r="I26" s="40"/>
      <c r="J26" s="41"/>
    </row>
    <row r="27" spans="1:16" ht="30" x14ac:dyDescent="0.25">
      <c r="A27" s="31" t="s">
        <v>42</v>
      </c>
      <c r="B27" s="39"/>
      <c r="C27" s="40"/>
      <c r="D27" s="40"/>
      <c r="E27" s="42" t="s">
        <v>59</v>
      </c>
      <c r="F27" s="40"/>
      <c r="G27" s="40"/>
      <c r="H27" s="40"/>
      <c r="I27" s="40"/>
      <c r="J27" s="41"/>
    </row>
    <row r="28" spans="1:16" ht="30" x14ac:dyDescent="0.25">
      <c r="A28" s="31" t="s">
        <v>44</v>
      </c>
      <c r="B28" s="39"/>
      <c r="C28" s="40"/>
      <c r="D28" s="40"/>
      <c r="E28" s="33" t="s">
        <v>60</v>
      </c>
      <c r="F28" s="40"/>
      <c r="G28" s="40"/>
      <c r="H28" s="40"/>
      <c r="I28" s="40"/>
      <c r="J28" s="41"/>
    </row>
    <row r="29" spans="1:16" x14ac:dyDescent="0.25">
      <c r="A29" s="31" t="s">
        <v>34</v>
      </c>
      <c r="B29" s="31">
        <v>6</v>
      </c>
      <c r="C29" s="32" t="s">
        <v>61</v>
      </c>
      <c r="D29" s="31" t="s">
        <v>36</v>
      </c>
      <c r="E29" s="33" t="s">
        <v>62</v>
      </c>
      <c r="F29" s="34" t="s">
        <v>63</v>
      </c>
      <c r="G29" s="35">
        <v>1</v>
      </c>
      <c r="H29" s="36">
        <v>0</v>
      </c>
      <c r="I29" s="37">
        <f>ROUND(G29*H29,P4)</f>
        <v>0</v>
      </c>
      <c r="J29" s="34" t="s">
        <v>39</v>
      </c>
      <c r="O29" s="38">
        <f>I29*0.21</f>
        <v>0</v>
      </c>
      <c r="P29">
        <v>3</v>
      </c>
    </row>
    <row r="30" spans="1:16" ht="75" x14ac:dyDescent="0.25">
      <c r="A30" s="31" t="s">
        <v>40</v>
      </c>
      <c r="B30" s="39"/>
      <c r="C30" s="40"/>
      <c r="D30" s="40"/>
      <c r="E30" s="33" t="s">
        <v>64</v>
      </c>
      <c r="F30" s="40"/>
      <c r="G30" s="40"/>
      <c r="H30" s="40"/>
      <c r="I30" s="40"/>
      <c r="J30" s="41"/>
    </row>
    <row r="31" spans="1:16" ht="30" x14ac:dyDescent="0.25">
      <c r="A31" s="31" t="s">
        <v>44</v>
      </c>
      <c r="B31" s="39"/>
      <c r="C31" s="40"/>
      <c r="D31" s="40"/>
      <c r="E31" s="33" t="s">
        <v>65</v>
      </c>
      <c r="F31" s="40"/>
      <c r="G31" s="40"/>
      <c r="H31" s="40"/>
      <c r="I31" s="40"/>
      <c r="J31" s="41"/>
    </row>
    <row r="32" spans="1:16" x14ac:dyDescent="0.25">
      <c r="A32" s="31" t="s">
        <v>34</v>
      </c>
      <c r="B32" s="31">
        <v>7</v>
      </c>
      <c r="C32" s="32" t="s">
        <v>61</v>
      </c>
      <c r="D32" s="31" t="s">
        <v>46</v>
      </c>
      <c r="E32" s="33" t="s">
        <v>62</v>
      </c>
      <c r="F32" s="34" t="s">
        <v>63</v>
      </c>
      <c r="G32" s="35">
        <v>1</v>
      </c>
      <c r="H32" s="36">
        <v>0</v>
      </c>
      <c r="I32" s="37">
        <f>ROUND(G32*H32,P4)</f>
        <v>0</v>
      </c>
      <c r="J32" s="34" t="s">
        <v>39</v>
      </c>
      <c r="O32" s="38">
        <f>I32*0.21</f>
        <v>0</v>
      </c>
      <c r="P32">
        <v>3</v>
      </c>
    </row>
    <row r="33" spans="1:16" ht="60" x14ac:dyDescent="0.25">
      <c r="A33" s="31" t="s">
        <v>40</v>
      </c>
      <c r="B33" s="39"/>
      <c r="C33" s="40"/>
      <c r="D33" s="40"/>
      <c r="E33" s="33" t="s">
        <v>66</v>
      </c>
      <c r="F33" s="40"/>
      <c r="G33" s="40"/>
      <c r="H33" s="40"/>
      <c r="I33" s="40"/>
      <c r="J33" s="41"/>
    </row>
    <row r="34" spans="1:16" ht="30" x14ac:dyDescent="0.25">
      <c r="A34" s="31" t="s">
        <v>44</v>
      </c>
      <c r="B34" s="39"/>
      <c r="C34" s="40"/>
      <c r="D34" s="40"/>
      <c r="E34" s="33" t="s">
        <v>65</v>
      </c>
      <c r="F34" s="40"/>
      <c r="G34" s="40"/>
      <c r="H34" s="40"/>
      <c r="I34" s="40"/>
      <c r="J34" s="41"/>
    </row>
    <row r="35" spans="1:16" x14ac:dyDescent="0.25">
      <c r="A35" s="31" t="s">
        <v>34</v>
      </c>
      <c r="B35" s="31">
        <v>8</v>
      </c>
      <c r="C35" s="32" t="s">
        <v>67</v>
      </c>
      <c r="D35" s="31" t="s">
        <v>56</v>
      </c>
      <c r="E35" s="33" t="s">
        <v>68</v>
      </c>
      <c r="F35" s="34" t="s">
        <v>63</v>
      </c>
      <c r="G35" s="35">
        <v>1</v>
      </c>
      <c r="H35" s="36">
        <v>0</v>
      </c>
      <c r="I35" s="37">
        <f>ROUND(G35*H35,P4)</f>
        <v>0</v>
      </c>
      <c r="J35" s="34" t="s">
        <v>39</v>
      </c>
      <c r="O35" s="38">
        <f>I35*0.21</f>
        <v>0</v>
      </c>
      <c r="P35">
        <v>3</v>
      </c>
    </row>
    <row r="36" spans="1:16" x14ac:dyDescent="0.25">
      <c r="A36" s="31" t="s">
        <v>40</v>
      </c>
      <c r="B36" s="39"/>
      <c r="C36" s="40"/>
      <c r="D36" s="40"/>
      <c r="E36" s="43" t="s">
        <v>56</v>
      </c>
      <c r="F36" s="40"/>
      <c r="G36" s="40"/>
      <c r="H36" s="40"/>
      <c r="I36" s="40"/>
      <c r="J36" s="41"/>
    </row>
    <row r="37" spans="1:16" ht="150" x14ac:dyDescent="0.25">
      <c r="A37" s="31" t="s">
        <v>44</v>
      </c>
      <c r="B37" s="39"/>
      <c r="C37" s="40"/>
      <c r="D37" s="40"/>
      <c r="E37" s="33" t="s">
        <v>69</v>
      </c>
      <c r="F37" s="40"/>
      <c r="G37" s="40"/>
      <c r="H37" s="40"/>
      <c r="I37" s="40"/>
      <c r="J37" s="41"/>
    </row>
    <row r="38" spans="1:16" x14ac:dyDescent="0.25">
      <c r="A38" s="31" t="s">
        <v>34</v>
      </c>
      <c r="B38" s="31">
        <v>9</v>
      </c>
      <c r="C38" s="32" t="s">
        <v>70</v>
      </c>
      <c r="D38" s="31" t="s">
        <v>56</v>
      </c>
      <c r="E38" s="33" t="s">
        <v>71</v>
      </c>
      <c r="F38" s="34" t="s">
        <v>63</v>
      </c>
      <c r="G38" s="35">
        <v>1</v>
      </c>
      <c r="H38" s="36">
        <v>0</v>
      </c>
      <c r="I38" s="37">
        <f>ROUND(G38*H38,P4)</f>
        <v>0</v>
      </c>
      <c r="J38" s="34" t="s">
        <v>39</v>
      </c>
      <c r="O38" s="38">
        <f>I38*0.21</f>
        <v>0</v>
      </c>
      <c r="P38">
        <v>3</v>
      </c>
    </row>
    <row r="39" spans="1:16" x14ac:dyDescent="0.25">
      <c r="A39" s="31" t="s">
        <v>40</v>
      </c>
      <c r="B39" s="39"/>
      <c r="C39" s="40"/>
      <c r="D39" s="40"/>
      <c r="E39" s="43" t="s">
        <v>56</v>
      </c>
      <c r="F39" s="40"/>
      <c r="G39" s="40"/>
      <c r="H39" s="40"/>
      <c r="I39" s="40"/>
      <c r="J39" s="41"/>
    </row>
    <row r="40" spans="1:16" ht="75" x14ac:dyDescent="0.25">
      <c r="A40" s="31" t="s">
        <v>44</v>
      </c>
      <c r="B40" s="39"/>
      <c r="C40" s="40"/>
      <c r="D40" s="40"/>
      <c r="E40" s="33" t="s">
        <v>72</v>
      </c>
      <c r="F40" s="40"/>
      <c r="G40" s="40"/>
      <c r="H40" s="40"/>
      <c r="I40" s="40"/>
      <c r="J40" s="41"/>
    </row>
    <row r="41" spans="1:16" x14ac:dyDescent="0.25">
      <c r="A41" s="31" t="s">
        <v>34</v>
      </c>
      <c r="B41" s="31">
        <v>10</v>
      </c>
      <c r="C41" s="32" t="s">
        <v>73</v>
      </c>
      <c r="D41" s="31" t="s">
        <v>56</v>
      </c>
      <c r="E41" s="33" t="s">
        <v>74</v>
      </c>
      <c r="F41" s="34" t="s">
        <v>63</v>
      </c>
      <c r="G41" s="35">
        <v>1</v>
      </c>
      <c r="H41" s="36">
        <v>0</v>
      </c>
      <c r="I41" s="37">
        <f>ROUND(G41*H41,P4)</f>
        <v>0</v>
      </c>
      <c r="J41" s="34" t="s">
        <v>39</v>
      </c>
      <c r="O41" s="38">
        <f>I41*0.21</f>
        <v>0</v>
      </c>
      <c r="P41">
        <v>3</v>
      </c>
    </row>
    <row r="42" spans="1:16" x14ac:dyDescent="0.25">
      <c r="A42" s="31" t="s">
        <v>40</v>
      </c>
      <c r="B42" s="39"/>
      <c r="C42" s="40"/>
      <c r="D42" s="40"/>
      <c r="E42" s="43" t="s">
        <v>56</v>
      </c>
      <c r="F42" s="40"/>
      <c r="G42" s="40"/>
      <c r="H42" s="40"/>
      <c r="I42" s="40"/>
      <c r="J42" s="41"/>
    </row>
    <row r="43" spans="1:16" ht="90" x14ac:dyDescent="0.25">
      <c r="A43" s="31" t="s">
        <v>44</v>
      </c>
      <c r="B43" s="39"/>
      <c r="C43" s="40"/>
      <c r="D43" s="40"/>
      <c r="E43" s="33" t="s">
        <v>75</v>
      </c>
      <c r="F43" s="40"/>
      <c r="G43" s="40"/>
      <c r="H43" s="40"/>
      <c r="I43" s="40"/>
      <c r="J43" s="41"/>
    </row>
    <row r="44" spans="1:16" x14ac:dyDescent="0.25">
      <c r="A44" s="31" t="s">
        <v>34</v>
      </c>
      <c r="B44" s="31">
        <v>11</v>
      </c>
      <c r="C44" s="32" t="s">
        <v>76</v>
      </c>
      <c r="D44" s="31" t="s">
        <v>56</v>
      </c>
      <c r="E44" s="33" t="s">
        <v>77</v>
      </c>
      <c r="F44" s="34" t="s">
        <v>63</v>
      </c>
      <c r="G44" s="35">
        <v>1</v>
      </c>
      <c r="H44" s="36">
        <v>0</v>
      </c>
      <c r="I44" s="37">
        <f>ROUND(G44*H44,P4)</f>
        <v>0</v>
      </c>
      <c r="J44" s="34" t="s">
        <v>39</v>
      </c>
      <c r="O44" s="38">
        <f>I44*0.21</f>
        <v>0</v>
      </c>
      <c r="P44">
        <v>3</v>
      </c>
    </row>
    <row r="45" spans="1:16" ht="90" x14ac:dyDescent="0.25">
      <c r="A45" s="31" t="s">
        <v>40</v>
      </c>
      <c r="B45" s="39"/>
      <c r="C45" s="40"/>
      <c r="D45" s="40"/>
      <c r="E45" s="33" t="s">
        <v>78</v>
      </c>
      <c r="F45" s="40"/>
      <c r="G45" s="40"/>
      <c r="H45" s="40"/>
      <c r="I45" s="40"/>
      <c r="J45" s="41"/>
    </row>
    <row r="46" spans="1:16" ht="150" x14ac:dyDescent="0.25">
      <c r="A46" s="31" t="s">
        <v>44</v>
      </c>
      <c r="B46" s="39"/>
      <c r="C46" s="40"/>
      <c r="D46" s="40"/>
      <c r="E46" s="33" t="s">
        <v>79</v>
      </c>
      <c r="F46" s="40"/>
      <c r="G46" s="40"/>
      <c r="H46" s="40"/>
      <c r="I46" s="40"/>
      <c r="J46" s="41"/>
    </row>
    <row r="47" spans="1:16" x14ac:dyDescent="0.25">
      <c r="A47" s="25" t="s">
        <v>31</v>
      </c>
      <c r="B47" s="26"/>
      <c r="C47" s="27" t="s">
        <v>36</v>
      </c>
      <c r="D47" s="28"/>
      <c r="E47" s="25" t="s">
        <v>80</v>
      </c>
      <c r="F47" s="28"/>
      <c r="G47" s="28"/>
      <c r="H47" s="28"/>
      <c r="I47" s="29">
        <f>SUMIFS(I48:I78,A48:A78,"P")</f>
        <v>0</v>
      </c>
      <c r="J47" s="30"/>
    </row>
    <row r="48" spans="1:16" x14ac:dyDescent="0.25">
      <c r="A48" s="31" t="s">
        <v>34</v>
      </c>
      <c r="B48" s="31">
        <v>12</v>
      </c>
      <c r="C48" s="32" t="s">
        <v>81</v>
      </c>
      <c r="D48" s="31" t="s">
        <v>56</v>
      </c>
      <c r="E48" s="33" t="s">
        <v>82</v>
      </c>
      <c r="F48" s="34" t="s">
        <v>83</v>
      </c>
      <c r="G48" s="35">
        <v>6</v>
      </c>
      <c r="H48" s="36">
        <v>0</v>
      </c>
      <c r="I48" s="37">
        <f>ROUND(G48*H48,P4)</f>
        <v>0</v>
      </c>
      <c r="J48" s="34" t="s">
        <v>39</v>
      </c>
      <c r="O48" s="38">
        <f>I48*0.21</f>
        <v>0</v>
      </c>
      <c r="P48">
        <v>3</v>
      </c>
    </row>
    <row r="49" spans="1:16" ht="30" x14ac:dyDescent="0.25">
      <c r="A49" s="31" t="s">
        <v>40</v>
      </c>
      <c r="B49" s="39"/>
      <c r="C49" s="40"/>
      <c r="D49" s="40"/>
      <c r="E49" s="33" t="s">
        <v>84</v>
      </c>
      <c r="F49" s="40"/>
      <c r="G49" s="40"/>
      <c r="H49" s="40"/>
      <c r="I49" s="40"/>
      <c r="J49" s="41"/>
    </row>
    <row r="50" spans="1:16" ht="120" x14ac:dyDescent="0.25">
      <c r="A50" s="31" t="s">
        <v>44</v>
      </c>
      <c r="B50" s="39"/>
      <c r="C50" s="40"/>
      <c r="D50" s="40"/>
      <c r="E50" s="33" t="s">
        <v>85</v>
      </c>
      <c r="F50" s="40"/>
      <c r="G50" s="40"/>
      <c r="H50" s="40"/>
      <c r="I50" s="40"/>
      <c r="J50" s="41"/>
    </row>
    <row r="51" spans="1:16" x14ac:dyDescent="0.25">
      <c r="A51" s="31" t="s">
        <v>34</v>
      </c>
      <c r="B51" s="31">
        <v>13</v>
      </c>
      <c r="C51" s="32" t="s">
        <v>86</v>
      </c>
      <c r="D51" s="31" t="s">
        <v>56</v>
      </c>
      <c r="E51" s="33" t="s">
        <v>87</v>
      </c>
      <c r="F51" s="34" t="s">
        <v>88</v>
      </c>
      <c r="G51" s="35">
        <v>4.5</v>
      </c>
      <c r="H51" s="36">
        <v>0</v>
      </c>
      <c r="I51" s="37">
        <f>ROUND(G51*H51,P4)</f>
        <v>0</v>
      </c>
      <c r="J51" s="34" t="s">
        <v>39</v>
      </c>
      <c r="O51" s="38">
        <f>I51*0.21</f>
        <v>0</v>
      </c>
      <c r="P51">
        <v>3</v>
      </c>
    </row>
    <row r="52" spans="1:16" x14ac:dyDescent="0.25">
      <c r="A52" s="31" t="s">
        <v>40</v>
      </c>
      <c r="B52" s="39"/>
      <c r="C52" s="40"/>
      <c r="D52" s="40"/>
      <c r="E52" s="33" t="s">
        <v>89</v>
      </c>
      <c r="F52" s="40"/>
      <c r="G52" s="40"/>
      <c r="H52" s="40"/>
      <c r="I52" s="40"/>
      <c r="J52" s="41"/>
    </row>
    <row r="53" spans="1:16" x14ac:dyDescent="0.25">
      <c r="A53" s="31" t="s">
        <v>42</v>
      </c>
      <c r="B53" s="39"/>
      <c r="C53" s="40"/>
      <c r="D53" s="40"/>
      <c r="E53" s="42" t="s">
        <v>90</v>
      </c>
      <c r="F53" s="40"/>
      <c r="G53" s="40"/>
      <c r="H53" s="40"/>
      <c r="I53" s="40"/>
      <c r="J53" s="41"/>
    </row>
    <row r="54" spans="1:16" ht="90" x14ac:dyDescent="0.25">
      <c r="A54" s="31" t="s">
        <v>44</v>
      </c>
      <c r="B54" s="39"/>
      <c r="C54" s="40"/>
      <c r="D54" s="40"/>
      <c r="E54" s="33" t="s">
        <v>91</v>
      </c>
      <c r="F54" s="40"/>
      <c r="G54" s="40"/>
      <c r="H54" s="40"/>
      <c r="I54" s="40"/>
      <c r="J54" s="41"/>
    </row>
    <row r="55" spans="1:16" x14ac:dyDescent="0.25">
      <c r="A55" s="31" t="s">
        <v>34</v>
      </c>
      <c r="B55" s="31">
        <v>14</v>
      </c>
      <c r="C55" s="32" t="s">
        <v>92</v>
      </c>
      <c r="D55" s="31" t="s">
        <v>56</v>
      </c>
      <c r="E55" s="33" t="s">
        <v>93</v>
      </c>
      <c r="F55" s="34" t="s">
        <v>88</v>
      </c>
      <c r="G55" s="35">
        <v>5.7240000000000002</v>
      </c>
      <c r="H55" s="36">
        <v>0</v>
      </c>
      <c r="I55" s="37">
        <f>ROUND(G55*H55,P4)</f>
        <v>0</v>
      </c>
      <c r="J55" s="34" t="s">
        <v>39</v>
      </c>
      <c r="O55" s="38">
        <f>I55*0.21</f>
        <v>0</v>
      </c>
      <c r="P55">
        <v>3</v>
      </c>
    </row>
    <row r="56" spans="1:16" x14ac:dyDescent="0.25">
      <c r="A56" s="31" t="s">
        <v>40</v>
      </c>
      <c r="B56" s="39"/>
      <c r="C56" s="40"/>
      <c r="D56" s="40"/>
      <c r="E56" s="33" t="s">
        <v>94</v>
      </c>
      <c r="F56" s="40"/>
      <c r="G56" s="40"/>
      <c r="H56" s="40"/>
      <c r="I56" s="40"/>
      <c r="J56" s="41"/>
    </row>
    <row r="57" spans="1:16" x14ac:dyDescent="0.25">
      <c r="A57" s="31" t="s">
        <v>42</v>
      </c>
      <c r="B57" s="39"/>
      <c r="C57" s="40"/>
      <c r="D57" s="40"/>
      <c r="E57" s="42" t="s">
        <v>95</v>
      </c>
      <c r="F57" s="40"/>
      <c r="G57" s="40"/>
      <c r="H57" s="40"/>
      <c r="I57" s="40"/>
      <c r="J57" s="41"/>
    </row>
    <row r="58" spans="1:16" ht="409.5" x14ac:dyDescent="0.25">
      <c r="A58" s="31" t="s">
        <v>44</v>
      </c>
      <c r="B58" s="39"/>
      <c r="C58" s="40"/>
      <c r="D58" s="40"/>
      <c r="E58" s="33" t="s">
        <v>96</v>
      </c>
      <c r="F58" s="40"/>
      <c r="G58" s="40"/>
      <c r="H58" s="40"/>
      <c r="I58" s="40"/>
      <c r="J58" s="41"/>
    </row>
    <row r="59" spans="1:16" x14ac:dyDescent="0.25">
      <c r="A59" s="31" t="s">
        <v>34</v>
      </c>
      <c r="B59" s="31">
        <v>15</v>
      </c>
      <c r="C59" s="32" t="s">
        <v>97</v>
      </c>
      <c r="D59" s="31" t="s">
        <v>56</v>
      </c>
      <c r="E59" s="33" t="s">
        <v>98</v>
      </c>
      <c r="F59" s="34" t="s">
        <v>88</v>
      </c>
      <c r="G59" s="35">
        <v>5.7240000000000002</v>
      </c>
      <c r="H59" s="36">
        <v>0</v>
      </c>
      <c r="I59" s="37">
        <f>ROUND(G59*H59,P4)</f>
        <v>0</v>
      </c>
      <c r="J59" s="34" t="s">
        <v>39</v>
      </c>
      <c r="O59" s="38">
        <f>I59*0.21</f>
        <v>0</v>
      </c>
      <c r="P59">
        <v>3</v>
      </c>
    </row>
    <row r="60" spans="1:16" ht="30" x14ac:dyDescent="0.25">
      <c r="A60" s="31" t="s">
        <v>40</v>
      </c>
      <c r="B60" s="39"/>
      <c r="C60" s="40"/>
      <c r="D60" s="40"/>
      <c r="E60" s="33" t="s">
        <v>99</v>
      </c>
      <c r="F60" s="40"/>
      <c r="G60" s="40"/>
      <c r="H60" s="40"/>
      <c r="I60" s="40"/>
      <c r="J60" s="41"/>
    </row>
    <row r="61" spans="1:16" x14ac:dyDescent="0.25">
      <c r="A61" s="31" t="s">
        <v>42</v>
      </c>
      <c r="B61" s="39"/>
      <c r="C61" s="40"/>
      <c r="D61" s="40"/>
      <c r="E61" s="42" t="s">
        <v>95</v>
      </c>
      <c r="F61" s="40"/>
      <c r="G61" s="40"/>
      <c r="H61" s="40"/>
      <c r="I61" s="40"/>
      <c r="J61" s="41"/>
    </row>
    <row r="62" spans="1:16" ht="405" x14ac:dyDescent="0.25">
      <c r="A62" s="31" t="s">
        <v>44</v>
      </c>
      <c r="B62" s="39"/>
      <c r="C62" s="40"/>
      <c r="D62" s="40"/>
      <c r="E62" s="33" t="s">
        <v>100</v>
      </c>
      <c r="F62" s="40"/>
      <c r="G62" s="40"/>
      <c r="H62" s="40"/>
      <c r="I62" s="40"/>
      <c r="J62" s="41"/>
    </row>
    <row r="63" spans="1:16" x14ac:dyDescent="0.25">
      <c r="A63" s="31" t="s">
        <v>34</v>
      </c>
      <c r="B63" s="31">
        <v>16</v>
      </c>
      <c r="C63" s="32" t="s">
        <v>101</v>
      </c>
      <c r="D63" s="31" t="s">
        <v>56</v>
      </c>
      <c r="E63" s="33" t="s">
        <v>102</v>
      </c>
      <c r="F63" s="34" t="s">
        <v>103</v>
      </c>
      <c r="G63" s="35">
        <v>500</v>
      </c>
      <c r="H63" s="36">
        <v>0</v>
      </c>
      <c r="I63" s="37">
        <f>ROUND(G63*H63,P4)</f>
        <v>0</v>
      </c>
      <c r="J63" s="34" t="s">
        <v>39</v>
      </c>
      <c r="O63" s="38">
        <f>I63*0.21</f>
        <v>0</v>
      </c>
      <c r="P63">
        <v>3</v>
      </c>
    </row>
    <row r="64" spans="1:16" ht="30" x14ac:dyDescent="0.25">
      <c r="A64" s="31" t="s">
        <v>40</v>
      </c>
      <c r="B64" s="39"/>
      <c r="C64" s="40"/>
      <c r="D64" s="40"/>
      <c r="E64" s="33" t="s">
        <v>58</v>
      </c>
      <c r="F64" s="40"/>
      <c r="G64" s="40"/>
      <c r="H64" s="40"/>
      <c r="I64" s="40"/>
      <c r="J64" s="41"/>
    </row>
    <row r="65" spans="1:16" x14ac:dyDescent="0.25">
      <c r="A65" s="31" t="s">
        <v>42</v>
      </c>
      <c r="B65" s="39"/>
      <c r="C65" s="40"/>
      <c r="D65" s="40"/>
      <c r="E65" s="42" t="s">
        <v>104</v>
      </c>
      <c r="F65" s="40"/>
      <c r="G65" s="40"/>
      <c r="H65" s="40"/>
      <c r="I65" s="40"/>
      <c r="J65" s="41"/>
    </row>
    <row r="66" spans="1:16" x14ac:dyDescent="0.25">
      <c r="A66" s="31" t="s">
        <v>44</v>
      </c>
      <c r="B66" s="39"/>
      <c r="C66" s="40"/>
      <c r="D66" s="40"/>
      <c r="E66" s="33" t="s">
        <v>105</v>
      </c>
      <c r="F66" s="40"/>
      <c r="G66" s="40"/>
      <c r="H66" s="40"/>
      <c r="I66" s="40"/>
      <c r="J66" s="41"/>
    </row>
    <row r="67" spans="1:16" x14ac:dyDescent="0.25">
      <c r="A67" s="31" t="s">
        <v>34</v>
      </c>
      <c r="B67" s="31">
        <v>17</v>
      </c>
      <c r="C67" s="32" t="s">
        <v>106</v>
      </c>
      <c r="D67" s="31" t="s">
        <v>56</v>
      </c>
      <c r="E67" s="33" t="s">
        <v>107</v>
      </c>
      <c r="F67" s="34" t="s">
        <v>103</v>
      </c>
      <c r="G67" s="35">
        <v>100</v>
      </c>
      <c r="H67" s="36">
        <v>0</v>
      </c>
      <c r="I67" s="37">
        <f>ROUND(G67*H67,P4)</f>
        <v>0</v>
      </c>
      <c r="J67" s="34" t="s">
        <v>39</v>
      </c>
      <c r="O67" s="38">
        <f>I67*0.21</f>
        <v>0</v>
      </c>
      <c r="P67">
        <v>3</v>
      </c>
    </row>
    <row r="68" spans="1:16" ht="30" x14ac:dyDescent="0.25">
      <c r="A68" s="31" t="s">
        <v>40</v>
      </c>
      <c r="B68" s="39"/>
      <c r="C68" s="40"/>
      <c r="D68" s="40"/>
      <c r="E68" s="33" t="s">
        <v>58</v>
      </c>
      <c r="F68" s="40"/>
      <c r="G68" s="40"/>
      <c r="H68" s="40"/>
      <c r="I68" s="40"/>
      <c r="J68" s="41"/>
    </row>
    <row r="69" spans="1:16" ht="30" x14ac:dyDescent="0.25">
      <c r="A69" s="31" t="s">
        <v>42</v>
      </c>
      <c r="B69" s="39"/>
      <c r="C69" s="40"/>
      <c r="D69" s="40"/>
      <c r="E69" s="42" t="s">
        <v>108</v>
      </c>
      <c r="F69" s="40"/>
      <c r="G69" s="40"/>
      <c r="H69" s="40"/>
      <c r="I69" s="40"/>
      <c r="J69" s="41"/>
    </row>
    <row r="70" spans="1:16" ht="45" x14ac:dyDescent="0.25">
      <c r="A70" s="31" t="s">
        <v>44</v>
      </c>
      <c r="B70" s="39"/>
      <c r="C70" s="40"/>
      <c r="D70" s="40"/>
      <c r="E70" s="33" t="s">
        <v>109</v>
      </c>
      <c r="F70" s="40"/>
      <c r="G70" s="40"/>
      <c r="H70" s="40"/>
      <c r="I70" s="40"/>
      <c r="J70" s="41"/>
    </row>
    <row r="71" spans="1:16" x14ac:dyDescent="0.25">
      <c r="A71" s="31" t="s">
        <v>34</v>
      </c>
      <c r="B71" s="31">
        <v>18</v>
      </c>
      <c r="C71" s="32" t="s">
        <v>110</v>
      </c>
      <c r="D71" s="31" t="s">
        <v>56</v>
      </c>
      <c r="E71" s="33" t="s">
        <v>111</v>
      </c>
      <c r="F71" s="34" t="s">
        <v>103</v>
      </c>
      <c r="G71" s="35">
        <v>500</v>
      </c>
      <c r="H71" s="36">
        <v>0</v>
      </c>
      <c r="I71" s="37">
        <f>ROUND(G71*H71,P4)</f>
        <v>0</v>
      </c>
      <c r="J71" s="34" t="s">
        <v>39</v>
      </c>
      <c r="O71" s="38">
        <f>I71*0.21</f>
        <v>0</v>
      </c>
      <c r="P71">
        <v>3</v>
      </c>
    </row>
    <row r="72" spans="1:16" ht="30" x14ac:dyDescent="0.25">
      <c r="A72" s="31" t="s">
        <v>40</v>
      </c>
      <c r="B72" s="39"/>
      <c r="C72" s="40"/>
      <c r="D72" s="40"/>
      <c r="E72" s="33" t="s">
        <v>58</v>
      </c>
      <c r="F72" s="40"/>
      <c r="G72" s="40"/>
      <c r="H72" s="40"/>
      <c r="I72" s="40"/>
      <c r="J72" s="41"/>
    </row>
    <row r="73" spans="1:16" ht="30" x14ac:dyDescent="0.25">
      <c r="A73" s="31" t="s">
        <v>42</v>
      </c>
      <c r="B73" s="39"/>
      <c r="C73" s="40"/>
      <c r="D73" s="40"/>
      <c r="E73" s="42" t="s">
        <v>112</v>
      </c>
      <c r="F73" s="40"/>
      <c r="G73" s="40"/>
      <c r="H73" s="40"/>
      <c r="I73" s="40"/>
      <c r="J73" s="41"/>
    </row>
    <row r="74" spans="1:16" ht="30" x14ac:dyDescent="0.25">
      <c r="A74" s="31" t="s">
        <v>44</v>
      </c>
      <c r="B74" s="39"/>
      <c r="C74" s="40"/>
      <c r="D74" s="40"/>
      <c r="E74" s="33" t="s">
        <v>113</v>
      </c>
      <c r="F74" s="40"/>
      <c r="G74" s="40"/>
      <c r="H74" s="40"/>
      <c r="I74" s="40"/>
      <c r="J74" s="41"/>
    </row>
    <row r="75" spans="1:16" x14ac:dyDescent="0.25">
      <c r="A75" s="31" t="s">
        <v>34</v>
      </c>
      <c r="B75" s="31">
        <v>19</v>
      </c>
      <c r="C75" s="32" t="s">
        <v>114</v>
      </c>
      <c r="D75" s="31" t="s">
        <v>56</v>
      </c>
      <c r="E75" s="33" t="s">
        <v>115</v>
      </c>
      <c r="F75" s="34" t="s">
        <v>103</v>
      </c>
      <c r="G75" s="35">
        <v>5.3380000000000001</v>
      </c>
      <c r="H75" s="36">
        <v>0</v>
      </c>
      <c r="I75" s="37">
        <f>ROUND(G75*H75,P4)</f>
        <v>0</v>
      </c>
      <c r="J75" s="34" t="s">
        <v>39</v>
      </c>
      <c r="O75" s="38">
        <f>I75*0.21</f>
        <v>0</v>
      </c>
      <c r="P75">
        <v>3</v>
      </c>
    </row>
    <row r="76" spans="1:16" ht="30" x14ac:dyDescent="0.25">
      <c r="A76" s="31" t="s">
        <v>40</v>
      </c>
      <c r="B76" s="39"/>
      <c r="C76" s="40"/>
      <c r="D76" s="40"/>
      <c r="E76" s="33" t="s">
        <v>116</v>
      </c>
      <c r="F76" s="40"/>
      <c r="G76" s="40"/>
      <c r="H76" s="40"/>
      <c r="I76" s="40"/>
      <c r="J76" s="41"/>
    </row>
    <row r="77" spans="1:16" x14ac:dyDescent="0.25">
      <c r="A77" s="31" t="s">
        <v>42</v>
      </c>
      <c r="B77" s="39"/>
      <c r="C77" s="40"/>
      <c r="D77" s="40"/>
      <c r="E77" s="42" t="s">
        <v>117</v>
      </c>
      <c r="F77" s="40"/>
      <c r="G77" s="40"/>
      <c r="H77" s="40"/>
      <c r="I77" s="40"/>
      <c r="J77" s="41"/>
    </row>
    <row r="78" spans="1:16" ht="45" x14ac:dyDescent="0.25">
      <c r="A78" s="31" t="s">
        <v>44</v>
      </c>
      <c r="B78" s="39"/>
      <c r="C78" s="40"/>
      <c r="D78" s="40"/>
      <c r="E78" s="33" t="s">
        <v>118</v>
      </c>
      <c r="F78" s="40"/>
      <c r="G78" s="40"/>
      <c r="H78" s="40"/>
      <c r="I78" s="40"/>
      <c r="J78" s="41"/>
    </row>
    <row r="79" spans="1:16" x14ac:dyDescent="0.25">
      <c r="A79" s="25" t="s">
        <v>31</v>
      </c>
      <c r="B79" s="26"/>
      <c r="C79" s="27" t="s">
        <v>46</v>
      </c>
      <c r="D79" s="28"/>
      <c r="E79" s="25" t="s">
        <v>119</v>
      </c>
      <c r="F79" s="28"/>
      <c r="G79" s="28"/>
      <c r="H79" s="28"/>
      <c r="I79" s="29">
        <f>SUMIFS(I80:I83,A80:A83,"P")</f>
        <v>0</v>
      </c>
      <c r="J79" s="30"/>
    </row>
    <row r="80" spans="1:16" x14ac:dyDescent="0.25">
      <c r="A80" s="31" t="s">
        <v>34</v>
      </c>
      <c r="B80" s="31">
        <v>20</v>
      </c>
      <c r="C80" s="32" t="s">
        <v>120</v>
      </c>
      <c r="D80" s="31" t="s">
        <v>56</v>
      </c>
      <c r="E80" s="33" t="s">
        <v>121</v>
      </c>
      <c r="F80" s="34" t="s">
        <v>103</v>
      </c>
      <c r="G80" s="35">
        <v>46.655999999999999</v>
      </c>
      <c r="H80" s="36">
        <v>0</v>
      </c>
      <c r="I80" s="37">
        <f>ROUND(G80*H80,P4)</f>
        <v>0</v>
      </c>
      <c r="J80" s="34" t="s">
        <v>39</v>
      </c>
      <c r="O80" s="38">
        <f>I80*0.21</f>
        <v>0</v>
      </c>
      <c r="P80">
        <v>3</v>
      </c>
    </row>
    <row r="81" spans="1:16" ht="30" x14ac:dyDescent="0.25">
      <c r="A81" s="31" t="s">
        <v>40</v>
      </c>
      <c r="B81" s="39"/>
      <c r="C81" s="40"/>
      <c r="D81" s="40"/>
      <c r="E81" s="33" t="s">
        <v>122</v>
      </c>
      <c r="F81" s="40"/>
      <c r="G81" s="40"/>
      <c r="H81" s="40"/>
      <c r="I81" s="40"/>
      <c r="J81" s="41"/>
    </row>
    <row r="82" spans="1:16" x14ac:dyDescent="0.25">
      <c r="A82" s="31" t="s">
        <v>42</v>
      </c>
      <c r="B82" s="39"/>
      <c r="C82" s="40"/>
      <c r="D82" s="40"/>
      <c r="E82" s="42" t="s">
        <v>123</v>
      </c>
      <c r="F82" s="40"/>
      <c r="G82" s="40"/>
      <c r="H82" s="40"/>
      <c r="I82" s="40"/>
      <c r="J82" s="41"/>
    </row>
    <row r="83" spans="1:16" ht="120" x14ac:dyDescent="0.25">
      <c r="A83" s="31" t="s">
        <v>44</v>
      </c>
      <c r="B83" s="39"/>
      <c r="C83" s="40"/>
      <c r="D83" s="40"/>
      <c r="E83" s="33" t="s">
        <v>124</v>
      </c>
      <c r="F83" s="40"/>
      <c r="G83" s="40"/>
      <c r="H83" s="40"/>
      <c r="I83" s="40"/>
      <c r="J83" s="41"/>
    </row>
    <row r="84" spans="1:16" x14ac:dyDescent="0.25">
      <c r="A84" s="25" t="s">
        <v>31</v>
      </c>
      <c r="B84" s="26"/>
      <c r="C84" s="27" t="s">
        <v>125</v>
      </c>
      <c r="D84" s="28"/>
      <c r="E84" s="25" t="s">
        <v>126</v>
      </c>
      <c r="F84" s="28"/>
      <c r="G84" s="28"/>
      <c r="H84" s="28"/>
      <c r="I84" s="29">
        <f>SUMIFS(I85:I88,A85:A88,"P")</f>
        <v>0</v>
      </c>
      <c r="J84" s="30"/>
    </row>
    <row r="85" spans="1:16" ht="30" x14ac:dyDescent="0.25">
      <c r="A85" s="31" t="s">
        <v>34</v>
      </c>
      <c r="B85" s="31">
        <v>21</v>
      </c>
      <c r="C85" s="32" t="s">
        <v>127</v>
      </c>
      <c r="D85" s="31" t="s">
        <v>56</v>
      </c>
      <c r="E85" s="33" t="s">
        <v>128</v>
      </c>
      <c r="F85" s="34" t="s">
        <v>103</v>
      </c>
      <c r="G85" s="35">
        <v>30</v>
      </c>
      <c r="H85" s="36">
        <v>0</v>
      </c>
      <c r="I85" s="37">
        <f>ROUND(G85*H85,P4)</f>
        <v>0</v>
      </c>
      <c r="J85" s="31"/>
      <c r="O85" s="38">
        <f>I85*0.21</f>
        <v>0</v>
      </c>
      <c r="P85">
        <v>3</v>
      </c>
    </row>
    <row r="86" spans="1:16" ht="30" x14ac:dyDescent="0.25">
      <c r="A86" s="31" t="s">
        <v>40</v>
      </c>
      <c r="B86" s="39"/>
      <c r="C86" s="40"/>
      <c r="D86" s="40"/>
      <c r="E86" s="33" t="s">
        <v>129</v>
      </c>
      <c r="F86" s="40"/>
      <c r="G86" s="40"/>
      <c r="H86" s="40"/>
      <c r="I86" s="40"/>
      <c r="J86" s="41"/>
    </row>
    <row r="87" spans="1:16" x14ac:dyDescent="0.25">
      <c r="A87" s="31" t="s">
        <v>42</v>
      </c>
      <c r="B87" s="39"/>
      <c r="C87" s="40"/>
      <c r="D87" s="40"/>
      <c r="E87" s="42" t="s">
        <v>130</v>
      </c>
      <c r="F87" s="40"/>
      <c r="G87" s="40"/>
      <c r="H87" s="40"/>
      <c r="I87" s="40"/>
      <c r="J87" s="41"/>
    </row>
    <row r="88" spans="1:16" ht="180" x14ac:dyDescent="0.25">
      <c r="A88" s="31" t="s">
        <v>44</v>
      </c>
      <c r="B88" s="39"/>
      <c r="C88" s="40"/>
      <c r="D88" s="40"/>
      <c r="E88" s="33" t="s">
        <v>131</v>
      </c>
      <c r="F88" s="40"/>
      <c r="G88" s="40"/>
      <c r="H88" s="40"/>
      <c r="I88" s="40"/>
      <c r="J88" s="41"/>
    </row>
    <row r="89" spans="1:16" x14ac:dyDescent="0.25">
      <c r="A89" s="25" t="s">
        <v>31</v>
      </c>
      <c r="B89" s="26"/>
      <c r="C89" s="27" t="s">
        <v>132</v>
      </c>
      <c r="D89" s="28"/>
      <c r="E89" s="25" t="s">
        <v>133</v>
      </c>
      <c r="F89" s="28"/>
      <c r="G89" s="28"/>
      <c r="H89" s="28"/>
      <c r="I89" s="29">
        <f>SUMIFS(I90:I92,A90:A92,"P")</f>
        <v>0</v>
      </c>
      <c r="J89" s="30"/>
    </row>
    <row r="90" spans="1:16" ht="30" x14ac:dyDescent="0.25">
      <c r="A90" s="31" t="s">
        <v>34</v>
      </c>
      <c r="B90" s="31">
        <v>22</v>
      </c>
      <c r="C90" s="32" t="s">
        <v>134</v>
      </c>
      <c r="D90" s="31" t="s">
        <v>56</v>
      </c>
      <c r="E90" s="33" t="s">
        <v>135</v>
      </c>
      <c r="F90" s="34" t="s">
        <v>136</v>
      </c>
      <c r="G90" s="35">
        <v>1</v>
      </c>
      <c r="H90" s="36">
        <v>0</v>
      </c>
      <c r="I90" s="37">
        <f>ROUND(G90*H90,P4)</f>
        <v>0</v>
      </c>
      <c r="J90" s="31"/>
      <c r="O90" s="38">
        <f>I90*0.21</f>
        <v>0</v>
      </c>
      <c r="P90">
        <v>3</v>
      </c>
    </row>
    <row r="91" spans="1:16" ht="45" x14ac:dyDescent="0.25">
      <c r="A91" s="31" t="s">
        <v>40</v>
      </c>
      <c r="B91" s="39"/>
      <c r="C91" s="40"/>
      <c r="D91" s="40"/>
      <c r="E91" s="33" t="s">
        <v>137</v>
      </c>
      <c r="F91" s="40"/>
      <c r="G91" s="40"/>
      <c r="H91" s="40"/>
      <c r="I91" s="40"/>
      <c r="J91" s="41"/>
    </row>
    <row r="92" spans="1:16" ht="135" x14ac:dyDescent="0.25">
      <c r="A92" s="31" t="s">
        <v>44</v>
      </c>
      <c r="B92" s="39"/>
      <c r="C92" s="40"/>
      <c r="D92" s="40"/>
      <c r="E92" s="33" t="s">
        <v>138</v>
      </c>
      <c r="F92" s="40"/>
      <c r="G92" s="40"/>
      <c r="H92" s="40"/>
      <c r="I92" s="40"/>
      <c r="J92" s="41"/>
    </row>
    <row r="93" spans="1:16" x14ac:dyDescent="0.25">
      <c r="A93" s="25" t="s">
        <v>31</v>
      </c>
      <c r="B93" s="26"/>
      <c r="C93" s="27" t="s">
        <v>139</v>
      </c>
      <c r="D93" s="28"/>
      <c r="E93" s="25" t="s">
        <v>140</v>
      </c>
      <c r="F93" s="28"/>
      <c r="G93" s="28"/>
      <c r="H93" s="28"/>
      <c r="I93" s="29">
        <f>SUMIFS(I94:I125,A94:A125,"P")</f>
        <v>0</v>
      </c>
      <c r="J93" s="30"/>
    </row>
    <row r="94" spans="1:16" x14ac:dyDescent="0.25">
      <c r="A94" s="31" t="s">
        <v>34</v>
      </c>
      <c r="B94" s="31">
        <v>23</v>
      </c>
      <c r="C94" s="32" t="s">
        <v>141</v>
      </c>
      <c r="D94" s="31" t="s">
        <v>56</v>
      </c>
      <c r="E94" s="33" t="s">
        <v>142</v>
      </c>
      <c r="F94" s="34" t="s">
        <v>143</v>
      </c>
      <c r="G94" s="35">
        <v>46</v>
      </c>
      <c r="H94" s="36">
        <v>0</v>
      </c>
      <c r="I94" s="37">
        <f>ROUND(G94*H94,P4)</f>
        <v>0</v>
      </c>
      <c r="J94" s="34" t="s">
        <v>39</v>
      </c>
      <c r="O94" s="38">
        <f>I94*0.21</f>
        <v>0</v>
      </c>
      <c r="P94">
        <v>3</v>
      </c>
    </row>
    <row r="95" spans="1:16" ht="30" x14ac:dyDescent="0.25">
      <c r="A95" s="31" t="s">
        <v>40</v>
      </c>
      <c r="B95" s="39"/>
      <c r="C95" s="40"/>
      <c r="D95" s="40"/>
      <c r="E95" s="33" t="s">
        <v>144</v>
      </c>
      <c r="F95" s="40"/>
      <c r="G95" s="40"/>
      <c r="H95" s="40"/>
      <c r="I95" s="40"/>
      <c r="J95" s="41"/>
    </row>
    <row r="96" spans="1:16" x14ac:dyDescent="0.25">
      <c r="A96" s="31" t="s">
        <v>42</v>
      </c>
      <c r="B96" s="39"/>
      <c r="C96" s="40"/>
      <c r="D96" s="40"/>
      <c r="E96" s="42" t="s">
        <v>145</v>
      </c>
      <c r="F96" s="40"/>
      <c r="G96" s="40"/>
      <c r="H96" s="40"/>
      <c r="I96" s="40"/>
      <c r="J96" s="41"/>
    </row>
    <row r="97" spans="1:16" ht="45" x14ac:dyDescent="0.25">
      <c r="A97" s="31" t="s">
        <v>44</v>
      </c>
      <c r="B97" s="39"/>
      <c r="C97" s="40"/>
      <c r="D97" s="40"/>
      <c r="E97" s="33" t="s">
        <v>146</v>
      </c>
      <c r="F97" s="40"/>
      <c r="G97" s="40"/>
      <c r="H97" s="40"/>
      <c r="I97" s="40"/>
      <c r="J97" s="41"/>
    </row>
    <row r="98" spans="1:16" x14ac:dyDescent="0.25">
      <c r="A98" s="31" t="s">
        <v>34</v>
      </c>
      <c r="B98" s="31">
        <v>24</v>
      </c>
      <c r="C98" s="32" t="s">
        <v>147</v>
      </c>
      <c r="D98" s="31" t="s">
        <v>56</v>
      </c>
      <c r="E98" s="33" t="s">
        <v>148</v>
      </c>
      <c r="F98" s="34" t="s">
        <v>143</v>
      </c>
      <c r="G98" s="35">
        <v>6</v>
      </c>
      <c r="H98" s="36">
        <v>0</v>
      </c>
      <c r="I98" s="37">
        <f>ROUND(G98*H98,P4)</f>
        <v>0</v>
      </c>
      <c r="J98" s="34" t="s">
        <v>39</v>
      </c>
      <c r="O98" s="38">
        <f>I98*0.21</f>
        <v>0</v>
      </c>
      <c r="P98">
        <v>3</v>
      </c>
    </row>
    <row r="99" spans="1:16" ht="45" x14ac:dyDescent="0.25">
      <c r="A99" s="31" t="s">
        <v>40</v>
      </c>
      <c r="B99" s="39"/>
      <c r="C99" s="40"/>
      <c r="D99" s="40"/>
      <c r="E99" s="33" t="s">
        <v>149</v>
      </c>
      <c r="F99" s="40"/>
      <c r="G99" s="40"/>
      <c r="H99" s="40"/>
      <c r="I99" s="40"/>
      <c r="J99" s="41"/>
    </row>
    <row r="100" spans="1:16" x14ac:dyDescent="0.25">
      <c r="A100" s="31" t="s">
        <v>42</v>
      </c>
      <c r="B100" s="39"/>
      <c r="C100" s="40"/>
      <c r="D100" s="40"/>
      <c r="E100" s="42" t="s">
        <v>150</v>
      </c>
      <c r="F100" s="40"/>
      <c r="G100" s="40"/>
      <c r="H100" s="40"/>
      <c r="I100" s="40"/>
      <c r="J100" s="41"/>
    </row>
    <row r="101" spans="1:16" ht="120" x14ac:dyDescent="0.25">
      <c r="A101" s="31" t="s">
        <v>44</v>
      </c>
      <c r="B101" s="39"/>
      <c r="C101" s="40"/>
      <c r="D101" s="40"/>
      <c r="E101" s="33" t="s">
        <v>151</v>
      </c>
      <c r="F101" s="40"/>
      <c r="G101" s="40"/>
      <c r="H101" s="40"/>
      <c r="I101" s="40"/>
      <c r="J101" s="41"/>
    </row>
    <row r="102" spans="1:16" x14ac:dyDescent="0.25">
      <c r="A102" s="31" t="s">
        <v>34</v>
      </c>
      <c r="B102" s="31">
        <v>25</v>
      </c>
      <c r="C102" s="32" t="s">
        <v>152</v>
      </c>
      <c r="D102" s="31" t="s">
        <v>56</v>
      </c>
      <c r="E102" s="33" t="s">
        <v>153</v>
      </c>
      <c r="F102" s="34" t="s">
        <v>154</v>
      </c>
      <c r="G102" s="35">
        <v>122.5</v>
      </c>
      <c r="H102" s="36">
        <v>0</v>
      </c>
      <c r="I102" s="37">
        <f>ROUND(G102*H102,P4)</f>
        <v>0</v>
      </c>
      <c r="J102" s="34" t="s">
        <v>39</v>
      </c>
      <c r="O102" s="38">
        <f>I102*0.21</f>
        <v>0</v>
      </c>
      <c r="P102">
        <v>3</v>
      </c>
    </row>
    <row r="103" spans="1:16" ht="45" x14ac:dyDescent="0.25">
      <c r="A103" s="31" t="s">
        <v>40</v>
      </c>
      <c r="B103" s="39"/>
      <c r="C103" s="40"/>
      <c r="D103" s="40"/>
      <c r="E103" s="33" t="s">
        <v>155</v>
      </c>
      <c r="F103" s="40"/>
      <c r="G103" s="40"/>
      <c r="H103" s="40"/>
      <c r="I103" s="40"/>
      <c r="J103" s="41"/>
    </row>
    <row r="104" spans="1:16" x14ac:dyDescent="0.25">
      <c r="A104" s="31" t="s">
        <v>42</v>
      </c>
      <c r="B104" s="39"/>
      <c r="C104" s="40"/>
      <c r="D104" s="40"/>
      <c r="E104" s="42" t="s">
        <v>156</v>
      </c>
      <c r="F104" s="40"/>
      <c r="G104" s="40"/>
      <c r="H104" s="40"/>
      <c r="I104" s="40"/>
      <c r="J104" s="41"/>
    </row>
    <row r="105" spans="1:16" ht="30" x14ac:dyDescent="0.25">
      <c r="A105" s="31" t="s">
        <v>44</v>
      </c>
      <c r="B105" s="39"/>
      <c r="C105" s="40"/>
      <c r="D105" s="40"/>
      <c r="E105" s="33" t="s">
        <v>157</v>
      </c>
      <c r="F105" s="40"/>
      <c r="G105" s="40"/>
      <c r="H105" s="40"/>
      <c r="I105" s="40"/>
      <c r="J105" s="41"/>
    </row>
    <row r="106" spans="1:16" x14ac:dyDescent="0.25">
      <c r="A106" s="31" t="s">
        <v>34</v>
      </c>
      <c r="B106" s="31">
        <v>26</v>
      </c>
      <c r="C106" s="32" t="s">
        <v>158</v>
      </c>
      <c r="D106" s="31" t="s">
        <v>56</v>
      </c>
      <c r="E106" s="33" t="s">
        <v>159</v>
      </c>
      <c r="F106" s="34" t="s">
        <v>38</v>
      </c>
      <c r="G106" s="35">
        <v>0.52200000000000002</v>
      </c>
      <c r="H106" s="36">
        <v>0</v>
      </c>
      <c r="I106" s="37">
        <f>ROUND(G106*H106,P4)</f>
        <v>0</v>
      </c>
      <c r="J106" s="34" t="s">
        <v>39</v>
      </c>
      <c r="O106" s="38">
        <f>I106*0.21</f>
        <v>0</v>
      </c>
      <c r="P106">
        <v>3</v>
      </c>
    </row>
    <row r="107" spans="1:16" ht="60" x14ac:dyDescent="0.25">
      <c r="A107" s="31" t="s">
        <v>40</v>
      </c>
      <c r="B107" s="39"/>
      <c r="C107" s="40"/>
      <c r="D107" s="40"/>
      <c r="E107" s="33" t="s">
        <v>160</v>
      </c>
      <c r="F107" s="40"/>
      <c r="G107" s="40"/>
      <c r="H107" s="40"/>
      <c r="I107" s="40"/>
      <c r="J107" s="41"/>
    </row>
    <row r="108" spans="1:16" ht="75" x14ac:dyDescent="0.25">
      <c r="A108" s="31" t="s">
        <v>42</v>
      </c>
      <c r="B108" s="39"/>
      <c r="C108" s="40"/>
      <c r="D108" s="40"/>
      <c r="E108" s="42" t="s">
        <v>161</v>
      </c>
      <c r="F108" s="40"/>
      <c r="G108" s="40"/>
      <c r="H108" s="40"/>
      <c r="I108" s="40"/>
      <c r="J108" s="41"/>
    </row>
    <row r="109" spans="1:16" ht="30" x14ac:dyDescent="0.25">
      <c r="A109" s="31" t="s">
        <v>44</v>
      </c>
      <c r="B109" s="39"/>
      <c r="C109" s="40"/>
      <c r="D109" s="40"/>
      <c r="E109" s="33" t="s">
        <v>157</v>
      </c>
      <c r="F109" s="40"/>
      <c r="G109" s="40"/>
      <c r="H109" s="40"/>
      <c r="I109" s="40"/>
      <c r="J109" s="41"/>
    </row>
    <row r="110" spans="1:16" x14ac:dyDescent="0.25">
      <c r="A110" s="31" t="s">
        <v>34</v>
      </c>
      <c r="B110" s="31">
        <v>27</v>
      </c>
      <c r="C110" s="32" t="s">
        <v>162</v>
      </c>
      <c r="D110" s="31" t="s">
        <v>56</v>
      </c>
      <c r="E110" s="33" t="s">
        <v>163</v>
      </c>
      <c r="F110" s="34" t="s">
        <v>88</v>
      </c>
      <c r="G110" s="35">
        <v>0.51800000000000002</v>
      </c>
      <c r="H110" s="36">
        <v>0</v>
      </c>
      <c r="I110" s="37">
        <f>ROUND(G110*H110,P4)</f>
        <v>0</v>
      </c>
      <c r="J110" s="34" t="s">
        <v>39</v>
      </c>
      <c r="O110" s="38">
        <f>I110*0.21</f>
        <v>0</v>
      </c>
      <c r="P110">
        <v>3</v>
      </c>
    </row>
    <row r="111" spans="1:16" ht="60" x14ac:dyDescent="0.25">
      <c r="A111" s="31" t="s">
        <v>40</v>
      </c>
      <c r="B111" s="39"/>
      <c r="C111" s="40"/>
      <c r="D111" s="40"/>
      <c r="E111" s="33" t="s">
        <v>164</v>
      </c>
      <c r="F111" s="40"/>
      <c r="G111" s="40"/>
      <c r="H111" s="40"/>
      <c r="I111" s="40"/>
      <c r="J111" s="41"/>
    </row>
    <row r="112" spans="1:16" ht="45" x14ac:dyDescent="0.25">
      <c r="A112" s="31" t="s">
        <v>42</v>
      </c>
      <c r="B112" s="39"/>
      <c r="C112" s="40"/>
      <c r="D112" s="40"/>
      <c r="E112" s="42" t="s">
        <v>165</v>
      </c>
      <c r="F112" s="40"/>
      <c r="G112" s="40"/>
      <c r="H112" s="40"/>
      <c r="I112" s="40"/>
      <c r="J112" s="41"/>
    </row>
    <row r="113" spans="1:16" ht="30" x14ac:dyDescent="0.25">
      <c r="A113" s="31" t="s">
        <v>44</v>
      </c>
      <c r="B113" s="39"/>
      <c r="C113" s="40"/>
      <c r="D113" s="40"/>
      <c r="E113" s="33" t="s">
        <v>157</v>
      </c>
      <c r="F113" s="40"/>
      <c r="G113" s="40"/>
      <c r="H113" s="40"/>
      <c r="I113" s="40"/>
      <c r="J113" s="41"/>
    </row>
    <row r="114" spans="1:16" x14ac:dyDescent="0.25">
      <c r="A114" s="31" t="s">
        <v>34</v>
      </c>
      <c r="B114" s="31">
        <v>28</v>
      </c>
      <c r="C114" s="32" t="s">
        <v>166</v>
      </c>
      <c r="D114" s="31" t="s">
        <v>56</v>
      </c>
      <c r="E114" s="33" t="s">
        <v>167</v>
      </c>
      <c r="F114" s="34" t="s">
        <v>154</v>
      </c>
      <c r="G114" s="35">
        <v>31.5</v>
      </c>
      <c r="H114" s="36">
        <v>0</v>
      </c>
      <c r="I114" s="37">
        <f>ROUND(G114*H114,P4)</f>
        <v>0</v>
      </c>
      <c r="J114" s="34" t="s">
        <v>39</v>
      </c>
      <c r="O114" s="38">
        <f>I114*0.21</f>
        <v>0</v>
      </c>
      <c r="P114">
        <v>3</v>
      </c>
    </row>
    <row r="115" spans="1:16" ht="45" x14ac:dyDescent="0.25">
      <c r="A115" s="31" t="s">
        <v>40</v>
      </c>
      <c r="B115" s="39"/>
      <c r="C115" s="40"/>
      <c r="D115" s="40"/>
      <c r="E115" s="33" t="s">
        <v>168</v>
      </c>
      <c r="F115" s="40"/>
      <c r="G115" s="40"/>
      <c r="H115" s="40"/>
      <c r="I115" s="40"/>
      <c r="J115" s="41"/>
    </row>
    <row r="116" spans="1:16" x14ac:dyDescent="0.25">
      <c r="A116" s="31" t="s">
        <v>42</v>
      </c>
      <c r="B116" s="39"/>
      <c r="C116" s="40"/>
      <c r="D116" s="40"/>
      <c r="E116" s="42" t="s">
        <v>169</v>
      </c>
      <c r="F116" s="40"/>
      <c r="G116" s="40"/>
      <c r="H116" s="40"/>
      <c r="I116" s="40"/>
      <c r="J116" s="41"/>
    </row>
    <row r="117" spans="1:16" ht="30" x14ac:dyDescent="0.25">
      <c r="A117" s="31" t="s">
        <v>44</v>
      </c>
      <c r="B117" s="39"/>
      <c r="C117" s="40"/>
      <c r="D117" s="40"/>
      <c r="E117" s="33" t="s">
        <v>157</v>
      </c>
      <c r="F117" s="40"/>
      <c r="G117" s="40"/>
      <c r="H117" s="40"/>
      <c r="I117" s="40"/>
      <c r="J117" s="41"/>
    </row>
    <row r="118" spans="1:16" x14ac:dyDescent="0.25">
      <c r="A118" s="31" t="s">
        <v>34</v>
      </c>
      <c r="B118" s="31">
        <v>29</v>
      </c>
      <c r="C118" s="32" t="s">
        <v>170</v>
      </c>
      <c r="D118" s="31" t="s">
        <v>56</v>
      </c>
      <c r="E118" s="33" t="s">
        <v>171</v>
      </c>
      <c r="F118" s="34" t="s">
        <v>88</v>
      </c>
      <c r="G118" s="35">
        <v>15.637</v>
      </c>
      <c r="H118" s="36">
        <v>0</v>
      </c>
      <c r="I118" s="37">
        <f>ROUND(G118*H118,P4)</f>
        <v>0</v>
      </c>
      <c r="J118" s="34" t="s">
        <v>39</v>
      </c>
      <c r="O118" s="38">
        <f>I118*0.21</f>
        <v>0</v>
      </c>
      <c r="P118">
        <v>3</v>
      </c>
    </row>
    <row r="119" spans="1:16" ht="60" x14ac:dyDescent="0.25">
      <c r="A119" s="31" t="s">
        <v>40</v>
      </c>
      <c r="B119" s="39"/>
      <c r="C119" s="40"/>
      <c r="D119" s="40"/>
      <c r="E119" s="33" t="s">
        <v>172</v>
      </c>
      <c r="F119" s="40"/>
      <c r="G119" s="40"/>
      <c r="H119" s="40"/>
      <c r="I119" s="40"/>
      <c r="J119" s="41"/>
    </row>
    <row r="120" spans="1:16" ht="90" x14ac:dyDescent="0.25">
      <c r="A120" s="31" t="s">
        <v>42</v>
      </c>
      <c r="B120" s="39"/>
      <c r="C120" s="40"/>
      <c r="D120" s="40"/>
      <c r="E120" s="42" t="s">
        <v>173</v>
      </c>
      <c r="F120" s="40"/>
      <c r="G120" s="40"/>
      <c r="H120" s="40"/>
      <c r="I120" s="40"/>
      <c r="J120" s="41"/>
    </row>
    <row r="121" spans="1:16" ht="150" x14ac:dyDescent="0.25">
      <c r="A121" s="31" t="s">
        <v>44</v>
      </c>
      <c r="B121" s="39"/>
      <c r="C121" s="40"/>
      <c r="D121" s="40"/>
      <c r="E121" s="33" t="s">
        <v>174</v>
      </c>
      <c r="F121" s="40"/>
      <c r="G121" s="40"/>
      <c r="H121" s="40"/>
      <c r="I121" s="40"/>
      <c r="J121" s="41"/>
    </row>
    <row r="122" spans="1:16" x14ac:dyDescent="0.25">
      <c r="A122" s="31" t="s">
        <v>34</v>
      </c>
      <c r="B122" s="31">
        <v>30</v>
      </c>
      <c r="C122" s="32" t="s">
        <v>175</v>
      </c>
      <c r="D122" s="31" t="s">
        <v>56</v>
      </c>
      <c r="E122" s="33" t="s">
        <v>176</v>
      </c>
      <c r="F122" s="34" t="s">
        <v>103</v>
      </c>
      <c r="G122" s="35">
        <v>46.655999999999999</v>
      </c>
      <c r="H122" s="36">
        <v>0</v>
      </c>
      <c r="I122" s="37">
        <f>ROUND(G122*H122,P4)</f>
        <v>0</v>
      </c>
      <c r="J122" s="31"/>
      <c r="O122" s="38">
        <f>I122*0.21</f>
        <v>0</v>
      </c>
      <c r="P122">
        <v>3</v>
      </c>
    </row>
    <row r="123" spans="1:16" ht="30" x14ac:dyDescent="0.25">
      <c r="A123" s="31" t="s">
        <v>40</v>
      </c>
      <c r="B123" s="39"/>
      <c r="C123" s="40"/>
      <c r="D123" s="40"/>
      <c r="E123" s="33" t="s">
        <v>177</v>
      </c>
      <c r="F123" s="40"/>
      <c r="G123" s="40"/>
      <c r="H123" s="40"/>
      <c r="I123" s="40"/>
      <c r="J123" s="41"/>
    </row>
    <row r="124" spans="1:16" x14ac:dyDescent="0.25">
      <c r="A124" s="31" t="s">
        <v>42</v>
      </c>
      <c r="B124" s="39"/>
      <c r="C124" s="40"/>
      <c r="D124" s="40"/>
      <c r="E124" s="42" t="s">
        <v>123</v>
      </c>
      <c r="F124" s="40"/>
      <c r="G124" s="40"/>
      <c r="H124" s="40"/>
      <c r="I124" s="40"/>
      <c r="J124" s="41"/>
    </row>
    <row r="125" spans="1:16" ht="165" x14ac:dyDescent="0.25">
      <c r="A125" s="31" t="s">
        <v>44</v>
      </c>
      <c r="B125" s="44"/>
      <c r="C125" s="45"/>
      <c r="D125" s="45"/>
      <c r="E125" s="33" t="s">
        <v>178</v>
      </c>
      <c r="F125" s="45"/>
      <c r="G125" s="45"/>
      <c r="H125" s="45"/>
      <c r="I125" s="45"/>
      <c r="J125" s="46"/>
    </row>
  </sheetData>
  <sheetProtection algorithmName="SHA-512" hashValue="+++xE0Yznh93sXOwsMz5kVjOpLXtyj/lyy71OvwX134wjLY9IiUmTkChnsPqh3StRu4IsRAZLUM7StXU8HhszQ==" saltValue="7ZN5ktUpblfMv6LQj9eDFNFn9rH9ET0EmX6Uc8Vq95Q+4hJalIVZDQKrSU0z06gtVh3PQJ56hMCGbL4vF9OG6g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Dagmar</dc:creator>
  <cp:lastModifiedBy>Uličná Klára, Bc. DiS.</cp:lastModifiedBy>
  <dcterms:created xsi:type="dcterms:W3CDTF">2024-01-29T09:15:35Z</dcterms:created>
  <dcterms:modified xsi:type="dcterms:W3CDTF">2024-03-20T09:27:17Z</dcterms:modified>
</cp:coreProperties>
</file>