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Rozpočty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ZTI" sheetId="3" r:id="rId3"/>
    <sheet name="03 - VZT" sheetId="4" r:id="rId4"/>
    <sheet name="04 - Elektro" sheetId="5" r:id="rId5"/>
    <sheet name="05 - Technologické zařízení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'01 - Stavební část'!$C$99:$K$305</definedName>
    <definedName name="_xlnm.Print_Area" localSheetId="1">'01 - Stavební část'!$C$4:$J$39,'01 - Stavební část'!$C$45:$J$81,'01 - Stavební část'!$C$87:$K$305</definedName>
    <definedName name="_xlnm.Print_Titles" localSheetId="1">'01 - Stavební část'!$99:$99</definedName>
    <definedName name="_xlnm._FilterDatabase" localSheetId="2" hidden="1">'02 - ZTI'!$C$83:$K$189</definedName>
    <definedName name="_xlnm.Print_Area" localSheetId="2">'02 - ZTI'!$C$4:$J$39,'02 - ZTI'!$C$45:$J$65,'02 - ZTI'!$C$71:$K$189</definedName>
    <definedName name="_xlnm.Print_Titles" localSheetId="2">'02 - ZTI'!$83:$83</definedName>
    <definedName name="_xlnm._FilterDatabase" localSheetId="3" hidden="1">'03 - VZT'!$C$81:$K$139</definedName>
    <definedName name="_xlnm.Print_Area" localSheetId="3">'03 - VZT'!$C$4:$J$39,'03 - VZT'!$C$45:$J$63,'03 - VZT'!$C$69:$K$139</definedName>
    <definedName name="_xlnm.Print_Titles" localSheetId="3">'03 - VZT'!$81:$81</definedName>
    <definedName name="_xlnm._FilterDatabase" localSheetId="4" hidden="1">'04 - Elektro'!$C$85:$K$222</definedName>
    <definedName name="_xlnm.Print_Area" localSheetId="4">'04 - Elektro'!$C$4:$J$39,'04 - Elektro'!$C$45:$J$67,'04 - Elektro'!$C$73:$K$222</definedName>
    <definedName name="_xlnm.Print_Titles" localSheetId="4">'04 - Elektro'!$85:$85</definedName>
    <definedName name="_xlnm._FilterDatabase" localSheetId="5" hidden="1">'05 - Technologické zařízení'!$C$80:$K$127</definedName>
    <definedName name="_xlnm.Print_Area" localSheetId="5">'05 - Technologické zařízení'!$C$4:$J$39,'05 - Technologické zařízení'!$C$45:$J$62,'05 - Technologické zařízení'!$C$68:$K$127</definedName>
    <definedName name="_xlnm.Print_Titles" localSheetId="5">'05 - Technologické zařízení'!$80:$80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5"/>
  <c r="BH105"/>
  <c r="BG105"/>
  <c r="BE105"/>
  <c r="T105"/>
  <c r="R105"/>
  <c r="P105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93"/>
  <c r="BH93"/>
  <c r="BG93"/>
  <c r="BE93"/>
  <c r="T93"/>
  <c r="R93"/>
  <c r="P93"/>
  <c r="BI90"/>
  <c r="BH90"/>
  <c r="BG90"/>
  <c r="BE90"/>
  <c r="T90"/>
  <c r="R90"/>
  <c r="P90"/>
  <c r="BI87"/>
  <c r="BH87"/>
  <c r="BG87"/>
  <c r="BE87"/>
  <c r="T87"/>
  <c r="R87"/>
  <c r="P87"/>
  <c r="BI84"/>
  <c r="BH84"/>
  <c r="BG84"/>
  <c r="BE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52"/>
  <c r="E7"/>
  <c r="E48"/>
  <c i="5" r="J37"/>
  <c r="J36"/>
  <c i="1" r="AY58"/>
  <c i="5" r="J35"/>
  <c i="1" r="AX58"/>
  <c i="5" r="BI221"/>
  <c r="BH221"/>
  <c r="BG221"/>
  <c r="BE221"/>
  <c r="T221"/>
  <c r="T220"/>
  <c r="T219"/>
  <c r="R221"/>
  <c r="R220"/>
  <c r="R219"/>
  <c r="P221"/>
  <c r="P220"/>
  <c r="P219"/>
  <c r="BI208"/>
  <c r="BH208"/>
  <c r="BG208"/>
  <c r="BE208"/>
  <c r="T208"/>
  <c r="T207"/>
  <c r="R208"/>
  <c r="R207"/>
  <c r="P208"/>
  <c r="P207"/>
  <c r="BI205"/>
  <c r="BH205"/>
  <c r="BG205"/>
  <c r="BE205"/>
  <c r="T205"/>
  <c r="R205"/>
  <c r="P205"/>
  <c r="BI203"/>
  <c r="BH203"/>
  <c r="BG203"/>
  <c r="BE203"/>
  <c r="T203"/>
  <c r="R203"/>
  <c r="P203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8"/>
  <c r="BH128"/>
  <c r="BG128"/>
  <c r="BE128"/>
  <c r="T128"/>
  <c r="R128"/>
  <c r="P128"/>
  <c r="BI124"/>
  <c r="BH124"/>
  <c r="BG124"/>
  <c r="BE124"/>
  <c r="T124"/>
  <c r="R124"/>
  <c r="P124"/>
  <c r="BI121"/>
  <c r="BH121"/>
  <c r="BG121"/>
  <c r="BE121"/>
  <c r="T121"/>
  <c r="R121"/>
  <c r="P121"/>
  <c r="BI119"/>
  <c r="BH119"/>
  <c r="BG119"/>
  <c r="BE119"/>
  <c r="T119"/>
  <c r="R119"/>
  <c r="P119"/>
  <c r="BI116"/>
  <c r="BH116"/>
  <c r="BG116"/>
  <c r="BE116"/>
  <c r="T116"/>
  <c r="R116"/>
  <c r="P116"/>
  <c r="BI114"/>
  <c r="BH114"/>
  <c r="BG114"/>
  <c r="BE114"/>
  <c r="T114"/>
  <c r="R114"/>
  <c r="P114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4" r="J37"/>
  <c r="J36"/>
  <c i="1" r="AY57"/>
  <c i="4" r="J35"/>
  <c i="1" r="AX57"/>
  <c i="4" r="BI138"/>
  <c r="BH138"/>
  <c r="BG138"/>
  <c r="BE138"/>
  <c r="T138"/>
  <c r="R138"/>
  <c r="P138"/>
  <c r="BI136"/>
  <c r="BH136"/>
  <c r="BG136"/>
  <c r="BE136"/>
  <c r="T136"/>
  <c r="R136"/>
  <c r="P136"/>
  <c r="BI133"/>
  <c r="BH133"/>
  <c r="BG133"/>
  <c r="BE133"/>
  <c r="T133"/>
  <c r="R133"/>
  <c r="P133"/>
  <c r="BI131"/>
  <c r="BH131"/>
  <c r="BG131"/>
  <c r="BE131"/>
  <c r="T131"/>
  <c r="R131"/>
  <c r="P131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BI85"/>
  <c r="BH85"/>
  <c r="BG85"/>
  <c r="BE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52"/>
  <c r="E7"/>
  <c r="E48"/>
  <c i="3" r="J37"/>
  <c r="J36"/>
  <c i="1" r="AY56"/>
  <c i="3" r="J35"/>
  <c i="1" r="AX56"/>
  <c i="3" r="BI186"/>
  <c r="BH186"/>
  <c r="BG186"/>
  <c r="BE186"/>
  <c r="T186"/>
  <c r="T185"/>
  <c r="R186"/>
  <c r="R185"/>
  <c r="P186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52"/>
  <c r="E7"/>
  <c r="E74"/>
  <c i="2" r="J37"/>
  <c r="J36"/>
  <c i="1" r="AY55"/>
  <c i="2" r="J35"/>
  <c i="1" r="AX55"/>
  <c i="2" r="BI304"/>
  <c r="BH304"/>
  <c r="BG304"/>
  <c r="BE304"/>
  <c r="T304"/>
  <c r="T303"/>
  <c r="T302"/>
  <c r="R304"/>
  <c r="R303"/>
  <c r="R302"/>
  <c r="P304"/>
  <c r="P303"/>
  <c r="P302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1"/>
  <c r="BH281"/>
  <c r="BG281"/>
  <c r="BE281"/>
  <c r="T281"/>
  <c r="R281"/>
  <c r="P281"/>
  <c r="BI278"/>
  <c r="BH278"/>
  <c r="BG278"/>
  <c r="BE278"/>
  <c r="T278"/>
  <c r="R278"/>
  <c r="P278"/>
  <c r="BI276"/>
  <c r="BH276"/>
  <c r="BG276"/>
  <c r="BE276"/>
  <c r="T276"/>
  <c r="R276"/>
  <c r="P276"/>
  <c r="BI273"/>
  <c r="BH273"/>
  <c r="BG273"/>
  <c r="BE273"/>
  <c r="T273"/>
  <c r="R273"/>
  <c r="P273"/>
  <c r="BI271"/>
  <c r="BH271"/>
  <c r="BG271"/>
  <c r="BE271"/>
  <c r="T271"/>
  <c r="R271"/>
  <c r="P271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6"/>
  <c r="BH256"/>
  <c r="BG256"/>
  <c r="BE256"/>
  <c r="T256"/>
  <c r="R256"/>
  <c r="P256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2"/>
  <c r="BH222"/>
  <c r="BG222"/>
  <c r="BE222"/>
  <c r="T222"/>
  <c r="R222"/>
  <c r="P222"/>
  <c r="BI220"/>
  <c r="BH220"/>
  <c r="BG220"/>
  <c r="BE220"/>
  <c r="T220"/>
  <c r="R220"/>
  <c r="P220"/>
  <c r="BI216"/>
  <c r="BH216"/>
  <c r="BG216"/>
  <c r="BE216"/>
  <c r="T216"/>
  <c r="R216"/>
  <c r="P216"/>
  <c r="BI212"/>
  <c r="BH212"/>
  <c r="BG212"/>
  <c r="BE212"/>
  <c r="T212"/>
  <c r="R212"/>
  <c r="P212"/>
  <c r="BI209"/>
  <c r="BH209"/>
  <c r="BG209"/>
  <c r="BE209"/>
  <c r="T209"/>
  <c r="R209"/>
  <c r="P209"/>
  <c r="BI207"/>
  <c r="BH207"/>
  <c r="BG207"/>
  <c r="BE207"/>
  <c r="T207"/>
  <c r="R207"/>
  <c r="P207"/>
  <c r="BI204"/>
  <c r="BH204"/>
  <c r="BG204"/>
  <c r="BE204"/>
  <c r="T204"/>
  <c r="T203"/>
  <c r="R204"/>
  <c r="R203"/>
  <c r="P204"/>
  <c r="P203"/>
  <c r="BI201"/>
  <c r="BH201"/>
  <c r="BG201"/>
  <c r="BE201"/>
  <c r="T201"/>
  <c r="T200"/>
  <c r="R201"/>
  <c r="R200"/>
  <c r="P201"/>
  <c r="P200"/>
  <c r="BI198"/>
  <c r="BH198"/>
  <c r="BG198"/>
  <c r="BE198"/>
  <c r="T198"/>
  <c r="T197"/>
  <c r="R198"/>
  <c r="R197"/>
  <c r="P198"/>
  <c r="P197"/>
  <c r="BI195"/>
  <c r="BH195"/>
  <c r="BG195"/>
  <c r="BE195"/>
  <c r="T195"/>
  <c r="T194"/>
  <c r="R195"/>
  <c r="R194"/>
  <c r="P195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T174"/>
  <c r="R175"/>
  <c r="R174"/>
  <c r="P175"/>
  <c r="P174"/>
  <c r="BI172"/>
  <c r="BH172"/>
  <c r="BG172"/>
  <c r="BE172"/>
  <c r="T172"/>
  <c r="R172"/>
  <c r="P172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58"/>
  <c r="BH158"/>
  <c r="BG158"/>
  <c r="BE158"/>
  <c r="T158"/>
  <c r="R158"/>
  <c r="P158"/>
  <c r="BI156"/>
  <c r="BH156"/>
  <c r="BG156"/>
  <c r="BE156"/>
  <c r="T156"/>
  <c r="R156"/>
  <c r="P156"/>
  <c r="BI151"/>
  <c r="BH151"/>
  <c r="BG151"/>
  <c r="BE151"/>
  <c r="T151"/>
  <c r="R151"/>
  <c r="P151"/>
  <c r="BI147"/>
  <c r="BH147"/>
  <c r="BG147"/>
  <c r="BE147"/>
  <c r="T147"/>
  <c r="R147"/>
  <c r="P147"/>
  <c r="BI143"/>
  <c r="BH143"/>
  <c r="BG143"/>
  <c r="BE143"/>
  <c r="T143"/>
  <c r="R143"/>
  <c r="P143"/>
  <c r="BI138"/>
  <c r="BH138"/>
  <c r="BG138"/>
  <c r="BE138"/>
  <c r="T138"/>
  <c r="R138"/>
  <c r="P138"/>
  <c r="BI136"/>
  <c r="BH136"/>
  <c r="BG136"/>
  <c r="BE136"/>
  <c r="T136"/>
  <c r="R136"/>
  <c r="P136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5"/>
  <c r="BH125"/>
  <c r="BG125"/>
  <c r="BE125"/>
  <c r="T125"/>
  <c r="R125"/>
  <c r="P125"/>
  <c r="BI121"/>
  <c r="BH121"/>
  <c r="BG121"/>
  <c r="BE121"/>
  <c r="T121"/>
  <c r="R121"/>
  <c r="P121"/>
  <c r="BI117"/>
  <c r="BH117"/>
  <c r="BG117"/>
  <c r="BE117"/>
  <c r="T117"/>
  <c r="R117"/>
  <c r="P117"/>
  <c r="BI115"/>
  <c r="BH115"/>
  <c r="BG115"/>
  <c r="BE115"/>
  <c r="T115"/>
  <c r="R115"/>
  <c r="P115"/>
  <c r="BI111"/>
  <c r="BH111"/>
  <c r="BG111"/>
  <c r="BE111"/>
  <c r="T111"/>
  <c r="R111"/>
  <c r="P111"/>
  <c r="BI108"/>
  <c r="BH108"/>
  <c r="BG108"/>
  <c r="BE108"/>
  <c r="T108"/>
  <c r="R108"/>
  <c r="P108"/>
  <c r="BI103"/>
  <c r="BH103"/>
  <c r="BG103"/>
  <c r="BE103"/>
  <c r="T103"/>
  <c r="R103"/>
  <c r="P103"/>
  <c r="J97"/>
  <c r="J96"/>
  <c r="F96"/>
  <c r="F94"/>
  <c r="E92"/>
  <c r="J55"/>
  <c r="J54"/>
  <c r="F54"/>
  <c r="F52"/>
  <c r="E50"/>
  <c r="J18"/>
  <c r="E18"/>
  <c r="F97"/>
  <c r="J17"/>
  <c r="J12"/>
  <c r="J94"/>
  <c r="E7"/>
  <c r="E90"/>
  <c i="1" r="L50"/>
  <c r="AM50"/>
  <c r="AM49"/>
  <c r="L49"/>
  <c r="AM47"/>
  <c r="L47"/>
  <c r="L45"/>
  <c r="L44"/>
  <c i="2" r="J287"/>
  <c r="BK207"/>
  <c r="J165"/>
  <c r="J131"/>
  <c r="J300"/>
  <c r="BK258"/>
  <c r="BK136"/>
  <c r="BK266"/>
  <c r="BK281"/>
  <c r="BK245"/>
  <c i="3" r="BK162"/>
  <c r="J130"/>
  <c r="BK181"/>
  <c r="J152"/>
  <c r="BK109"/>
  <c r="J99"/>
  <c r="J144"/>
  <c r="BK99"/>
  <c r="BK177"/>
  <c r="BK136"/>
  <c r="J97"/>
  <c i="4" r="J103"/>
  <c r="BK85"/>
  <c r="BK103"/>
  <c r="BK117"/>
  <c r="BK107"/>
  <c i="5" r="BK179"/>
  <c r="BK163"/>
  <c r="J183"/>
  <c r="J131"/>
  <c r="J195"/>
  <c r="BK147"/>
  <c r="BK221"/>
  <c r="BK155"/>
  <c r="J99"/>
  <c r="BK91"/>
  <c i="6" r="J102"/>
  <c r="J96"/>
  <c r="J105"/>
  <c i="2" r="BK243"/>
  <c r="BK222"/>
  <c r="J167"/>
  <c r="BK131"/>
  <c r="BK103"/>
  <c r="J262"/>
  <c r="J207"/>
  <c r="BK300"/>
  <c r="J256"/>
  <c r="BK262"/>
  <c r="BK190"/>
  <c r="BK186"/>
  <c r="BK169"/>
  <c r="BK158"/>
  <c i="3" r="J186"/>
  <c r="J164"/>
  <c r="BK140"/>
  <c r="BK183"/>
  <c r="J154"/>
  <c r="J115"/>
  <c r="J103"/>
  <c r="J121"/>
  <c r="BK97"/>
  <c r="BK173"/>
  <c r="BK123"/>
  <c r="J91"/>
  <c i="4" r="BK97"/>
  <c r="J131"/>
  <c r="BK95"/>
  <c r="BK115"/>
  <c r="J97"/>
  <c i="5" r="BK173"/>
  <c r="BK151"/>
  <c r="J208"/>
  <c r="J151"/>
  <c r="BK199"/>
  <c r="J175"/>
  <c r="J124"/>
  <c r="BK191"/>
  <c r="J128"/>
  <c i="6" r="J90"/>
  <c r="J110"/>
  <c i="2" r="J292"/>
  <c r="J239"/>
  <c r="J201"/>
  <c r="J158"/>
  <c r="BK129"/>
  <c i="1" r="AS54"/>
  <c i="2" r="BK183"/>
  <c r="BK143"/>
  <c r="J304"/>
  <c r="BK268"/>
  <c r="BK216"/>
  <c i="3" r="BK158"/>
  <c r="J123"/>
  <c r="J179"/>
  <c r="BK130"/>
  <c r="J183"/>
  <c r="BK138"/>
  <c r="BK89"/>
  <c r="BK171"/>
  <c r="BK132"/>
  <c r="J113"/>
  <c i="4" r="BK109"/>
  <c r="J87"/>
  <c r="J115"/>
  <c r="BK127"/>
  <c r="J138"/>
  <c i="5" r="BK175"/>
  <c r="BK161"/>
  <c r="J205"/>
  <c r="BK139"/>
  <c r="BK95"/>
  <c r="J187"/>
  <c r="J145"/>
  <c r="J221"/>
  <c r="BK169"/>
  <c r="J105"/>
  <c i="6" r="BK118"/>
  <c r="BK108"/>
  <c i="2" r="BK289"/>
  <c r="J241"/>
  <c r="J198"/>
  <c r="J162"/>
  <c r="J125"/>
  <c r="J103"/>
  <c r="J249"/>
  <c r="J289"/>
  <c r="J296"/>
  <c r="BK239"/>
  <c r="BK195"/>
  <c i="4" r="J109"/>
  <c i="5" r="J189"/>
  <c r="J165"/>
  <c r="J119"/>
  <c r="BK145"/>
  <c r="BK97"/>
  <c r="J179"/>
  <c r="J114"/>
  <c r="BK177"/>
  <c r="J134"/>
  <c r="BK89"/>
  <c i="6" r="BK99"/>
  <c r="BK84"/>
  <c r="BK93"/>
  <c i="2" r="J253"/>
  <c r="J228"/>
  <c r="J175"/>
  <c r="J138"/>
  <c r="BK125"/>
  <c r="BK292"/>
  <c r="J245"/>
  <c r="BK298"/>
  <c r="J226"/>
  <c r="BK256"/>
  <c r="J212"/>
  <c i="3" r="J148"/>
  <c r="BK121"/>
  <c r="J171"/>
  <c r="J132"/>
  <c r="J105"/>
  <c r="J158"/>
  <c r="J117"/>
  <c r="BK87"/>
  <c r="BK152"/>
  <c r="BK105"/>
  <c i="4" r="BK111"/>
  <c r="J91"/>
  <c r="J125"/>
  <c r="BK125"/>
  <c r="J111"/>
  <c r="BK91"/>
  <c i="5" r="J171"/>
  <c r="J93"/>
  <c r="J143"/>
  <c r="J91"/>
  <c r="J173"/>
  <c r="J111"/>
  <c r="J181"/>
  <c r="BK111"/>
  <c r="BK93"/>
  <c i="6" r="J126"/>
  <c r="BK126"/>
  <c r="BK114"/>
  <c i="2" r="BK294"/>
  <c r="J235"/>
  <c r="J195"/>
  <c r="BK156"/>
  <c r="J129"/>
  <c r="BK296"/>
  <c r="BK251"/>
  <c r="BK138"/>
  <c r="BK271"/>
  <c r="J294"/>
  <c r="BK237"/>
  <c r="BK188"/>
  <c r="BK175"/>
  <c r="BK165"/>
  <c r="J117"/>
  <c i="3" r="J175"/>
  <c r="BK160"/>
  <c r="BK125"/>
  <c r="J95"/>
  <c r="BK166"/>
  <c r="J127"/>
  <c r="BK186"/>
  <c r="J142"/>
  <c r="BK91"/>
  <c r="J146"/>
  <c r="BK115"/>
  <c i="4" r="BK113"/>
  <c r="J89"/>
  <c r="J117"/>
  <c r="BK131"/>
  <c r="J101"/>
  <c i="5" r="J199"/>
  <c r="BK167"/>
  <c r="J95"/>
  <c r="J137"/>
  <c r="BK99"/>
  <c r="J185"/>
  <c r="BK107"/>
  <c r="J161"/>
  <c r="J107"/>
  <c i="6" r="BK121"/>
  <c r="BK124"/>
  <c r="BK96"/>
  <c i="2" r="J258"/>
  <c r="BK230"/>
  <c r="J169"/>
  <c r="BK151"/>
  <c r="BK121"/>
  <c r="BK253"/>
  <c r="BK226"/>
  <c r="BK201"/>
  <c r="J188"/>
  <c r="J151"/>
  <c r="BK133"/>
  <c r="BK273"/>
  <c r="BK285"/>
  <c r="J230"/>
  <c i="3" r="J166"/>
  <c r="BK144"/>
  <c r="BK107"/>
  <c r="BK156"/>
  <c r="J119"/>
  <c r="J156"/>
  <c r="BK95"/>
  <c r="BK175"/>
  <c r="J138"/>
  <c r="J93"/>
  <c i="4" r="BK101"/>
  <c r="BK136"/>
  <c r="J105"/>
  <c r="BK119"/>
  <c r="BK99"/>
  <c i="5" r="BK187"/>
  <c r="BK149"/>
  <c r="J163"/>
  <c r="BK128"/>
  <c r="J197"/>
  <c r="J155"/>
  <c r="BK131"/>
  <c r="BK195"/>
  <c r="J147"/>
  <c i="6" r="BK105"/>
  <c r="BK102"/>
  <c r="J84"/>
  <c i="2" r="J285"/>
  <c r="J232"/>
  <c r="J186"/>
  <c r="J136"/>
  <c r="J298"/>
  <c r="BK260"/>
  <c r="BK204"/>
  <c r="BK304"/>
  <c r="BK247"/>
  <c r="BK264"/>
  <c r="J209"/>
  <c i="4" r="BK89"/>
  <c r="J85"/>
  <c i="5" r="J159"/>
  <c r="J89"/>
  <c r="BK134"/>
  <c r="J203"/>
  <c r="J167"/>
  <c r="BK101"/>
  <c r="J153"/>
  <c r="BK109"/>
  <c i="6" r="J112"/>
  <c r="BK110"/>
  <c r="BK112"/>
  <c i="2" r="BK276"/>
  <c r="J237"/>
  <c r="J190"/>
  <c r="BK147"/>
  <c r="J115"/>
  <c r="J268"/>
  <c r="BK209"/>
  <c r="BK111"/>
  <c r="J251"/>
  <c r="J271"/>
  <c r="BK228"/>
  <c r="J204"/>
  <c i="3" r="BK142"/>
  <c r="J89"/>
  <c r="J162"/>
  <c r="J125"/>
  <c r="J173"/>
  <c r="J134"/>
  <c r="BK93"/>
  <c r="J160"/>
  <c r="BK119"/>
  <c i="4" r="J136"/>
  <c r="J95"/>
  <c r="J133"/>
  <c r="BK87"/>
  <c r="J99"/>
  <c i="5" r="BK197"/>
  <c r="J121"/>
  <c r="BK159"/>
  <c r="BK105"/>
  <c r="BK181"/>
  <c r="BK137"/>
  <c r="J193"/>
  <c r="J139"/>
  <c r="J97"/>
  <c i="6" r="J116"/>
  <c r="BK116"/>
  <c r="J99"/>
  <c i="2" r="J281"/>
  <c r="BK212"/>
  <c r="BK179"/>
  <c r="J143"/>
  <c r="BK117"/>
  <c r="J278"/>
  <c r="BK241"/>
  <c r="BK108"/>
  <c r="J243"/>
  <c r="J276"/>
  <c r="J220"/>
  <c r="J179"/>
  <c r="BK167"/>
  <c r="BK162"/>
  <c r="BK115"/>
  <c i="3" r="BK169"/>
  <c r="BK146"/>
  <c r="J109"/>
  <c r="J177"/>
  <c r="BK134"/>
  <c r="J107"/>
  <c r="J169"/>
  <c r="BK113"/>
  <c r="BK154"/>
  <c r="BK127"/>
  <c r="J101"/>
  <c i="4" r="BK105"/>
  <c r="BK138"/>
  <c r="J107"/>
  <c r="BK123"/>
  <c r="BK133"/>
  <c i="5" r="BK185"/>
  <c r="BK124"/>
  <c r="BK171"/>
  <c r="BK121"/>
  <c r="J191"/>
  <c r="BK153"/>
  <c r="BK203"/>
  <c r="J141"/>
  <c i="6" r="J114"/>
  <c r="J108"/>
  <c r="BK90"/>
  <c i="2" r="J273"/>
  <c r="J216"/>
  <c r="J183"/>
  <c r="J133"/>
  <c r="J108"/>
  <c r="J247"/>
  <c r="BK198"/>
  <c r="BK192"/>
  <c r="J172"/>
  <c r="J147"/>
  <c r="J260"/>
  <c r="BK235"/>
  <c r="BK249"/>
  <c i="3" r="BK179"/>
  <c r="J136"/>
  <c r="J87"/>
  <c r="J140"/>
  <c r="BK101"/>
  <c r="BK164"/>
  <c r="BK103"/>
  <c r="J181"/>
  <c r="BK148"/>
  <c r="BK117"/>
  <c i="4" r="J123"/>
  <c r="J93"/>
  <c r="J127"/>
  <c r="BK93"/>
  <c r="J113"/>
  <c i="5" r="BK205"/>
  <c r="J169"/>
  <c r="BK114"/>
  <c r="J149"/>
  <c r="J101"/>
  <c r="J177"/>
  <c r="J109"/>
  <c r="BK189"/>
  <c r="BK116"/>
  <c i="6" r="BK87"/>
  <c r="J121"/>
  <c r="J87"/>
  <c i="2" r="J266"/>
  <c r="BK220"/>
  <c r="BK172"/>
  <c r="J156"/>
  <c r="J111"/>
  <c r="BK287"/>
  <c r="BK232"/>
  <c r="J121"/>
  <c r="J264"/>
  <c r="BK278"/>
  <c r="J222"/>
  <c r="J192"/>
  <c i="4" r="J119"/>
  <c i="5" r="BK183"/>
  <c r="BK143"/>
  <c r="BK165"/>
  <c r="J116"/>
  <c r="BK193"/>
  <c r="BK141"/>
  <c r="BK208"/>
  <c r="BK119"/>
  <c i="6" r="J118"/>
  <c r="J124"/>
  <c r="J93"/>
  <c i="2" l="1" r="P102"/>
  <c r="BK110"/>
  <c r="J110"/>
  <c r="J62"/>
  <c r="R135"/>
  <c r="R164"/>
  <c r="R178"/>
  <c r="R206"/>
  <c r="R211"/>
  <c r="BK234"/>
  <c r="J234"/>
  <c r="J74"/>
  <c r="P255"/>
  <c r="T275"/>
  <c r="P280"/>
  <c r="P291"/>
  <c i="3" r="P86"/>
  <c r="T129"/>
  <c r="T168"/>
  <c i="4" r="P84"/>
  <c r="P83"/>
  <c r="BK135"/>
  <c r="J135"/>
  <c r="J62"/>
  <c i="5" r="BK88"/>
  <c r="J88"/>
  <c r="J61"/>
  <c r="P202"/>
  <c r="P201"/>
  <c i="2" r="T102"/>
  <c r="R110"/>
  <c r="T135"/>
  <c r="T164"/>
  <c r="T178"/>
  <c r="BK206"/>
  <c r="J206"/>
  <c r="J72"/>
  <c r="P211"/>
  <c r="T234"/>
  <c r="T255"/>
  <c r="R275"/>
  <c r="BK280"/>
  <c r="J280"/>
  <c r="J77"/>
  <c r="BK291"/>
  <c r="J291"/>
  <c r="J78"/>
  <c i="3" r="R86"/>
  <c r="BK129"/>
  <c r="J129"/>
  <c r="J62"/>
  <c r="BK168"/>
  <c r="J168"/>
  <c r="J63"/>
  <c i="4" r="R84"/>
  <c r="R83"/>
  <c r="R82"/>
  <c r="R135"/>
  <c i="5" r="T88"/>
  <c r="T87"/>
  <c r="R202"/>
  <c r="R201"/>
  <c i="2" r="R102"/>
  <c r="R101"/>
  <c r="P110"/>
  <c r="BK135"/>
  <c r="J135"/>
  <c r="J63"/>
  <c r="BK164"/>
  <c r="J164"/>
  <c r="J64"/>
  <c r="P178"/>
  <c r="T206"/>
  <c r="T211"/>
  <c r="R234"/>
  <c r="BK255"/>
  <c r="J255"/>
  <c r="J75"/>
  <c r="BK275"/>
  <c r="J275"/>
  <c r="J76"/>
  <c r="T280"/>
  <c r="T291"/>
  <c i="3" r="T86"/>
  <c r="T85"/>
  <c r="T84"/>
  <c r="R129"/>
  <c r="P168"/>
  <c i="4" r="BK84"/>
  <c r="J84"/>
  <c r="J61"/>
  <c r="P135"/>
  <c i="5" r="R88"/>
  <c r="R87"/>
  <c r="R86"/>
  <c i="6" r="R83"/>
  <c r="R82"/>
  <c r="R81"/>
  <c i="2" r="BK102"/>
  <c r="J102"/>
  <c r="J61"/>
  <c r="T110"/>
  <c r="P135"/>
  <c r="P164"/>
  <c r="BK178"/>
  <c r="J178"/>
  <c r="J67"/>
  <c r="P206"/>
  <c r="BK211"/>
  <c r="J211"/>
  <c r="J73"/>
  <c r="P234"/>
  <c r="R255"/>
  <c r="P275"/>
  <c r="R280"/>
  <c r="R291"/>
  <c i="3" r="BK86"/>
  <c r="BK85"/>
  <c r="J85"/>
  <c r="J60"/>
  <c r="P129"/>
  <c r="R168"/>
  <c i="4" r="T84"/>
  <c r="T83"/>
  <c r="T82"/>
  <c r="T135"/>
  <c i="5" r="P88"/>
  <c r="P87"/>
  <c r="P86"/>
  <c i="1" r="AU58"/>
  <c i="5" r="BK202"/>
  <c r="J202"/>
  <c r="J63"/>
  <c r="T202"/>
  <c r="T201"/>
  <c i="6" r="BK83"/>
  <c r="BK82"/>
  <c r="BK81"/>
  <c r="J81"/>
  <c r="J59"/>
  <c r="P83"/>
  <c r="P82"/>
  <c r="P81"/>
  <c i="1" r="AU59"/>
  <c i="6" r="T83"/>
  <c r="T82"/>
  <c r="T81"/>
  <c i="2" r="BK303"/>
  <c r="J303"/>
  <c r="J80"/>
  <c i="3" r="BK185"/>
  <c r="J185"/>
  <c r="J64"/>
  <c i="2" r="BK174"/>
  <c r="J174"/>
  <c r="J65"/>
  <c i="5" r="BK207"/>
  <c r="J207"/>
  <c r="J64"/>
  <c i="2" r="BK194"/>
  <c r="J194"/>
  <c r="J68"/>
  <c r="BK197"/>
  <c r="J197"/>
  <c r="J69"/>
  <c r="BK200"/>
  <c r="J200"/>
  <c r="J70"/>
  <c r="BK203"/>
  <c r="J203"/>
  <c r="J71"/>
  <c i="5" r="BK220"/>
  <c r="J220"/>
  <c r="J66"/>
  <c r="BK87"/>
  <c i="6" r="BF99"/>
  <c r="BF108"/>
  <c r="BF112"/>
  <c r="E71"/>
  <c r="J75"/>
  <c r="F78"/>
  <c r="BF84"/>
  <c r="BF90"/>
  <c r="BF96"/>
  <c r="BF102"/>
  <c r="BF116"/>
  <c r="BF87"/>
  <c r="BF105"/>
  <c r="BF114"/>
  <c r="BF126"/>
  <c r="BF93"/>
  <c r="BF110"/>
  <c r="BF118"/>
  <c r="BF121"/>
  <c r="BF124"/>
  <c i="5" r="E48"/>
  <c r="F83"/>
  <c r="BF95"/>
  <c r="BF97"/>
  <c r="BF101"/>
  <c r="BF116"/>
  <c r="BF121"/>
  <c r="BF131"/>
  <c r="BF137"/>
  <c r="BF139"/>
  <c r="BF151"/>
  <c r="BF177"/>
  <c r="BF191"/>
  <c r="BF199"/>
  <c r="BF203"/>
  <c r="BF205"/>
  <c r="BF221"/>
  <c r="BF107"/>
  <c r="BF111"/>
  <c r="BF119"/>
  <c r="BF143"/>
  <c r="BF147"/>
  <c r="BF153"/>
  <c r="BF159"/>
  <c r="BF161"/>
  <c r="BF169"/>
  <c r="BF173"/>
  <c r="BF183"/>
  <c r="BF185"/>
  <c r="BF195"/>
  <c r="BF91"/>
  <c r="BF99"/>
  <c r="BF105"/>
  <c r="BF109"/>
  <c r="BF124"/>
  <c r="BF128"/>
  <c r="BF141"/>
  <c r="BF149"/>
  <c r="BF181"/>
  <c r="BF187"/>
  <c r="BF193"/>
  <c r="J52"/>
  <c r="BF89"/>
  <c r="BF93"/>
  <c r="BF114"/>
  <c r="BF134"/>
  <c r="BF145"/>
  <c r="BF155"/>
  <c r="BF163"/>
  <c r="BF165"/>
  <c r="BF167"/>
  <c r="BF171"/>
  <c r="BF175"/>
  <c r="BF179"/>
  <c r="BF189"/>
  <c r="BF197"/>
  <c r="BF208"/>
  <c i="3" r="J86"/>
  <c r="J61"/>
  <c i="4" r="F79"/>
  <c r="BF97"/>
  <c r="BF111"/>
  <c r="BF117"/>
  <c r="BF123"/>
  <c r="BF136"/>
  <c i="3" r="BK84"/>
  <c r="J84"/>
  <c r="J59"/>
  <c i="4" r="J76"/>
  <c r="BF95"/>
  <c r="BF101"/>
  <c r="BF107"/>
  <c r="BF115"/>
  <c r="BF127"/>
  <c r="BF133"/>
  <c r="E72"/>
  <c r="BF103"/>
  <c r="BF105"/>
  <c r="BF119"/>
  <c r="BF131"/>
  <c r="BF138"/>
  <c r="BF85"/>
  <c r="BF87"/>
  <c r="BF89"/>
  <c r="BF91"/>
  <c r="BF93"/>
  <c r="BF99"/>
  <c r="BF109"/>
  <c r="BF113"/>
  <c r="BF125"/>
  <c i="3" r="E48"/>
  <c r="J78"/>
  <c r="F81"/>
  <c r="BF89"/>
  <c r="BF91"/>
  <c r="BF99"/>
  <c r="BF105"/>
  <c r="BF117"/>
  <c r="BF136"/>
  <c r="BF164"/>
  <c r="BF93"/>
  <c r="BF119"/>
  <c r="BF121"/>
  <c r="BF142"/>
  <c r="BF154"/>
  <c r="BF156"/>
  <c r="BF166"/>
  <c r="BF171"/>
  <c r="BF177"/>
  <c r="BF179"/>
  <c r="BF186"/>
  <c r="BF95"/>
  <c r="BF97"/>
  <c r="BF101"/>
  <c r="BF103"/>
  <c r="BF113"/>
  <c r="BF123"/>
  <c r="BF125"/>
  <c r="BF130"/>
  <c r="BF132"/>
  <c r="BF134"/>
  <c r="BF138"/>
  <c r="BF140"/>
  <c r="BF146"/>
  <c r="BF148"/>
  <c r="BF152"/>
  <c r="BF160"/>
  <c r="BF169"/>
  <c r="BF175"/>
  <c r="BF181"/>
  <c r="BF87"/>
  <c r="BF107"/>
  <c r="BF109"/>
  <c r="BF115"/>
  <c r="BF127"/>
  <c r="BF144"/>
  <c r="BF158"/>
  <c r="BF162"/>
  <c r="BF173"/>
  <c r="BF183"/>
  <c i="2" r="BF108"/>
  <c r="BF169"/>
  <c r="BF172"/>
  <c r="BF179"/>
  <c r="BF186"/>
  <c r="BF192"/>
  <c r="BF216"/>
  <c r="BF228"/>
  <c r="BF232"/>
  <c r="BF256"/>
  <c r="BF278"/>
  <c r="BF285"/>
  <c r="BF294"/>
  <c r="BF239"/>
  <c r="BF241"/>
  <c r="BF243"/>
  <c r="BF249"/>
  <c r="BF251"/>
  <c r="BF253"/>
  <c r="BF260"/>
  <c r="BF262"/>
  <c r="BF264"/>
  <c r="BF266"/>
  <c r="BF289"/>
  <c r="BF298"/>
  <c r="BF300"/>
  <c r="BF304"/>
  <c r="E48"/>
  <c r="J52"/>
  <c r="F55"/>
  <c r="BF103"/>
  <c r="BF111"/>
  <c r="BF117"/>
  <c r="BF133"/>
  <c r="BF143"/>
  <c r="BF175"/>
  <c r="BF183"/>
  <c r="BF188"/>
  <c r="BF195"/>
  <c r="BF198"/>
  <c r="BF201"/>
  <c r="BF207"/>
  <c r="BF209"/>
  <c r="BF220"/>
  <c r="BF226"/>
  <c r="BF245"/>
  <c r="BF258"/>
  <c r="BF276"/>
  <c r="BF287"/>
  <c r="BF115"/>
  <c r="BF121"/>
  <c r="BF125"/>
  <c r="BF129"/>
  <c r="BF131"/>
  <c r="BF136"/>
  <c r="BF138"/>
  <c r="BF147"/>
  <c r="BF151"/>
  <c r="BF156"/>
  <c r="BF158"/>
  <c r="BF162"/>
  <c r="BF165"/>
  <c r="BF167"/>
  <c r="BF190"/>
  <c r="BF204"/>
  <c r="BF212"/>
  <c r="BF222"/>
  <c r="BF230"/>
  <c r="BF235"/>
  <c r="BF237"/>
  <c r="BF247"/>
  <c r="BF268"/>
  <c r="BF271"/>
  <c r="BF273"/>
  <c r="BF281"/>
  <c r="BF292"/>
  <c r="BF296"/>
  <c i="3" r="J33"/>
  <c i="1" r="AV56"/>
  <c i="4" r="F36"/>
  <c i="1" r="BC57"/>
  <c i="6" r="J33"/>
  <c i="1" r="AV59"/>
  <c i="2" r="F36"/>
  <c i="1" r="BC55"/>
  <c i="6" r="F37"/>
  <c i="1" r="BD59"/>
  <c i="2" r="J33"/>
  <c i="1" r="AV55"/>
  <c i="6" r="F33"/>
  <c i="1" r="AZ59"/>
  <c i="3" r="F36"/>
  <c i="1" r="BC56"/>
  <c i="6" r="F35"/>
  <c i="1" r="BB59"/>
  <c i="3" r="F33"/>
  <c i="1" r="AZ56"/>
  <c i="5" r="F35"/>
  <c i="1" r="BB58"/>
  <c i="4" r="F37"/>
  <c i="1" r="BD57"/>
  <c i="4" r="F33"/>
  <c i="1" r="AZ57"/>
  <c i="5" r="F37"/>
  <c i="1" r="BD58"/>
  <c i="3" r="F37"/>
  <c i="1" r="BD56"/>
  <c i="5" r="F36"/>
  <c i="1" r="BC58"/>
  <c i="5" r="F33"/>
  <c i="1" r="AZ58"/>
  <c i="2" r="F37"/>
  <c i="1" r="BD55"/>
  <c i="6" r="F36"/>
  <c i="1" r="BC59"/>
  <c i="2" r="F35"/>
  <c i="1" r="BB55"/>
  <c i="5" r="J33"/>
  <c i="1" r="AV58"/>
  <c i="4" r="J33"/>
  <c i="1" r="AV57"/>
  <c i="4" r="F35"/>
  <c i="1" r="BB57"/>
  <c i="2" r="F33"/>
  <c i="1" r="AZ55"/>
  <c i="3" r="F35"/>
  <c i="1" r="BB56"/>
  <c i="3" l="1" r="R85"/>
  <c r="R84"/>
  <c r="P85"/>
  <c r="P84"/>
  <c i="1" r="AU56"/>
  <c i="2" r="P177"/>
  <c r="T177"/>
  <c i="4" r="P82"/>
  <c i="1" r="AU57"/>
  <c i="5" r="T86"/>
  <c i="2" r="T101"/>
  <c r="T100"/>
  <c r="R177"/>
  <c r="R100"/>
  <c r="P101"/>
  <c r="P100"/>
  <c i="1" r="AU55"/>
  <c i="2" r="BK101"/>
  <c r="J101"/>
  <c r="J60"/>
  <c r="BK302"/>
  <c r="J302"/>
  <c r="J79"/>
  <c i="6" r="J82"/>
  <c r="J60"/>
  <c r="J83"/>
  <c r="J61"/>
  <c i="2" r="BK177"/>
  <c r="J177"/>
  <c r="J66"/>
  <c i="4" r="BK83"/>
  <c r="J83"/>
  <c r="J60"/>
  <c i="5" r="BK201"/>
  <c r="J201"/>
  <c r="J62"/>
  <c r="BK219"/>
  <c r="J219"/>
  <c r="J65"/>
  <c r="J87"/>
  <c r="J60"/>
  <c i="1" r="AZ54"/>
  <c r="W29"/>
  <c r="BB54"/>
  <c r="W31"/>
  <c r="BD54"/>
  <c r="W33"/>
  <c i="2" r="J34"/>
  <c i="1" r="AW55"/>
  <c r="AT55"/>
  <c i="5" r="F34"/>
  <c i="1" r="BA58"/>
  <c i="6" r="J34"/>
  <c i="1" r="AW59"/>
  <c r="AT59"/>
  <c i="6" r="F34"/>
  <c i="1" r="BA59"/>
  <c r="BC54"/>
  <c r="W32"/>
  <c i="6" r="J30"/>
  <c i="1" r="AG59"/>
  <c i="3" r="J34"/>
  <c i="1" r="AW56"/>
  <c r="AT56"/>
  <c i="3" r="F34"/>
  <c i="1" r="BA56"/>
  <c i="3" r="J30"/>
  <c i="1" r="AG56"/>
  <c i="5" r="J34"/>
  <c i="1" r="AW58"/>
  <c r="AT58"/>
  <c i="2" r="F34"/>
  <c i="1" r="BA55"/>
  <c i="4" r="F34"/>
  <c i="1" r="BA57"/>
  <c i="4" r="J34"/>
  <c i="1" r="AW57"/>
  <c r="AT57"/>
  <c i="4" l="1" r="BK82"/>
  <c r="J82"/>
  <c i="2" r="BK100"/>
  <c r="J100"/>
  <c r="J59"/>
  <c i="5" r="BK86"/>
  <c r="J86"/>
  <c i="6" r="J39"/>
  <c i="1" r="AN56"/>
  <c i="3" r="J39"/>
  <c i="1" r="AN59"/>
  <c i="4" r="J30"/>
  <c i="1" r="AG57"/>
  <c r="AY54"/>
  <c i="5" r="J30"/>
  <c i="1" r="AG58"/>
  <c r="AV54"/>
  <c r="AK29"/>
  <c r="AU54"/>
  <c r="BA54"/>
  <c r="W30"/>
  <c r="AX54"/>
  <c i="5" l="1" r="J39"/>
  <c i="4" r="J39"/>
  <c i="5" r="J59"/>
  <c i="4" r="J59"/>
  <c i="1" r="AN57"/>
  <c r="AN58"/>
  <c i="2" r="J30"/>
  <c i="1" r="AG55"/>
  <c r="AG54"/>
  <c r="AK26"/>
  <c r="AW54"/>
  <c r="AK30"/>
  <c r="AK35"/>
  <c i="2" l="1" r="J39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<sst xmlns="http://schemas.openxmlformats.org/spreadsheetml/2006/main">
  <si>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</si>
  <si>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</si>
  <si>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</si>
  <si>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</si>
  <si>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</si>
  <si>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{3a80c35d-6409-45bd-8fe8-93dd3269a8d8}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</si>
  <si>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</si>
  <si>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</si>
  <si>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</si>
  <si>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</si>
  <si>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</si>
  <si>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</si>
  <si>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</si>
  <si>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</si>
  <si>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DRAKISA202403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</si>
  <si>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</si>
  <si>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</si>
  <si>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Modernizace prádelny - Domov pro seniory Krásné Březno, Rozcestí 796/9, Ústí nad Labem</t>
  </si>
  <si>
    <t>KSO:</t>
  </si>
  <si>
    <t/>
  </si>
  <si>
    <t>CC-CZ:</t>
  </si>
  <si>
    <t>Místo:</t>
  </si>
  <si>
    <t xml:space="preserve">Krásné  Březno</t>
  </si>
  <si>
    <t>Datum:</t>
  </si>
  <si>
    <t>28. 3. 2024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</si>
  <si>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</si>
  <si>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</si>
  <si>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</si>
  <si>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</si>
  <si>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</si>
  <si>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</si>
  <si>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</si>
  <si>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DRAKISA s.r.o.</t>
  </si>
  <si>
    <t>True</t>
  </si>
  <si>
    <t>Zpracovatel:</t>
  </si>
  <si>
    <t>Krajovský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</si>
  <si>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</si>
  <si>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</si>
  <si>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</si>
  <si>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</si>
  <si>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</si>
  <si>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</si>
  <si>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</si>
  <si>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</si>
  <si>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</si>
  <si>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</si>
  <si>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</si>
  <si>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</si>
  <si>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</si>
  <si>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</si>
  <si>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</si>
  <si>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</si>
  <si>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</si>
  <si>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</si>
  <si>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</si>
  <si>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</si>
  <si>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</si>
  <si>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</si>
  <si>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</si>
  <si>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</si>
  <si>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</si>
  <si>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</si>
  <si>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</si>
  <si>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</si>
  <si>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</si>
  <si>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</si>
  <si>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</si>
  <si>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</si>
  <si>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</si>
  <si>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</si>
  <si>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</si>
  <si>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</si>
  <si>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</si>
  <si>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</si>
  <si>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</si>
  <si>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</si>
  <si>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</si>
  <si>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</si>
  <si>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</si>
  <si>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</si>
  <si>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</si>
  <si>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{b19c64b2-6471-4bbc-83ab-3423a7430e70}</t>
  </si>
  <si>
    <t>02</t>
  </si>
  <si>
    <t>ZTI</t>
  </si>
  <si>
    <t>{72e1df11-ef07-4da2-a703-0d3d3cb4921a}</t>
  </si>
  <si>
    <t>03</t>
  </si>
  <si>
    <t>VZT</t>
  </si>
  <si>
    <t>{9d021733-1085-4a12-beaa-aa01143459fe}</t>
  </si>
  <si>
    <t>04</t>
  </si>
  <si>
    <t>Elektro</t>
  </si>
  <si>
    <t>{89be78d3-5628-4d3f-82d5-82943b747b43}</t>
  </si>
  <si>
    <t>05</t>
  </si>
  <si>
    <t>Technologické zařízení</t>
  </si>
  <si>
    <t>{c7b8053f-3322-4e04-9e50-f859de65967c}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</si>
  <si>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</si>
  <si>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</si>
  <si>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</si>
  <si>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</si>
  <si>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</si>
  <si>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</si>
  <si>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</si>
  <si>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</si>
  <si>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</si>
  <si>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</si>
  <si>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</si>
  <si>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</si>
  <si>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</si>
  <si>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</si>
  <si>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</si>
  <si>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</si>
  <si>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</si>
  <si>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</si>
  <si>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</si>
  <si>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</si>
  <si>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</si>
  <si>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</si>
  <si>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</si>
  <si>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</si>
  <si>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</si>
  <si>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</si>
  <si>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</si>
  <si>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</si>
  <si>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</si>
  <si>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</si>
  <si>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</si>
  <si>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</si>
  <si>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</si>
  <si>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</si>
  <si>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</si>
  <si>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</si>
  <si>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</si>
  <si>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</si>
  <si>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</si>
  <si>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</si>
  <si>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</si>
  <si>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</si>
  <si>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</si>
  <si>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</si>
  <si>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</si>
  <si>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</si>
  <si>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</si>
  <si>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340271025</t>
  </si>
  <si>
    <t>Zazdívka otvorů v příčkách nebo stěnách plochy do 4 m2 tvárnicemi pórobetonovými tl 100 mm</t>
  </si>
  <si>
    <t>m2</t>
  </si>
  <si>
    <t>4</t>
  </si>
  <si>
    <t>2</t>
  </si>
  <si>
    <t>880013043</t>
  </si>
  <si>
    <t>PP</t>
  </si>
  <si>
    <t>Zazdívka otvorů v příčkách nebo stěnách pórobetonovými tvárnicemi plochy přes 1 m2 do 4 m2, objemová hmotnost 500 kg/m3, tloušťka příčky 100 mm</t>
  </si>
  <si>
    <t>VV</t>
  </si>
  <si>
    <t>zazdění dveřního otvoru</t>
  </si>
  <si>
    <t>Součet</t>
  </si>
  <si>
    <t>340271041</t>
  </si>
  <si>
    <t>Zazdívka otvorů v příčkách nebo stěnách plochy do 1 m2 tvárnicemi pórobetonovými tl 150 mm</t>
  </si>
  <si>
    <t>-1787402017</t>
  </si>
  <si>
    <t>Zazdívka otvorů v příčkách nebo stěnách pórobetonovými tvárnicemi plochy přes 0,025 m2 do 1 m2, objemová hmotnost 500 kg/m3, tloušťka příčky 150 mm</t>
  </si>
  <si>
    <t>6</t>
  </si>
  <si>
    <t>Úpravy povrchů, podlahy a osazování výplní</t>
  </si>
  <si>
    <t>611142001</t>
  </si>
  <si>
    <t>Potažení vnitřních stropů sklovláknitým pletivem vtlačeným do tenkovrstvé hmoty</t>
  </si>
  <si>
    <t>-2020098793</t>
  </si>
  <si>
    <t>Potažení vnitřních ploch pletivem v ploše nebo pruzích, na plném podkladu sklovláknitým vtlačením do tmelu stropů</t>
  </si>
  <si>
    <t>28,39+18,08+23,94+30,21</t>
  </si>
  <si>
    <t>612325225</t>
  </si>
  <si>
    <t>Vápenocementová štuková omítka malých ploch do 4,0 m2 na stěnách</t>
  </si>
  <si>
    <t>kus</t>
  </si>
  <si>
    <t>695046467</t>
  </si>
  <si>
    <t>Vápenocementová omítka jednotlivých malých ploch štuková na stěnách, plochy jednotlivě přes 1,0 do 4 m2</t>
  </si>
  <si>
    <t>5</t>
  </si>
  <si>
    <t>612335302</t>
  </si>
  <si>
    <t>Cementová štuková omítka ostění nebo nadpraží</t>
  </si>
  <si>
    <t>-853293066</t>
  </si>
  <si>
    <t>Cementová omítka ostění nebo nadpraží štuková</t>
  </si>
  <si>
    <t>41,02*0,2</t>
  </si>
  <si>
    <t>612335422</t>
  </si>
  <si>
    <t>Oprava vnitřní cementové štukové omítky stěn v rozsahu plochy do 30%</t>
  </si>
  <si>
    <t>-1944142302</t>
  </si>
  <si>
    <t>Oprava cementové omítky vnitřních ploch štukové dvouvrstvé, tloušťky do 20 mm, stěn, v rozsahu opravované plochy přes 10 do 30%</t>
  </si>
  <si>
    <t>(6,04+3,11+6,48+12,52+0,5*3)*2-0,9*2-1,5*2</t>
  </si>
  <si>
    <t>7</t>
  </si>
  <si>
    <t>632450134</t>
  </si>
  <si>
    <t>Vyrovnávací cementový potěr tl do 50 mm ze suchých směsí provedený v ploše</t>
  </si>
  <si>
    <t>1506386330</t>
  </si>
  <si>
    <t>Potěr cementový vyrovnávací ze suchých směsí v ploše o průměrné (střední) tl. přes 40 do 50 mm</t>
  </si>
  <si>
    <t>28,39+18,08+23,94+30,21+18,26</t>
  </si>
  <si>
    <t>8</t>
  </si>
  <si>
    <t>634112112</t>
  </si>
  <si>
    <t>Obvodová dilatace podlahovým páskem z pěnového PE mezi stěnou a mazaninou nebo potěrem v 100 mm</t>
  </si>
  <si>
    <t>m</t>
  </si>
  <si>
    <t>139303214</t>
  </si>
  <si>
    <t>Obvodová dilatace mezi stěnou a mazaninou nebo potěrem podlahovým páskem z pěnového PE tl. do 10 mm, výšky 100 mm</t>
  </si>
  <si>
    <t>9</t>
  </si>
  <si>
    <t>642942221</t>
  </si>
  <si>
    <t>Osazování zárubní nebo rámů dveřních kovových do 4 m2 na MC</t>
  </si>
  <si>
    <t>1888190689</t>
  </si>
  <si>
    <t>Osazování zárubní nebo rámů kovových dveřních lisovaných nebo z úhelníků bez dveřních křídel na cementovou maltu, plochy otvoru přes 2,5 do 4,5 m2</t>
  </si>
  <si>
    <t>10</t>
  </si>
  <si>
    <t>M</t>
  </si>
  <si>
    <t>55331426</t>
  </si>
  <si>
    <t>zárubeň ocelová pro běžné zdění a pórobeton s drážkou 150 dvoukřídlá 1450</t>
  </si>
  <si>
    <t>-169437088</t>
  </si>
  <si>
    <t>Ostatní konstrukce a práce, bourání</t>
  </si>
  <si>
    <t>11</t>
  </si>
  <si>
    <t>949101111</t>
  </si>
  <si>
    <t>Lešení pomocné pro objekty pozemních staveb s lešeňovou podlahou v do 1,9 m zatížení do 150 kg/m2</t>
  </si>
  <si>
    <t>-710948773</t>
  </si>
  <si>
    <t>Lešení pomocné pracovní pro objekty pozemních staveb pro zatížení do 150 kg/m2, o výšce lešeňové podlahy do 1,9 m</t>
  </si>
  <si>
    <t>961044111</t>
  </si>
  <si>
    <t>Bourání základů z betonu prostého</t>
  </si>
  <si>
    <t>m3</t>
  </si>
  <si>
    <t>-2062923137</t>
  </si>
  <si>
    <t>Bourání základů z betonu prostého</t>
  </si>
  <si>
    <t>5,76*0,92*0,12</t>
  </si>
  <si>
    <t>2,47*0,64*0,17</t>
  </si>
  <si>
    <t>13</t>
  </si>
  <si>
    <t>962031132</t>
  </si>
  <si>
    <t>Bourání příček z cihel pálených na MVC tl do 100 mm</t>
  </si>
  <si>
    <t>1983212914</t>
  </si>
  <si>
    <t>Bourání příček z cihel, tvárnic nebo příčkovek z cihel pálených, plných nebo dutých na maltu vápennou nebo vápenocementovou, tl. do 100 mm</t>
  </si>
  <si>
    <t>4,1*2,96+0,9*2</t>
  </si>
  <si>
    <t>14</t>
  </si>
  <si>
    <t>965041341</t>
  </si>
  <si>
    <t>Bourání mazanin škvárobetonových tl do 100 mm pl přes 4 m2</t>
  </si>
  <si>
    <t>2008437839</t>
  </si>
  <si>
    <t>Bourání mazanin škvárobetonových tl. do 100 mm, plochy přes 4 m2</t>
  </si>
  <si>
    <t>119,7*0,05</t>
  </si>
  <si>
    <t>15</t>
  </si>
  <si>
    <t>968072455</t>
  </si>
  <si>
    <t>Vybourání kovových dveřních zárubní pl do 2 m2</t>
  </si>
  <si>
    <t>-1059104974</t>
  </si>
  <si>
    <t>Vybourání kovových rámů oken s křídly, dveřních zárubní, vrat, stěn, ostění nebo obkladů dveřních zárubní, plochy do 2 m2</t>
  </si>
  <si>
    <t>0,9*2*2+1,5*2</t>
  </si>
  <si>
    <t>1*2</t>
  </si>
  <si>
    <t>16</t>
  </si>
  <si>
    <t>971033331</t>
  </si>
  <si>
    <t>Vybourání otvorů ve zdivu cihelném pl do 0,09 m2 na MVC nebo MV tl do 150 mm</t>
  </si>
  <si>
    <t>-1026883245</t>
  </si>
  <si>
    <t>Vybourání otvorů ve zdivu základovém nebo nadzákladovém z cihel, tvárnic, příčkovek z cihel pálených na maltu vápennou nebo vápenocementovou plochy do 0,09 m2, tl. do 150 mm</t>
  </si>
  <si>
    <t>17</t>
  </si>
  <si>
    <t>978021141</t>
  </si>
  <si>
    <t>Otlučení (osekání) cementových omítek vnitřních stěn v rozsahu do 30 %</t>
  </si>
  <si>
    <t>641353018</t>
  </si>
  <si>
    <t>Otlučení cementových vnitřních ploch stěn, v rozsahu do 30 %</t>
  </si>
  <si>
    <t>(1,94+3,11+12,52+0,5*3)*1,52-1,45*2</t>
  </si>
  <si>
    <t>18</t>
  </si>
  <si>
    <t>978059541</t>
  </si>
  <si>
    <t>Odsekání a odebrání obkladů stěn z vnitřních obkládaček plochy přes 1 m2</t>
  </si>
  <si>
    <t>-497149349</t>
  </si>
  <si>
    <t>Odsekání obkladů stěn včetně otlučení podkladní omítky až na zdivo z obkládaček vnitřních, z jakýchkoliv materiálů, plochy přes 1 m2</t>
  </si>
  <si>
    <t>997</t>
  </si>
  <si>
    <t>Přesun sutě</t>
  </si>
  <si>
    <t>19</t>
  </si>
  <si>
    <t>997013211</t>
  </si>
  <si>
    <t>Vnitrostaveništní doprava suti a vybouraných hmot pro budovy v do 6 m ručně</t>
  </si>
  <si>
    <t>t</t>
  </si>
  <si>
    <t>578321852</t>
  </si>
  <si>
    <t>Vnitrostaveništní doprava suti a vybouraných hmot vodorovně do 50 m svisle ručně pro budovy a haly výšky do 6 m</t>
  </si>
  <si>
    <t>20</t>
  </si>
  <si>
    <t>997013501</t>
  </si>
  <si>
    <t>Odvoz suti a vybouraných hmot na skládku nebo meziskládku do 1 km se složením</t>
  </si>
  <si>
    <t>417533152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</si>
  <si>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</si>
  <si>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</si>
  <si>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</si>
  <si>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226452176</t>
  </si>
  <si>
    <t>Odvoz suti a vybouraných hmot na skládku nebo meziskládku se složením, na vzdálenost Příplatek k ceně za každý další i započatý 1 km přes 1 km</t>
  </si>
  <si>
    <t>27,329*30 "Přepočtené koeficientem množství</t>
  </si>
  <si>
    <t>22</t>
  </si>
  <si>
    <t>997013631</t>
  </si>
  <si>
    <t>Poplatek za uložení na skládce (skládkovné) stavebního odpadu směsného kód odpadu 17 09 04</t>
  </si>
  <si>
    <t>419258203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</si>
  <si>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</si>
  <si>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</si>
  <si>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</si>
  <si>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23</t>
  </si>
  <si>
    <t>998011001</t>
  </si>
  <si>
    <t>Přesun hmot pro budovy zděné v do 6 m</t>
  </si>
  <si>
    <t>1988989687</t>
  </si>
  <si>
    <t>Přesun hmot pro budovy občanské výstavby, bydlení, výrobu a služby s nosnou svislou konstrukcí zděnou z cihel, tvárnic nebo kamene vodorovná dopravní vzdálenost do 100 m pro budovy výšky do 6 m</t>
  </si>
  <si>
    <t>PSV</t>
  </si>
  <si>
    <t>Práce a dodávky PSV</t>
  </si>
  <si>
    <t>711</t>
  </si>
  <si>
    <t>Izolace proti vodě, vlhkosti a plynům</t>
  </si>
  <si>
    <t>24</t>
  </si>
  <si>
    <t>711111001</t>
  </si>
  <si>
    <t>Provedení izolace proti zemní vlhkosti vodorovné za studena nátěrem penetračním</t>
  </si>
  <si>
    <t>1565133712</t>
  </si>
  <si>
    <t>Provedení izolace proti zemní vlhkosti natěradly a tmely za studena na ploše vodorovné V nátěrem penetračním</t>
  </si>
  <si>
    <t>28,39+18,08+23,94</t>
  </si>
  <si>
    <t>25</t>
  </si>
  <si>
    <t>11163150</t>
  </si>
  <si>
    <t>lak penetrační asfaltový</t>
  </si>
  <si>
    <t>32</t>
  </si>
  <si>
    <t>335538704</t>
  </si>
  <si>
    <t>70,41*0,0003 "Přepočtené koeficientem množství</t>
  </si>
  <si>
    <t>26</t>
  </si>
  <si>
    <t>711191201</t>
  </si>
  <si>
    <t>Provedení izolace proti zemní vlhkosti hydroizolační stěrkou vodorovné na betonu, 2 vrstvy</t>
  </si>
  <si>
    <t>1393682193</t>
  </si>
  <si>
    <t>Provedení izolace proti zemní vlhkosti hydroizolační stěrkou na ploše vodorovné V dvouvrstvá na betonu</t>
  </si>
  <si>
    <t>27</t>
  </si>
  <si>
    <t>24617150</t>
  </si>
  <si>
    <t>nátěr hydroizolační na bázi asfaltu a plastu do spodní stavby</t>
  </si>
  <si>
    <t>kg</t>
  </si>
  <si>
    <t>-399263957</t>
  </si>
  <si>
    <t>28</t>
  </si>
  <si>
    <t>711791183</t>
  </si>
  <si>
    <t>Izolace proti vodě těsnění vodorovných dilatačních spár impregnovanými provazci</t>
  </si>
  <si>
    <t>-1731465171</t>
  </si>
  <si>
    <t>Provedení detailů dilatačních spár-těsnění impregnovanými provazci na ploše vodorovné V</t>
  </si>
  <si>
    <t>29</t>
  </si>
  <si>
    <t>998711101</t>
  </si>
  <si>
    <t>Přesun hmot tonážní pro izolace proti vodě, vlhkosti a plynům v objektech výšky do 6 m</t>
  </si>
  <si>
    <t>2143059513</t>
  </si>
  <si>
    <t>Přesun hmot pro izolace proti vodě, vlhkosti a plynům stanovený z hmotnosti přesunovaného materiálu vodorovná dopravní vzdálenost do 50 m v objektech výšky do 6 m</t>
  </si>
  <si>
    <t>721</t>
  </si>
  <si>
    <t>Zdravotechnika - vnitřní kanalizace</t>
  </si>
  <si>
    <t>30</t>
  </si>
  <si>
    <t>721111102.R</t>
  </si>
  <si>
    <t>Demontáž stávajících rozvodů kanalizace</t>
  </si>
  <si>
    <t>sou</t>
  </si>
  <si>
    <t>-2078733527</t>
  </si>
  <si>
    <t>722</t>
  </si>
  <si>
    <t>Zdravotechnika - vnitřní vodovod</t>
  </si>
  <si>
    <t>31</t>
  </si>
  <si>
    <t>722130231</t>
  </si>
  <si>
    <t>Demontáž stávajících rozvodů vody</t>
  </si>
  <si>
    <t>-58076603</t>
  </si>
  <si>
    <t>725</t>
  </si>
  <si>
    <t>Zdravotechnika - zařizovací předměty</t>
  </si>
  <si>
    <t>725111132.R</t>
  </si>
  <si>
    <t>Demontáž zařizovacích předmětů</t>
  </si>
  <si>
    <t>soubor</t>
  </si>
  <si>
    <t>-2066053969</t>
  </si>
  <si>
    <t>741</t>
  </si>
  <si>
    <t>Elektroinstalace - silnoproud</t>
  </si>
  <si>
    <t>33</t>
  </si>
  <si>
    <t>741110001.R</t>
  </si>
  <si>
    <t>Demontáž stávající elektroinstalace</t>
  </si>
  <si>
    <t>-383537800</t>
  </si>
  <si>
    <t>751</t>
  </si>
  <si>
    <t>Vzduchotechnika</t>
  </si>
  <si>
    <t>34</t>
  </si>
  <si>
    <t>751510861</t>
  </si>
  <si>
    <t>Demontáž vzduchotechnického potrubí plechového čtyřhranného do suti průřezu do 0,13 m2</t>
  </si>
  <si>
    <t>-1316533552</t>
  </si>
  <si>
    <t>Demontáž vzduchotechnického potrubí plechového do suti čtyřhranného s přírubou, průřezu přes 0,03 do 0,13 m2</t>
  </si>
  <si>
    <t>35</t>
  </si>
  <si>
    <t>751510862</t>
  </si>
  <si>
    <t>Demontáž vzduchotechnického potrubí plechového čtyřhranného do suti průřezu do 0,50 m2</t>
  </si>
  <si>
    <t>-1652513199</t>
  </si>
  <si>
    <t>Demontáž vzduchotechnického potrubí plechového do suti čtyřhranného s přírubou, průřezu přes 0,13 do 0,50 m2</t>
  </si>
  <si>
    <t>763</t>
  </si>
  <si>
    <t>Konstrukce suché výstavby</t>
  </si>
  <si>
    <t>36</t>
  </si>
  <si>
    <t>763111417</t>
  </si>
  <si>
    <t>SDK příčka tl 150 mm profil CW+UW 100 desky 2xA 12,5 s izolací EI 60 Rw do 56 dB</t>
  </si>
  <si>
    <t>-1675610655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</si>
  <si>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</si>
  <si>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5,87*2,96-0,9*2-1,55*2</t>
  </si>
  <si>
    <t>37</t>
  </si>
  <si>
    <t>763111421</t>
  </si>
  <si>
    <t>SDK příčka tl 100 mm profil CW+UW 50 desky 2xDF 12,5 s izolací EI 90 Rw do 56 dB</t>
  </si>
  <si>
    <t>1512544435</t>
  </si>
  <si>
    <t>Příčka ze sádrokartonových desek s nosnou konstrukcí z jednoduchých ocelových profilů UW, CW dvojitě opláštěná deskami protipožárními DF tl. 2 x 12,5 mm EI 90, příčka tl. 100 mm, profil 50, s izolací, Rw do 56 dB</t>
  </si>
  <si>
    <t>4,1*2,96</t>
  </si>
  <si>
    <t>38</t>
  </si>
  <si>
    <t>763112932</t>
  </si>
  <si>
    <t>Vyspravení SDK příčky, předsazené stěny plochy do 0,25 m2 deska 1xDF 12,5</t>
  </si>
  <si>
    <t>-1621451266</t>
  </si>
  <si>
    <t>Vyspravení sádrokartonových příček nebo předsazených stěn plochy jednotlivě přes 0,10 do 0,25 m2 desky tl. 12,5 mm protipožární DF</t>
  </si>
  <si>
    <t>39</t>
  </si>
  <si>
    <t>763121422</t>
  </si>
  <si>
    <t xml:space="preserve">SDK stěna předsazená tl 62,5 mm profil CW+UW 50 deska 1xH2 12,5  bez izolace EI 15</t>
  </si>
  <si>
    <t>-1356101626</t>
  </si>
  <si>
    <t>Stěna předsazená ze sádrokartonových desek s nosnou konstrukcí z ocelových profilů CW, UW jednoduše opláštěná deskou impregnovanou H2 tl. 12,5 mm bez izolace, EI 15, stěna tl. 62,5 mm, profil 50</t>
  </si>
  <si>
    <t>(0,75+0,15*2+0,44+0,15+0,2+0,05*2)*2,96</t>
  </si>
  <si>
    <t>40</t>
  </si>
  <si>
    <t>763181311</t>
  </si>
  <si>
    <t>Montáž jednokřídlové kovové zárubně SDK příčka</t>
  </si>
  <si>
    <t>-731892571</t>
  </si>
  <si>
    <t>Výplně otvorů konstrukcí ze sádrokartonových desek montáž zárubně kovové s konstrukcí jednokřídlové</t>
  </si>
  <si>
    <t>41</t>
  </si>
  <si>
    <t>55331545</t>
  </si>
  <si>
    <t>zárubeň ocelová pro sádrokarton 150 dvoukřídlá 1450</t>
  </si>
  <si>
    <t>1371368977</t>
  </si>
  <si>
    <t>42</t>
  </si>
  <si>
    <t>55331542</t>
  </si>
  <si>
    <t>zárubeň ocelová pro sádrokarton 150 levá/pravá 800</t>
  </si>
  <si>
    <t>-508756880</t>
  </si>
  <si>
    <t>43</t>
  </si>
  <si>
    <t>998763301</t>
  </si>
  <si>
    <t>Přesun hmot tonážní pro sádrokartonové konstrukce v objektech v do 6 m</t>
  </si>
  <si>
    <t>1411898185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</si>
  <si>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</si>
  <si>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766</t>
  </si>
  <si>
    <t>Konstrukce truhlářské</t>
  </si>
  <si>
    <t>44</t>
  </si>
  <si>
    <t>766660001</t>
  </si>
  <si>
    <t>Montáž dveřních křídel otvíravých jednokřídlových š do 0,8 m do ocelové zárubně</t>
  </si>
  <si>
    <t>125078914</t>
  </si>
  <si>
    <t>Montáž dveřních křídel dřevěných nebo plastových otevíravých do ocelové zárubně povrchově upravených jednokřídlových, šířky do 800 mm</t>
  </si>
  <si>
    <t>45</t>
  </si>
  <si>
    <t>766660002</t>
  </si>
  <si>
    <t>Montáž dveřních křídel otvíravých jednokřídlových š přes 0,8 m do ocelové zárubně</t>
  </si>
  <si>
    <t>-1053178971</t>
  </si>
  <si>
    <t>Montáž dveřních křídel dřevěných nebo plastových otevíravých do ocelové zárubně povrchově upravených jednokřídlových, šířky přes 800 mm</t>
  </si>
  <si>
    <t>46</t>
  </si>
  <si>
    <t>766660011</t>
  </si>
  <si>
    <t>Montáž dveřních křídel otvíravých dvoukřídlových š do 1,45 m do ocelové zárubně</t>
  </si>
  <si>
    <t>-1798844293</t>
  </si>
  <si>
    <t>Montáž dveřních křídel dřevěných nebo plastových otevíravých do ocelové zárubně povrchově upravených dvoukřídlových, šířky do 1450 mm</t>
  </si>
  <si>
    <t>47</t>
  </si>
  <si>
    <t>61162074</t>
  </si>
  <si>
    <t>dveře jednokřídlé voštinové povrch laminátový plné 800x1970/2100mm</t>
  </si>
  <si>
    <t>-1812275765</t>
  </si>
  <si>
    <t>48</t>
  </si>
  <si>
    <t>61162075</t>
  </si>
  <si>
    <t>dveře jednokřídlé voštinové povrch laminátový plné 900x1970/2100mm</t>
  </si>
  <si>
    <t>-1418662348</t>
  </si>
  <si>
    <t>49</t>
  </si>
  <si>
    <t>61162103</t>
  </si>
  <si>
    <t>dveře dvoukřídlé voštinové povrch laminátový plné 1450x1970/2100mm</t>
  </si>
  <si>
    <t>-989048519</t>
  </si>
  <si>
    <t>50</t>
  </si>
  <si>
    <t>54914632</t>
  </si>
  <si>
    <t>kování dveřní vrchní kování bezpečnostní včetně štítu PZ 72 klika-klika F4 krytka</t>
  </si>
  <si>
    <t>-1207118537</t>
  </si>
  <si>
    <t>51</t>
  </si>
  <si>
    <t>766660733</t>
  </si>
  <si>
    <t>Montáž dveřního bezpečnostního kování - štítku s klikou</t>
  </si>
  <si>
    <t>217921679</t>
  </si>
  <si>
    <t>Montáž dveřních doplňků dveřního kování bezpečnostního štítku s klikou</t>
  </si>
  <si>
    <t>52</t>
  </si>
  <si>
    <t>766691914</t>
  </si>
  <si>
    <t>Vyvěšení nebo zavěšení dřevěných křídel dveří pl do 2 m2</t>
  </si>
  <si>
    <t>-161824413</t>
  </si>
  <si>
    <t>Ostatní práce vyvěšení nebo zavěšení křídel s případným uložením a opětovným zavěšením po provedení stavebních změn dřevěných dveřních, plochy do 2 m2</t>
  </si>
  <si>
    <t>53</t>
  </si>
  <si>
    <t>998766101</t>
  </si>
  <si>
    <t>Přesun hmot tonážní pro konstrukce truhlářské v objektech v do 6 m</t>
  </si>
  <si>
    <t>-1088319412</t>
  </si>
  <si>
    <t>Přesun hmot pro konstrukce truhlářské stanovený z hmotnosti přesunovaného materiálu vodorovná dopravní vzdálenost do 50 m v objektech výšky do 6 m</t>
  </si>
  <si>
    <t>771</t>
  </si>
  <si>
    <t>Podlahy z dlaždic</t>
  </si>
  <si>
    <t>54</t>
  </si>
  <si>
    <t>771111011</t>
  </si>
  <si>
    <t>Vysátí podkladu před pokládkou dlažby</t>
  </si>
  <si>
    <t>1154560972</t>
  </si>
  <si>
    <t>Příprava podkladu před provedením dlažby vysátí podlah</t>
  </si>
  <si>
    <t>55</t>
  </si>
  <si>
    <t>771121011</t>
  </si>
  <si>
    <t>Nátěr penetrační na podlahu</t>
  </si>
  <si>
    <t>-713390338</t>
  </si>
  <si>
    <t>Příprava podkladu před provedením dlažby nátěr penetrační na podlahu</t>
  </si>
  <si>
    <t>56</t>
  </si>
  <si>
    <t>1967960195</t>
  </si>
  <si>
    <t>57</t>
  </si>
  <si>
    <t>771474113</t>
  </si>
  <si>
    <t>Montáž soklů z dlaždic keramických rovných flexibilní lepidlo v do 120 mm</t>
  </si>
  <si>
    <t>-864071604</t>
  </si>
  <si>
    <t>Montáž soklů z dlaždic keramických lepených flexibilním lepidlem rovných, výšky přes 90 do 120 mm</t>
  </si>
  <si>
    <t>58</t>
  </si>
  <si>
    <t>771571810</t>
  </si>
  <si>
    <t>Demontáž podlah z dlaždic keramických kladených do malty</t>
  </si>
  <si>
    <t>-54659577</t>
  </si>
  <si>
    <t>59</t>
  </si>
  <si>
    <t>771574111</t>
  </si>
  <si>
    <t>Montáž podlah keramických hladkých lepených flexibilním lepidlem do 9 ks/m2</t>
  </si>
  <si>
    <t>-1198461629</t>
  </si>
  <si>
    <t>Montáž podlah z dlaždic keramických lepených flexibilním lepidlem maloformátových hladkých přes 6 do 9 ks/m2</t>
  </si>
  <si>
    <t>60</t>
  </si>
  <si>
    <t>59761012</t>
  </si>
  <si>
    <t>dlažba keramická hutná reliéfní do interiéru přes 19 do 22ks/m2</t>
  </si>
  <si>
    <t>2045072985</t>
  </si>
  <si>
    <t>160*1,1 "Přepočtené koeficientem množství</t>
  </si>
  <si>
    <t>61</t>
  </si>
  <si>
    <t>771591115</t>
  </si>
  <si>
    <t>Podlahy spárování silikonem</t>
  </si>
  <si>
    <t>840694267</t>
  </si>
  <si>
    <t>Podlahy - dokončovací práce spárování silikonem</t>
  </si>
  <si>
    <t>62</t>
  </si>
  <si>
    <t>998771101</t>
  </si>
  <si>
    <t>Přesun hmot tonážní pro podlahy z dlaždic v objektech v do 6 m</t>
  </si>
  <si>
    <t>-1874960702</t>
  </si>
  <si>
    <t>Přesun hmot pro podlahy z dlaždic stanovený z hmotnosti přesunovaného materiálu vodorovná dopravní vzdálenost do 50 m v objektech výšky do 6 m</t>
  </si>
  <si>
    <t>775</t>
  </si>
  <si>
    <t>Podlahy skládané</t>
  </si>
  <si>
    <t>63</t>
  </si>
  <si>
    <t>775429121</t>
  </si>
  <si>
    <t>Montáž podlahové lišty přechodové připevněné vruty</t>
  </si>
  <si>
    <t>-420971650</t>
  </si>
  <si>
    <t>Montáž lišty přechodové (vyrovnávací) připevněné vruty</t>
  </si>
  <si>
    <t>64</t>
  </si>
  <si>
    <t>55343110</t>
  </si>
  <si>
    <t>profil přechodový Al narážecí 30mm stříbro</t>
  </si>
  <si>
    <t>-561835822</t>
  </si>
  <si>
    <t>783</t>
  </si>
  <si>
    <t>Dokončovací práce - nátěry</t>
  </si>
  <si>
    <t>65</t>
  </si>
  <si>
    <t>783314101</t>
  </si>
  <si>
    <t>Základní jednonásobný syntetický nátěr zámečnických konstrukcí</t>
  </si>
  <si>
    <t>-719476856</t>
  </si>
  <si>
    <t>Základní nátěr zámečnických konstrukcí jednonásobný syntetický</t>
  </si>
  <si>
    <t>1,5*4+2*2</t>
  </si>
  <si>
    <t>66</t>
  </si>
  <si>
    <t>783315101</t>
  </si>
  <si>
    <t>Mezinátěr jednonásobný syntetický standardní zámečnických konstrukcí</t>
  </si>
  <si>
    <t>2072790561</t>
  </si>
  <si>
    <t>Mezinátěr zámečnických konstrukcí jednonásobný syntetický standardní</t>
  </si>
  <si>
    <t>67</t>
  </si>
  <si>
    <t>783317101</t>
  </si>
  <si>
    <t>Krycí jednonásobný syntetický standardní nátěr zámečnických konstrukcí</t>
  </si>
  <si>
    <t>-1450699148</t>
  </si>
  <si>
    <t>Krycí nátěr (email) zámečnických konstrukcí jednonásobný syntetický standardní</t>
  </si>
  <si>
    <t>68</t>
  </si>
  <si>
    <t>783406811</t>
  </si>
  <si>
    <t>Odstranění nátěrů z klempířských konstrukcí oškrábáním</t>
  </si>
  <si>
    <t>114800591</t>
  </si>
  <si>
    <t>784</t>
  </si>
  <si>
    <t>Dokončovací práce - malby a tapety</t>
  </si>
  <si>
    <t>69</t>
  </si>
  <si>
    <t>784111031</t>
  </si>
  <si>
    <t>Omytí podkladu v místnostech výšky do 3,80 m</t>
  </si>
  <si>
    <t>27584096</t>
  </si>
  <si>
    <t>Omytí podkladu omytí v místnostech výšky do 3,80 m</t>
  </si>
  <si>
    <t>70</t>
  </si>
  <si>
    <t>784121001</t>
  </si>
  <si>
    <t>Oškrabání malby v mísnostech výšky do 3,80 m</t>
  </si>
  <si>
    <t>757011964</t>
  </si>
  <si>
    <t>Oškrabání malby v místnostech výšky do 3,80 m</t>
  </si>
  <si>
    <t>71</t>
  </si>
  <si>
    <t>784181101</t>
  </si>
  <si>
    <t>Základní akrylátová jednonásobná penetrace podkladu v místnostech výšky do 3,80m</t>
  </si>
  <si>
    <t>519258456</t>
  </si>
  <si>
    <t>Penetrace podkladu jednonásobná základní akrylátová v místnostech výšky do 3,80 m</t>
  </si>
  <si>
    <t>72</t>
  </si>
  <si>
    <t>784211001</t>
  </si>
  <si>
    <t>Jednonásobné bílé malby ze směsí za mokra výborně otěruvzdorných v místnostech výšky do 3,80 m</t>
  </si>
  <si>
    <t>1565503590</t>
  </si>
  <si>
    <t>Malby z malířských směsí otěruvzdorných za mokra jednonásobné, bílé za mokra otěruvzdorné výborně v místnostech výšky do 3,80 m</t>
  </si>
  <si>
    <t>73</t>
  </si>
  <si>
    <t>784211101</t>
  </si>
  <si>
    <t>Dvojnásobné bílé malby ze směsí za mokra výborně otěruvzdorných v místnostech výšky do 3,80 m</t>
  </si>
  <si>
    <t>-746123994</t>
  </si>
  <si>
    <t>Malby z malířských směsí otěruvzdorných za mokra dvojnásobné, bílé za mokra otěruvzdorné výborně v místnostech výšky do 3,80 m</t>
  </si>
  <si>
    <t>VRN</t>
  </si>
  <si>
    <t>Vedlejší rozpočtové náklady</t>
  </si>
  <si>
    <t>VRN3</t>
  </si>
  <si>
    <t>Zařízení staveniště</t>
  </si>
  <si>
    <t>74</t>
  </si>
  <si>
    <t>030001000</t>
  </si>
  <si>
    <t>1024</t>
  </si>
  <si>
    <t>-1115698336</t>
  </si>
  <si>
    <t>02 - ZTI</t>
  </si>
  <si>
    <t>HZS - Hodinové zúčtovací sazby</t>
  </si>
  <si>
    <t>721171912</t>
  </si>
  <si>
    <t>Potrubí z PP propojení potrubí DN 40</t>
  </si>
  <si>
    <t>1781130574</t>
  </si>
  <si>
    <t>Opravy odpadního potrubí plastového propojení dosavadního potrubí DN 40</t>
  </si>
  <si>
    <t>721171914</t>
  </si>
  <si>
    <t>Potrubí z PP propojení potrubí DN 75</t>
  </si>
  <si>
    <t>-1814177580</t>
  </si>
  <si>
    <t>Opravy odpadního potrubí plastového propojení dosavadního potrubí DN 75</t>
  </si>
  <si>
    <t>721171915</t>
  </si>
  <si>
    <t>Potrubí z PP propojení potrubí DN 110</t>
  </si>
  <si>
    <t>227280259</t>
  </si>
  <si>
    <t>Opravy odpadního potrubí plastového propojení dosavadního potrubí DN 110</t>
  </si>
  <si>
    <t>721171916</t>
  </si>
  <si>
    <t>Potrubí z PP propojení potrubí DN 125</t>
  </si>
  <si>
    <t>1709248736</t>
  </si>
  <si>
    <t>Opravy odpadního potrubí plastového propojení dosavadního potrubí DN 125</t>
  </si>
  <si>
    <t>721174004</t>
  </si>
  <si>
    <t>Potrubí kanalizační z PP svodné DN 75</t>
  </si>
  <si>
    <t>-1093766065</t>
  </si>
  <si>
    <t>Potrubí z trub polypropylenových svodné (ležaté) DN 75</t>
  </si>
  <si>
    <t>840712905</t>
  </si>
  <si>
    <t>721174005</t>
  </si>
  <si>
    <t>Potrubí kanalizační z PP svodné DN 110</t>
  </si>
  <si>
    <t>-908620560</t>
  </si>
  <si>
    <t>Potrubí z trub polypropylenových svodné (ležaté) DN 110</t>
  </si>
  <si>
    <t>1256431192</t>
  </si>
  <si>
    <t>721174006</t>
  </si>
  <si>
    <t>Potrubí kanalizační z PP svodné DN 125</t>
  </si>
  <si>
    <t>-1027708168</t>
  </si>
  <si>
    <t>Potrubí z trub polypropylenových svodné (ležaté) DN 125</t>
  </si>
  <si>
    <t>721174024</t>
  </si>
  <si>
    <t>Potrubí kanalizační z PP odpadní DN 75</t>
  </si>
  <si>
    <t>2070005712</t>
  </si>
  <si>
    <t>Potrubí z trub polypropylenových odpadní (svislé) DN 75</t>
  </si>
  <si>
    <t>721174025</t>
  </si>
  <si>
    <t>Potrubí kanalizační z PP odpadní DN 110</t>
  </si>
  <si>
    <t>-1949280799</t>
  </si>
  <si>
    <t>Potrubí z trub polypropylenových odpadní (svislé) DN 110</t>
  </si>
  <si>
    <t>721174042</t>
  </si>
  <si>
    <t>Potrubí kanalizační z PP připojovací DN 40</t>
  </si>
  <si>
    <t>-639139233</t>
  </si>
  <si>
    <t>Potrubí z trub polypropylenových připojovací DN 40</t>
  </si>
  <si>
    <t>1+2</t>
  </si>
  <si>
    <t>721174043</t>
  </si>
  <si>
    <t>Potrubí kanalizační z PP připojovací DN 50</t>
  </si>
  <si>
    <t>-508473547</t>
  </si>
  <si>
    <t>Potrubí z trub polypropylenových připojovací DN 50</t>
  </si>
  <si>
    <t>721194104</t>
  </si>
  <si>
    <t>Vyvedení a upevnění odpadních výpustek DN 40</t>
  </si>
  <si>
    <t>-1123239888</t>
  </si>
  <si>
    <t>Vyměření přípojek na potrubí vyvedení a upevnění odpadních výpustek DN 40</t>
  </si>
  <si>
    <t>721194105</t>
  </si>
  <si>
    <t>Vyvedení a upevnění odpadních výpustek DN 50</t>
  </si>
  <si>
    <t>-2047979400</t>
  </si>
  <si>
    <t>Vyměření přípojek na potrubí vyvedení a upevnění odpadních výpustek DN 50</t>
  </si>
  <si>
    <t>721194107</t>
  </si>
  <si>
    <t>Vyvedení a upevnění odpadních výpustek DN 70</t>
  </si>
  <si>
    <t>1999386705</t>
  </si>
  <si>
    <t>Vyměření přípojek na potrubí vyvedení a upevnění odpadních výpustek DN 70</t>
  </si>
  <si>
    <t>721194109</t>
  </si>
  <si>
    <t>Vyvedení a upevnění odpadních výpustek DN 100</t>
  </si>
  <si>
    <t>337237593</t>
  </si>
  <si>
    <t>Vyměření přípojek na potrubí vyvedení a upevnění odpadních výpustek DN 100</t>
  </si>
  <si>
    <t>721211405</t>
  </si>
  <si>
    <t>Vpusť podlahová s vodorovným odtokem DN 40/50 s automatickým a ručním uzávěrem proti vzduté vodě</t>
  </si>
  <si>
    <t>231877425</t>
  </si>
  <si>
    <t>Podlahové vpusti s vodorovným odtokem DN 40/50 s automatickým a ručním uzávěrem</t>
  </si>
  <si>
    <t>721290111</t>
  </si>
  <si>
    <t>Zkouška těsnosti potrubí kanalizace vodou do DN 125</t>
  </si>
  <si>
    <t>1043864191</t>
  </si>
  <si>
    <t>Zkouška těsnosti kanalizace v objektech vodou do DN 125</t>
  </si>
  <si>
    <t>998721101</t>
  </si>
  <si>
    <t>Přesun hmot tonážní pro vnitřní kanalizace v objektech v do 6 m</t>
  </si>
  <si>
    <t>-1927815638</t>
  </si>
  <si>
    <t>Přesun hmot pro vnitřní kanalizace stanovený z hmotnosti přesunovaného materiálu vodorovná dopravní vzdálenost do 50 m v objektech výšky do 6 m</t>
  </si>
  <si>
    <t>722131936</t>
  </si>
  <si>
    <t>Potrubí pozinkované závitové propojení potrubí DN 50</t>
  </si>
  <si>
    <t>134725786</t>
  </si>
  <si>
    <t>Opravy vodovodního potrubí z ocelových trubek pozinkovaných závitových propojení dosavadního potrubí DN 50</t>
  </si>
  <si>
    <t>722174002</t>
  </si>
  <si>
    <t>Potrubí vodovodní plastové PPR svar polyfuze PN 16 D 20 x 2,8 mm</t>
  </si>
  <si>
    <t>1155424832</t>
  </si>
  <si>
    <t>Potrubí z plastových trubek z polypropylenu (PPR) svařovaných polyfuzně PN 16 (SDR 7,4) D 20 x 2,8</t>
  </si>
  <si>
    <t>722174003</t>
  </si>
  <si>
    <t>Potrubí vodovodní plastové PPR svar polyfuze PN 16 D 25 x 3,5 mm</t>
  </si>
  <si>
    <t>438604105</t>
  </si>
  <si>
    <t>Potrubí z plastových trubek z polypropylenu (PPR) svařovaných polyfuzně PN 16 (SDR 7,4) D 25 x 3,5</t>
  </si>
  <si>
    <t>722174005</t>
  </si>
  <si>
    <t>Potrubí vodovodní plastové PPR svar polyfuze PN 16 D 40 x 5,5 mm</t>
  </si>
  <si>
    <t>-1541981705</t>
  </si>
  <si>
    <t>Potrubí z plastových trubek z polypropylenu (PPR) svařovaných polyfuzně PN 16 (SDR 7,4) D 40 x 5,5</t>
  </si>
  <si>
    <t>722174006</t>
  </si>
  <si>
    <t>Potrubí vodovodní plastové PPR svar polyfuze PN 16 D 50 x 6,9 mm</t>
  </si>
  <si>
    <t>1469757430</t>
  </si>
  <si>
    <t>Potrubí z plastových trubek z polypropylenu (PPR) svařovaných polyfuzně PN 16 (SDR 7,4) D 50 x 6,9</t>
  </si>
  <si>
    <t>722174022</t>
  </si>
  <si>
    <t>Potrubí vodovodní plastové PPR svar polyfuze PN 20 D 20 x 3,4 mm</t>
  </si>
  <si>
    <t>551991104</t>
  </si>
  <si>
    <t>Potrubí z plastových trubek z polypropylenu (PPR) svařovaných polyfuzně PN 20 (SDR 6) D 20 x 3,4</t>
  </si>
  <si>
    <t>722174023</t>
  </si>
  <si>
    <t>Potrubí vodovodní plastové PPR svar polyfuze PN 20 D 25 x 4,2 mm</t>
  </si>
  <si>
    <t>1246311743</t>
  </si>
  <si>
    <t>Potrubí z plastových trubek z polypropylenu (PPR) svařovaných polyfuzně PN 20 (SDR 6) D 25 x 4,2</t>
  </si>
  <si>
    <t>722174024</t>
  </si>
  <si>
    <t>Potrubí vodovodní plastové PPR svar polyfuze PN 20 D 32 x5,4 mm</t>
  </si>
  <si>
    <t>-1000673333</t>
  </si>
  <si>
    <t>Potrubí z plastových trubek z polypropylenu (PPR) svařovaných polyfuzně PN 20 (SDR 6) D 32 x 5,4</t>
  </si>
  <si>
    <t>722181221</t>
  </si>
  <si>
    <t>Ochrana vodovodního potrubí přilepenými termoizolačními trubicemi z PE tl do 9 mm DN do 22 mm</t>
  </si>
  <si>
    <t>1900377736</t>
  </si>
  <si>
    <t>Ochrana potrubí termoizolačními trubicemi z pěnového polyetylenu PE přilepenými v příčných a podélných spojích, tloušťky izolace přes 6 do 9 mm, vnitřního průměru izolace DN do 22 mm</t>
  </si>
  <si>
    <t>722181222</t>
  </si>
  <si>
    <t>Ochrana vodovodního potrubí přilepenými termoizolačními trubicemi z PE tl do 9 mm DN do 45 mm</t>
  </si>
  <si>
    <t>942108996</t>
  </si>
  <si>
    <t>Ochrana potrubí termoizolačními trubicemi z pěnového polyetylenu PE přilepenými v příčných a podélných spojích, tloušťky izolace přes 6 do 9 mm, vnitřního průměru izolace DN přes 22 do 45 mm</t>
  </si>
  <si>
    <t>22+4+10</t>
  </si>
  <si>
    <t>722181223</t>
  </si>
  <si>
    <t>Ochrana vodovodního potrubí přilepenými termoizolačními trubicemi z PE tl do 9 mm DN do 63 mm</t>
  </si>
  <si>
    <t>498649898</t>
  </si>
  <si>
    <t>Ochrana potrubí termoizolačními trubicemi z pěnového polyetylenu PE přilepenými v příčných a podélných spojích, tloušťky izolace přes 6 do 9 mm, vnitřního průměru izolace DN přes 45 do 63mm</t>
  </si>
  <si>
    <t>722190401</t>
  </si>
  <si>
    <t>Vyvedení a upevnění výpustku do DN 25</t>
  </si>
  <si>
    <t>-1207813735</t>
  </si>
  <si>
    <t>Zřízení přípojek na potrubí vyvedení a upevnění výpustek do DN 25</t>
  </si>
  <si>
    <t>722232044</t>
  </si>
  <si>
    <t>Kohout kulový přímý G 3/4 PN 42 do 185°C vnitřní závit</t>
  </si>
  <si>
    <t>-1078987776</t>
  </si>
  <si>
    <t>Armatury se dvěma závity kulové kohouty PN 42 do 185 °C přímé vnitřní závit G 3/4</t>
  </si>
  <si>
    <t>722232046</t>
  </si>
  <si>
    <t>Kohout kulový přímý G 5/4 PN 42 do 185°C vnitřní závit</t>
  </si>
  <si>
    <t>-1414422408</t>
  </si>
  <si>
    <t>Armatury se dvěma závity kulové kohouty PN 42 do 185 °C přímé vnitřní závit G 5/4</t>
  </si>
  <si>
    <t>722232048</t>
  </si>
  <si>
    <t>Kohout kulový přímý G 2 PN 42 do 185°C vnitřní závit</t>
  </si>
  <si>
    <t>1002417681</t>
  </si>
  <si>
    <t>Armatury se dvěma závity kulové kohouty PN 42 do 185 °C přímé vnitřní závit G 2</t>
  </si>
  <si>
    <t>722290226</t>
  </si>
  <si>
    <t>Zkouška těsnosti vodovodního potrubí závitového do DN 50</t>
  </si>
  <si>
    <t>-479467639</t>
  </si>
  <si>
    <t>Zkoušky, proplach a desinfekce vodovodního potrubí zkoušky těsnosti vodovodního potrubí závitového do DN 50</t>
  </si>
  <si>
    <t>722290234</t>
  </si>
  <si>
    <t>Proplach a dezinfekce vodovodního potrubí do DN 80</t>
  </si>
  <si>
    <t>243512941</t>
  </si>
  <si>
    <t>Zkoušky, proplach a desinfekce vodovodního potrubí proplach a desinfekce vodovodního potrubí do DN 80</t>
  </si>
  <si>
    <t>998722101</t>
  </si>
  <si>
    <t>Přesun hmot tonážní pro vnitřní vodovod v objektech v do 6 m</t>
  </si>
  <si>
    <t>-852144128</t>
  </si>
  <si>
    <t>Přesun hmot pro vnitřní vodovod stanovený z hmotnosti přesunovaného materiálu vodorovná dopravní vzdálenost do 50 m v objektech výšky do 6 m</t>
  </si>
  <si>
    <t>725211603</t>
  </si>
  <si>
    <t>Umyvadlo keramické bílé šířky 600 mm bez krytu na sifon připevněné na stěnu šrouby</t>
  </si>
  <si>
    <t>1536138795</t>
  </si>
  <si>
    <t>Umyvadla keramická bílá bez výtokových armatur připevněná na stěnu šrouby bez sloupu nebo krytu na sifon 600 mm</t>
  </si>
  <si>
    <t>725813111</t>
  </si>
  <si>
    <t>Ventil rohový bez připojovací trubičky nebo flexi hadičky G 1/2</t>
  </si>
  <si>
    <t>1181328243</t>
  </si>
  <si>
    <t>Ventily rohové bez připojovací trubičky nebo flexi hadičky G 1/2</t>
  </si>
  <si>
    <t>725813112</t>
  </si>
  <si>
    <t>Ventil rohový pračkový G 3/4</t>
  </si>
  <si>
    <t>-1772653874</t>
  </si>
  <si>
    <t>Ventily rohové bez připojovací trubičky nebo flexi hadičky pračkové G 3/4</t>
  </si>
  <si>
    <t>725822613</t>
  </si>
  <si>
    <t>Baterie umyvadlová stojánková páková s výpustí</t>
  </si>
  <si>
    <t>742340675</t>
  </si>
  <si>
    <t>Baterie umyvadlové stojánkové pákové s výpustí</t>
  </si>
  <si>
    <t>725822633</t>
  </si>
  <si>
    <t>Baterie umyvadlová stojánková klasická s výpusti</t>
  </si>
  <si>
    <t>-1356684824</t>
  </si>
  <si>
    <t>Baterie umyvadlové stojánkové klasické s výpustí</t>
  </si>
  <si>
    <t>725861102</t>
  </si>
  <si>
    <t>Zápachová uzávěrka pro umyvadla DN 40</t>
  </si>
  <si>
    <t>-1972890610</t>
  </si>
  <si>
    <t>Zápachové uzávěrky zařizovacích předmětů pro umyvadla DN 40</t>
  </si>
  <si>
    <t>725865501</t>
  </si>
  <si>
    <t>Odpadní souprava DN 40/50 se zápachovou uzávěrkou</t>
  </si>
  <si>
    <t>169386414</t>
  </si>
  <si>
    <t>Zápachové uzávěrky zařizovacích předmětů odpadní soupravy se zápachovou uzávěrkou DN 40/50</t>
  </si>
  <si>
    <t>998725101</t>
  </si>
  <si>
    <t>Přesun hmot tonážní pro zařizovací předměty v objektech v do 6 m</t>
  </si>
  <si>
    <t>1452770356</t>
  </si>
  <si>
    <t>Přesun hmot pro zařizovací předměty stanovený z hmotnosti přesunovaného materiálu vodorovná dopravní vzdálenost do 50 m v objektech výšky do 6 m</t>
  </si>
  <si>
    <t>HZS</t>
  </si>
  <si>
    <t>Hodinové zúčtovací sazby</t>
  </si>
  <si>
    <t>HZS1302</t>
  </si>
  <si>
    <t>Hodinová zúčtovací sazba zedník specialista</t>
  </si>
  <si>
    <t>hod</t>
  </si>
  <si>
    <t>512</t>
  </si>
  <si>
    <t>-955989493</t>
  </si>
  <si>
    <t>Hodinové zúčtovací sazby profesí HSV provádění konstrukcí zedník specialista</t>
  </si>
  <si>
    <t>03 - VZT</t>
  </si>
  <si>
    <t>Termoizolační návlek ELEKTRODESIGN TERMOSLEEV 203T (nebo ekvivalent) d+M</t>
  </si>
  <si>
    <t>bm</t>
  </si>
  <si>
    <t>-2114408033</t>
  </si>
  <si>
    <t>termoizolační návlek ELEKTRODESIGN TERMOSLEEV 152T (nebo ekvivalent) d+m</t>
  </si>
  <si>
    <t>-1132610078</t>
  </si>
  <si>
    <t xml:space="preserve">termoizolační návlek ELEKTRODESIGN TERMOSLEEV 102T (nebo  ekvivalent) d+m</t>
  </si>
  <si>
    <t>-107291382</t>
  </si>
  <si>
    <t>termoizolační návlek ELEKTRODESIGN TERMOSLEEV 102T (nebo ekvivalent) d+m</t>
  </si>
  <si>
    <t>751111012</t>
  </si>
  <si>
    <t>Mtž vent ax ntl nástěnného základního D do 200 mm</t>
  </si>
  <si>
    <t>-599743608</t>
  </si>
  <si>
    <t>Montáž ventilátoru axiálního nízkotlakého nástěnného základního, průměru přes 100 do 200 mm</t>
  </si>
  <si>
    <t>axiální ventilátor ELEKTRODESIGN SILENT 200 CZ, průměr potrubí 125 ,mm, výkon 180 m3/hod., se zpětnou klapkou (nebo ekvivalent se shodnými parametry</t>
  </si>
  <si>
    <t>ks</t>
  </si>
  <si>
    <t>1790979378</t>
  </si>
  <si>
    <t>751322111</t>
  </si>
  <si>
    <t>Mtž anemostatu kruhového bez skříně D do 300 mm</t>
  </si>
  <si>
    <t>1256761438</t>
  </si>
  <si>
    <t>Montáž talířových ventilů, anemostatů, dýz anemostatu kruhového bez skříně, průměru do 300 mm</t>
  </si>
  <si>
    <t>07</t>
  </si>
  <si>
    <t>přívodní anemostat ELEKTRODESIGN DRE-C-150 (nebo ekvivalent )</t>
  </si>
  <si>
    <t>1486412981</t>
  </si>
  <si>
    <t>751398011</t>
  </si>
  <si>
    <t>Mtž větrací mřížky na kruhové potrubí D do 100 mm</t>
  </si>
  <si>
    <t>-259786254</t>
  </si>
  <si>
    <t>Montáž ostatních zařízení větrací mřížky na kruhové potrubí, průměru do 100 mm</t>
  </si>
  <si>
    <t>kovová větrací mřížka se síťkou a okapničkou, průměr potrubí 200 mm</t>
  </si>
  <si>
    <t>1594710884</t>
  </si>
  <si>
    <t xml:space="preserve">kovová větrací mřížka se síťkou a okapničkou, průměr potrubí 150 mm </t>
  </si>
  <si>
    <t>1510539152</t>
  </si>
  <si>
    <t>kovová větrací mřížka se síťkou a okapničkou, průměr potrubí 150 mm</t>
  </si>
  <si>
    <t>06</t>
  </si>
  <si>
    <t xml:space="preserve">kovová větrací mřížka se síťkou a okapničkou, průměr potrubí 100 mm </t>
  </si>
  <si>
    <t>-1042155896</t>
  </si>
  <si>
    <t>kovová větrací mřížka se síťkou a okapničkou, průměr potrubí 100 mm</t>
  </si>
  <si>
    <t>751398012</t>
  </si>
  <si>
    <t>Mtž větrací mřížky na kruhové potrubí D do 200 mm</t>
  </si>
  <si>
    <t>-959008684</t>
  </si>
  <si>
    <t>Montáž ostatních zařízení větrací mřížky na kruhové potrubí, průměru přes 100 do 200 mm</t>
  </si>
  <si>
    <t>venkovní bílá větrací mřížka ELEKTRODESIGN LG-150 se síťkou a okapničkou</t>
  </si>
  <si>
    <t>853379054</t>
  </si>
  <si>
    <t>venkovní bílá větrací mřížka ELEKTRODESIGN LG-125 se síťkou a okapničkou</t>
  </si>
  <si>
    <t>-727217243</t>
  </si>
  <si>
    <t>1602268750</t>
  </si>
  <si>
    <t>751398091.R</t>
  </si>
  <si>
    <t>kouřové čidlo v potrubí přívodu vzduchu dodávka a montáž</t>
  </si>
  <si>
    <t>-1451817388</t>
  </si>
  <si>
    <t>751510041</t>
  </si>
  <si>
    <t>Vzduchotechnické potrubí pozink kruhové spirálně vinuté D do 100 mm</t>
  </si>
  <si>
    <t>2057848714</t>
  </si>
  <si>
    <t>Vzduchotechnické potrubí z pozinkovaného plechu kruhové, trouba spirálně vinutá bez příruby, průměru do 100 mm</t>
  </si>
  <si>
    <t>751510042</t>
  </si>
  <si>
    <t>Vzduchotechnické potrubí pozink kruhové spirálně vinuté D do 200 mm</t>
  </si>
  <si>
    <t>-1578490505</t>
  </si>
  <si>
    <t>Vzduchotechnické potrubí z pozinkovaného plechu kruhové, trouba spirálně vinutá bez příruby, průměru přes 100 do 200 mm</t>
  </si>
  <si>
    <t>3+12</t>
  </si>
  <si>
    <t>751514362</t>
  </si>
  <si>
    <t>Mtž odbočky oboustranné do plech potrubí kruh s přírubou D do 200 mm</t>
  </si>
  <si>
    <t>2137929252</t>
  </si>
  <si>
    <t>Montáž odbočky oboustranné do plechového potrubí kruhového s přírubou, průměru přes 100 do 200 mm</t>
  </si>
  <si>
    <t>08</t>
  </si>
  <si>
    <t>kolmá odbočka ELEKTRODESIGN UK-OBJ-150T (nebo ekvivalent )</t>
  </si>
  <si>
    <t>769844137</t>
  </si>
  <si>
    <t>751525052</t>
  </si>
  <si>
    <t>Mtž potrubí plast kruh s přírubou D do 200 mm</t>
  </si>
  <si>
    <t>995367304</t>
  </si>
  <si>
    <t>Montáž potrubí plastového kruhového s přírubou, průměru přes 100 do 200 mm</t>
  </si>
  <si>
    <t>25+2</t>
  </si>
  <si>
    <t>09</t>
  </si>
  <si>
    <t>Potrubí plastové 125,150mm</t>
  </si>
  <si>
    <t>-27759520</t>
  </si>
  <si>
    <t>751572002</t>
  </si>
  <si>
    <t>Uchycení potrubí kruhového na konstrukci z nosníků kotvenou do trapézového plechu D do 200 mm</t>
  </si>
  <si>
    <t>1270714450</t>
  </si>
  <si>
    <t>Závěs kruhového potrubí na montovanou konstrukci z nosníku, kotvenou do trapézového plechu průměru potrubí přes 100 do 200 mm</t>
  </si>
  <si>
    <t>HZS3212</t>
  </si>
  <si>
    <t>Hodinová zúčtovací sazba montér vzduchotechniky a chlazení odborný ostatní práce</t>
  </si>
  <si>
    <t>-545583588</t>
  </si>
  <si>
    <t>Hodinové zúčtovací sazby montáží technologických zařízení na stavebních objektech montér vzduchotechniky odborný</t>
  </si>
  <si>
    <t>HZS4211</t>
  </si>
  <si>
    <t>Hodinová zúčtovací sazba revizní technik</t>
  </si>
  <si>
    <t>-1297105257</t>
  </si>
  <si>
    <t>Hodinové zúčtovací sazby ostatních profesí revizní a kontrolní činnost revizní technik</t>
  </si>
  <si>
    <t>04 - Elektro</t>
  </si>
  <si>
    <t>M - Práce a dodávky M</t>
  </si>
  <si>
    <t xml:space="preserve">    46-M - Zemní práce při extr.mont.pracích</t>
  </si>
  <si>
    <t xml:space="preserve">    VRN1 - Průzkumné, geodetické a projektové práce</t>
  </si>
  <si>
    <t>741110121</t>
  </si>
  <si>
    <t>Montáž trubka pancéřová plastová tuhá D přes 16 do 23 mm uložená pod omítku</t>
  </si>
  <si>
    <t>701412302</t>
  </si>
  <si>
    <t>Montáž trubek pancéřových elektroinstalačních s nasunutím nebo našroubováním do krabic plastových tuhých, uložených pod omítku, Ø přes 16 do 23 mm</t>
  </si>
  <si>
    <t>34571092</t>
  </si>
  <si>
    <t>trubka elektroinstalační tuhá z PVC D 17,4/20 mm, délka 3m</t>
  </si>
  <si>
    <t>317986447</t>
  </si>
  <si>
    <t>741110511</t>
  </si>
  <si>
    <t>Montáž lišta a kanálek vkládací šířky do 60 mm s víčkem</t>
  </si>
  <si>
    <t>824571926</t>
  </si>
  <si>
    <t>Montáž lišt a kanálků elektroinstalačních se spojkami, ohyby a rohy a s nasunutím do krabic vkládacích s víčkem, šířky do 60 mm</t>
  </si>
  <si>
    <t>34571012</t>
  </si>
  <si>
    <t>lišta elektroinstalační vkládací 40x15</t>
  </si>
  <si>
    <t>-169233840</t>
  </si>
  <si>
    <t>741112001</t>
  </si>
  <si>
    <t>Montáž krabice zapuštěná plastová kruhová</t>
  </si>
  <si>
    <t>513895851</t>
  </si>
  <si>
    <t>Montáž krabic elektroinstalačních bez napojení na trubky a lišty, demontáže a montáže víčka a přístroje protahovacích nebo odbočných zapuštěných plastových kruhových</t>
  </si>
  <si>
    <t>34571524</t>
  </si>
  <si>
    <t>krabice přístrojová odbočná s víčkem z PH, 132x132mm, hloubka 72mm</t>
  </si>
  <si>
    <t>-1498930361</t>
  </si>
  <si>
    <t>741120001</t>
  </si>
  <si>
    <t>Montáž vodič Cu izolovaný plný a laněný žíla 0,35-6 mm2 pod omítku (CY)</t>
  </si>
  <si>
    <t>-398618051</t>
  </si>
  <si>
    <t>Montáž vodičů izolovaných měděných bez ukončení uložených pod omítku plných a laněných (CY), průřezu žíly 0,35 až 6 mm2</t>
  </si>
  <si>
    <t>100+80</t>
  </si>
  <si>
    <t>34140842</t>
  </si>
  <si>
    <t>vodič izolovaný s Cu jádrem 4mm2</t>
  </si>
  <si>
    <t>887006601</t>
  </si>
  <si>
    <t>34140844</t>
  </si>
  <si>
    <t>vodič izolovaný s Cu jádrem 6mm2</t>
  </si>
  <si>
    <t>706960704</t>
  </si>
  <si>
    <t>741122015</t>
  </si>
  <si>
    <t>Montáž kabel Cu bez ukončení uložený pod omítku plný kulatý 3x1,5 mm2 (CYKY)</t>
  </si>
  <si>
    <t>424267099</t>
  </si>
  <si>
    <t>Montáž kabelů měděných bez ukončení uložených pod omítku plných kulatých (CYKY), počtu a průřezu žil 3x1,5 mm2</t>
  </si>
  <si>
    <t>34111030</t>
  </si>
  <si>
    <t>kabel silový s Cu jádrem 1kV 3x1,5mm2</t>
  </si>
  <si>
    <t>-1135862190</t>
  </si>
  <si>
    <t>350*1,2 "Přepočtené koeficientem množství</t>
  </si>
  <si>
    <t>741122016</t>
  </si>
  <si>
    <t>Montáž kabel Cu bez ukončení uložený pod omítku plný kulatý 3x2,5 až 6 mm2 (CYKY)</t>
  </si>
  <si>
    <t>2144062328</t>
  </si>
  <si>
    <t>Montáž kabelů měděných bez ukončení uložených pod omítku plných kulatých (CYKY), počtu a průřezu žil 3x2,5 až 6 mm2</t>
  </si>
  <si>
    <t>34111036</t>
  </si>
  <si>
    <t>kabel silový s Cu jádrem 1kV 3x2,5mm2</t>
  </si>
  <si>
    <t>1355020878</t>
  </si>
  <si>
    <t>741122031</t>
  </si>
  <si>
    <t>Montáž kabel Cu bez ukončení uložený pod omítku plný kulatý 5x1,5 až 2,5 mm2 (CYKY)</t>
  </si>
  <si>
    <t>-966966271</t>
  </si>
  <si>
    <t>Montáž kabelů měděných bez ukončení uložených pod omítku plných kulatých (CYKY), počtu a průřezu žil 5x1,5 až 2,5 mm2</t>
  </si>
  <si>
    <t>34111094</t>
  </si>
  <si>
    <t>kabel silový s Cu jádrem 1kV 5x2,5mm2</t>
  </si>
  <si>
    <t>-531003390</t>
  </si>
  <si>
    <t>315*1,2 "Přepočtené koeficientem množství</t>
  </si>
  <si>
    <t>741122032</t>
  </si>
  <si>
    <t>Montáž kabel Cu bez ukončení uložený pod omítku plný kulatý 5x4 až 6 mm2 (CYKY)</t>
  </si>
  <si>
    <t>1774861212</t>
  </si>
  <si>
    <t>Montáž kabelů měděných bez ukončení uložených pod omítku plných kulatých (CYKY), počtu a průřezu žil 5x4 až 6 mm2</t>
  </si>
  <si>
    <t>80+160</t>
  </si>
  <si>
    <t>34111098</t>
  </si>
  <si>
    <t>kabel silový s Cu jádrem 1kV 5x4mm2</t>
  </si>
  <si>
    <t>1405880997</t>
  </si>
  <si>
    <t>160*1,2 "Přepočtené koeficientem množství</t>
  </si>
  <si>
    <t>34111100</t>
  </si>
  <si>
    <t>kabel silový s Cu jádrem 1kV 5x6mm2</t>
  </si>
  <si>
    <t>1303926345</t>
  </si>
  <si>
    <t>80*1,2 "Přepočtené koeficientem množství</t>
  </si>
  <si>
    <t>34111110</t>
  </si>
  <si>
    <t>kabel silový s Cu jádrem 5x10</t>
  </si>
  <si>
    <t>1367925575</t>
  </si>
  <si>
    <t>kabel silový s Cu jádrem 1kV 7x1,5mm2</t>
  </si>
  <si>
    <t>240*1,2 "Přepočtené koeficientem množství</t>
  </si>
  <si>
    <t>741122033</t>
  </si>
  <si>
    <t>Montáž kabel Cu bez ukončení uložený pod omítku plný kulatý 5x10mm2 (CYKY)</t>
  </si>
  <si>
    <t>431499311</t>
  </si>
  <si>
    <t>Montáž kabelů měděných bez ukončení uložených pod omítku plných kulatých (CYKY), počtu a průřezu žil 5x10mm2</t>
  </si>
  <si>
    <t>741122042</t>
  </si>
  <si>
    <t>Montáž kabel Cu bez ukončení uložený pod omítku plný kulatý 5x16 mm2 (CYKY)</t>
  </si>
  <si>
    <t>-100839722</t>
  </si>
  <si>
    <t>Montáž kabelů měděných bez ukončení uložených pod omítku plných kulatých (CYKY), počtu a průřezu žil 7x4 mm2</t>
  </si>
  <si>
    <t>PKB.603936</t>
  </si>
  <si>
    <t>CYKY-5x16</t>
  </si>
  <si>
    <t>-260776983</t>
  </si>
  <si>
    <t>CYKY-J 12x1,5</t>
  </si>
  <si>
    <t>741310021</t>
  </si>
  <si>
    <t>Montáž přepínač nástěnný 5-sériový prostředí normální</t>
  </si>
  <si>
    <t>-1733815697</t>
  </si>
  <si>
    <t>Montáž spínačů jedno nebo dvoupólových nástěnných se zapojením vodičů, pro prostředí normální přepínačů, řazení 5-sériových</t>
  </si>
  <si>
    <t>34535587</t>
  </si>
  <si>
    <t>spínač řazení 5 10A alabastr, slon.kost</t>
  </si>
  <si>
    <t>-1747278400</t>
  </si>
  <si>
    <t>34535516</t>
  </si>
  <si>
    <t>spínač jednopólový 10A ostatní barvy</t>
  </si>
  <si>
    <t>-1151751385</t>
  </si>
  <si>
    <t>741310022</t>
  </si>
  <si>
    <t>Montáž přepínač nástěnný 6-střídavý prostředí normální</t>
  </si>
  <si>
    <t>421193370</t>
  </si>
  <si>
    <t>Montáž spínačů jedno nebo dvoupólových nástěnných se zapojením vodičů, pro prostředí normální přepínačů, řazení 6-střídavých</t>
  </si>
  <si>
    <t>741310261</t>
  </si>
  <si>
    <t>Montáž přepínač (polo)zapuštěný šroubové připojení 5-sériových prostředí venkovní/mokré</t>
  </si>
  <si>
    <t>1023927898</t>
  </si>
  <si>
    <t>Montáž spínačů jedno nebo dvoupólových polozapuštěných nebo zapuštěných se zapojením vodičů šroubové připojení, pro prostředí venkovní nebo mokré přepínačů, řazení 5-sériových</t>
  </si>
  <si>
    <t>34535527</t>
  </si>
  <si>
    <t>spínač jednopólový 10A alabastr, slon.kost</t>
  </si>
  <si>
    <t>59950816</t>
  </si>
  <si>
    <t>741310402</t>
  </si>
  <si>
    <t>Montáž spínač tří/čtyřpólový nástěnný do 25 A prostředí normální</t>
  </si>
  <si>
    <t>-78858162</t>
  </si>
  <si>
    <t>Montáž spínačů tří nebo čtyřpólových nástěnných se zapojením vodičů, pro prostředí normální do 25 A</t>
  </si>
  <si>
    <t>7+3</t>
  </si>
  <si>
    <t>spínač/strojek 16A/400Vstř 1011-0-0816 řaz.3P</t>
  </si>
  <si>
    <t>-401820535</t>
  </si>
  <si>
    <t xml:space="preserve"> kryt spínače 1-duchý 3558A-A00933 pro řaz.3S</t>
  </si>
  <si>
    <t>-1266602853</t>
  </si>
  <si>
    <t>kryt spínače 1-duchý 3558A-A00933 pro řaz.3S</t>
  </si>
  <si>
    <t>rámeček pro 1 přístroj Tango 3901A-B10</t>
  </si>
  <si>
    <t>-695346967</t>
  </si>
  <si>
    <t>741313002</t>
  </si>
  <si>
    <t>Montáž zásuvka (polo)zapuštěná bezšroubové připojení 2P+PE dvojí zapojení - průběžná</t>
  </si>
  <si>
    <t>-1980553839</t>
  </si>
  <si>
    <t>Montáž zásuvek domovních se zapojením vodičů bezšroubové připojení polozapuštěných nebo zapuštěných 10/16 A, provedení 2P + PE dvojí zapojení pro průběžnou montáž</t>
  </si>
  <si>
    <t>35811257</t>
  </si>
  <si>
    <t>zásuvka nástěnná 16A 250V 4pólová</t>
  </si>
  <si>
    <t>-1718295786</t>
  </si>
  <si>
    <t>741313101</t>
  </si>
  <si>
    <t>Montáž zásuvek průmyslových spojovacích provedení IP 67 2P+PE 16 A</t>
  </si>
  <si>
    <t>-1463198056</t>
  </si>
  <si>
    <t>Montáž zásuvek průmyslových se zapojením vodičů spojovacích, provedení IP 67 2P+PE 16 A</t>
  </si>
  <si>
    <t>35811071</t>
  </si>
  <si>
    <t>zásuvka nepropustná nástěnná 16A 400V 4pólová</t>
  </si>
  <si>
    <t>-992485499</t>
  </si>
  <si>
    <t>741320103</t>
  </si>
  <si>
    <t>Montáž jistič jednopólový nn do 25 A s krytem</t>
  </si>
  <si>
    <t>339269813</t>
  </si>
  <si>
    <t>Montáž jističů se zapojením vodičů jednopólových nn do 25 A s krytem</t>
  </si>
  <si>
    <t>1761362511</t>
  </si>
  <si>
    <t xml:space="preserve"> jistič LTN-10C-1 1pól/ch.C/ 10A/10kA</t>
  </si>
  <si>
    <t>-1731554939</t>
  </si>
  <si>
    <t>jistič LTN-10C-1 1pól/ch.C/ 10A/10kA</t>
  </si>
  <si>
    <t xml:space="preserve"> jistič LTN-16C-3 3pól/ch.C/ 16A/10kA</t>
  </si>
  <si>
    <t>746550782</t>
  </si>
  <si>
    <t>jistič LTN-16C-3 3pól/ch.C/ 16A/10kA</t>
  </si>
  <si>
    <t>jistič LTN-20C-3 3pól/ch.C/ 20A/10kA</t>
  </si>
  <si>
    <t>344689077</t>
  </si>
  <si>
    <t xml:space="preserve"> jistič LTN-25C-3 3pól/ch.C/ 25A/10kA</t>
  </si>
  <si>
    <t>-1773590739</t>
  </si>
  <si>
    <t>jistič LTN-25C-3 3pól/ch.C/ 25A/10kA</t>
  </si>
  <si>
    <t xml:space="preserve"> jistič LTN-32C-3 3pól/ch.C/ 32A/10kA</t>
  </si>
  <si>
    <t>119444343</t>
  </si>
  <si>
    <t>jistič LTN-32C-3 3pól/ch.C/ 32A/10kA</t>
  </si>
  <si>
    <t xml:space="preserve"> jistič LTN-50C-3 3pól/ch.C/ 50A/10kA</t>
  </si>
  <si>
    <t>213491542</t>
  </si>
  <si>
    <t>jistič LTN-50C-3 3pól/ch.C/ 50A/10kA</t>
  </si>
  <si>
    <t xml:space="preserve"> jistič LTN-63C-3 3pól/ch.C/ 63A/10kA</t>
  </si>
  <si>
    <t>1221008057</t>
  </si>
  <si>
    <t>jistič LTN-63C-3 3pól/ch.C/ 63A/10kA</t>
  </si>
  <si>
    <t>proud chránič+jistič 2p/1+N OLE-16B-N1-030AC</t>
  </si>
  <si>
    <t>1606920189</t>
  </si>
  <si>
    <t xml:space="preserve"> proud chránič 4pol LFN-25-4-030AC 10kA</t>
  </si>
  <si>
    <t>-1375381896</t>
  </si>
  <si>
    <t>proud chránič 4pol LFN-25-4-030AC 10kA</t>
  </si>
  <si>
    <t>sběrnice hřebenová S3L-160-16mm2 3x3vývod kolíky</t>
  </si>
  <si>
    <t>-703155511</t>
  </si>
  <si>
    <t>741371002</t>
  </si>
  <si>
    <t>Montáž svítidlo zářivkové bytové stropní přisazené 1 zdroj s krytem</t>
  </si>
  <si>
    <t>-1942601189</t>
  </si>
  <si>
    <t>Montáž svítidel zářivkových se zapojením vodičů bytových nebo společenských místností stropních přisazených 1 zdroj s krytem</t>
  </si>
  <si>
    <t>741810002</t>
  </si>
  <si>
    <t>Celková prohlídka elektrického rozvodu a zařízení do 500 000,- Kč</t>
  </si>
  <si>
    <t>192017331</t>
  </si>
  <si>
    <t>Zkoušky a prohlídky elektrických rozvodů a zařízení celková prohlídka a vyhotovení revizní zprávy pro objem montážních prací přes 100 do 500 tis. Kč</t>
  </si>
  <si>
    <t>Práce a dodávky M</t>
  </si>
  <si>
    <t>46-M</t>
  </si>
  <si>
    <t>Zemní práce při extr.mont.pracích</t>
  </si>
  <si>
    <t>460680401</t>
  </si>
  <si>
    <t>Vysekání kapes a výklenků ve zdivu z lehkých betonů, dutých cihel a tvárnic pro krabice 7x7x5 cm</t>
  </si>
  <si>
    <t>-1837474132</t>
  </si>
  <si>
    <t>Prorážení otvorů a ostatní bourací práce vysekání kapes nebo výklenků ve zdivu z lehkých betonů, dutých cihel nebo tvárnic pro osazení špalíků, kotevních prvků nebo krabic, velikosti 7x7x5 cm</t>
  </si>
  <si>
    <t>460680583</t>
  </si>
  <si>
    <t>Vysekání rýh pro montáž trubek a kabelů v cihelných zdech hloubky do 3 cm a šířky do 7 cm</t>
  </si>
  <si>
    <t>745836145</t>
  </si>
  <si>
    <t>Prorážení otvorů a ostatní bourací práce vysekání rýh pro montáž trubek a kabelů v cihelných zdech hloubky do 3 cm a šířky přes 5 do 7 cm</t>
  </si>
  <si>
    <t>HZS3132</t>
  </si>
  <si>
    <t>Hodinová zúčtovací sazba elektromontér VN a VVN odborný</t>
  </si>
  <si>
    <t>-685943654</t>
  </si>
  <si>
    <t>Hodinové zúčtovací sazby montáží technologických zařízení při externích montážích elektromontér VN a VVN odborný</t>
  </si>
  <si>
    <t>demontáž původní instalace</t>
  </si>
  <si>
    <t>úprava stávajícího rozvaděče</t>
  </si>
  <si>
    <t>montáž rozvaděče</t>
  </si>
  <si>
    <t>revize rozvaděče</t>
  </si>
  <si>
    <t>VRN1</t>
  </si>
  <si>
    <t>Průzkumné, geodetické a projektové práce</t>
  </si>
  <si>
    <t>013254000</t>
  </si>
  <si>
    <t>Dokumentace skutečného provedení stavby</t>
  </si>
  <si>
    <t>1307448335</t>
  </si>
  <si>
    <t>05 - Technologické zařízení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</si>
  <si>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</si>
  <si>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</si>
  <si>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</si>
  <si>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</si>
  <si>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</si>
  <si>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</si>
  <si>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HYGIENICKÁ BARIÉROVÁ ODPRUŽENÁ PRAČKA S KAPACITOU 28kg PRÁDLA</t>
  </si>
  <si>
    <t>570951817</t>
  </si>
  <si>
    <t>P</t>
  </si>
  <si>
    <t>Poznámka k položce:_x000d_
Možný typ PRIMUS FXB280 nebo ekvivalent</t>
  </si>
  <si>
    <t>VYSOKOOTÁČKOVÁ VOLNĚ STOJÍCÍ ODPRUŽENÁ PRAČKA S KAPACITOU 18 kg PRÁDLA</t>
  </si>
  <si>
    <t>-1923582695</t>
  </si>
  <si>
    <t>Poznámka k položce:_x000d_
Možný typ PRIMUS FX180 nebo ekvivalent</t>
  </si>
  <si>
    <t>VYSOKOOTÁČKOVÁ VOLNĚ STOJÍCÍ ODPRUŽENÁ PRAČKA S KAPACITOU 11 kg PRÁDLA</t>
  </si>
  <si>
    <t>87819424</t>
  </si>
  <si>
    <t>Poznámka k položce:_x000d_
Možný typ PRIMUS FX105 nebo ekvivalent</t>
  </si>
  <si>
    <t>PRŮMYSLOVÝ BUBNOVÝ SUŠIČ S RADIÁLNÍM A AXIÁLNÍM PROUDĚNÍM VZDUCHU S KAPACITOU 35 kg PRÁDLA</t>
  </si>
  <si>
    <t>-1698952070</t>
  </si>
  <si>
    <t>Poznámka k položce:_x000d_
Možný typ PRIMUS T35 nebo ekvivalent</t>
  </si>
  <si>
    <t>PRŮMYSLOVÝ BUBNOVÝ SUŠIČ S RADIÁLNÍM A AXIÁLNÍM PROUDĚNÍM VZDUCHU S KAPACITOU 13 kg PRÁDLA</t>
  </si>
  <si>
    <t>-599457990</t>
  </si>
  <si>
    <t>Poznámka k položce:_x000d_
Možný typ PRIMUS T13 nebo ekvivalent</t>
  </si>
  <si>
    <t>PRŮMYSLOVÝ BUBNOVÝ SUŠIČ S RADIÁLNÍM A AXIÁLNÍM PROUDĚNÍM VZDUCHU S KAPACITOU 11 kg PRÁDLA</t>
  </si>
  <si>
    <t>1654745319</t>
  </si>
  <si>
    <t>Poznámka k položce:_x000d_
Možný typ PRIMUS T11 nebo ekvivalent</t>
  </si>
  <si>
    <t>PRŮMYSLOVÝ VÁLCOVÝ ŽEHLIČ S PRŮMĚREM VÁLCE 320 mm A DÉLKOU VÁLCE min. 1660 mm</t>
  </si>
  <si>
    <t>324902812</t>
  </si>
  <si>
    <t>Poznámka k položce:_x000d_
Možný typ PRIMUS I33-160E nebo ekvivalent</t>
  </si>
  <si>
    <t>PROFESIONÁLNÍ ŽEHLÍCÍ KOMPLET S VYVÍJEČEM PÁRY A VESTAVĚNOU ŽEHLIČKOU</t>
  </si>
  <si>
    <t>-423304404</t>
  </si>
  <si>
    <t>Poznámka k položce:_x000d_
Možný typ FVC-902 nebo ekvivalent</t>
  </si>
  <si>
    <t>PRACOVNÍ STŮL S ODKLÁDACÍM PROSTOREM, Půdorysný rozměr cca 1500 x 750 mm</t>
  </si>
  <si>
    <t>-1513686213</t>
  </si>
  <si>
    <t>POJÍZDNÝ KLECOVÝ VOZÍK NA PRÁDLO, Půdorysný rozměr cca 800 x 600 mm</t>
  </si>
  <si>
    <t>1345136242</t>
  </si>
  <si>
    <t xml:space="preserve">POJÍZDNÝ VOZÍK NA MOKRÉ PRÁDLO,  Půdorysný rozměr cca 800 x 600 mm</t>
  </si>
  <si>
    <t>1632233677</t>
  </si>
  <si>
    <t>POJÍZDNÝ VOZÍK NA MOKRÉ PRÁDLO, Půdorysný rozměr cca 800 x 600 mm</t>
  </si>
  <si>
    <t>POJÍZDNÁ KLEC NA PRÁDLO, Půdorysný rozměr cca 1500 x 600 mm</t>
  </si>
  <si>
    <t>-479917010</t>
  </si>
  <si>
    <t>STOLNÍ PROFESIONÁLNÍ ŠICÍ STROJ</t>
  </si>
  <si>
    <t>-2048306763</t>
  </si>
  <si>
    <t>DÁVKOVAČ TEKUTÉHO PRACÍHO PROSTŘEDKU</t>
  </si>
  <si>
    <t>-690903122</t>
  </si>
  <si>
    <t>Poznámka k položce:_x000d_
Nutno koordinovat pro konkrétní typ pračky, resp. neúčtovat, pokud je součástí dodávky pračky.</t>
  </si>
  <si>
    <t>ZÁSOBNÍK (KANYSTR) TEKUTÉHO PRACÍHO PROSTŘEDKU</t>
  </si>
  <si>
    <t>-1941464278</t>
  </si>
  <si>
    <t xml:space="preserve">Poznámka k položce:_x000d_
Nutno koordinovat pro konkrétní typ pračky, resp. neúčtovat, pokud je součástí dodávky pračky. </t>
  </si>
  <si>
    <t>Doplňkové vybavení - pojízdný stojan na ramínka</t>
  </si>
  <si>
    <t>-832627827</t>
  </si>
  <si>
    <t>Instalace a zprovoznění zařízení</t>
  </si>
  <si>
    <t>52055069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</si>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</sst>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DRAKISA202403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Modernizace prádelny - Domov pro seniory Krásné Březno, Rozcestí 796/9, Ústí nad Labem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Krásné  Březno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28. 3. 2024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DRAKISA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Krajovský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ROUND(SUM(AS55:AS59),2)</f>
        <v>0</v>
      </c>
      <c r="AT54" s="108">
        <f>ROUND(SUM(AV54:AW54),2)</f>
        <v>0</v>
      </c>
      <c r="AU54" s="109">
        <f>ROUND(SUM(AU55:AU59),5)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ROUND(SUM(AZ55:AZ59),2)</f>
        <v>0</v>
      </c>
      <c r="BA54" s="108">
        <f>ROUND(SUM(BA55:BA59),2)</f>
        <v>0</v>
      </c>
      <c r="BB54" s="108">
        <f>ROUND(SUM(BB55:BB59),2)</f>
        <v>0</v>
      </c>
      <c r="BC54" s="108">
        <f>ROUND(SUM(BC55:BC59),2)</f>
        <v>0</v>
      </c>
      <c r="BD54" s="110">
        <f>ROUND(SUM(BD55:BD59),2)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Stavební část'!J30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Stavební část'!P100</f>
        <v>0</v>
      </c>
      <c r="AV55" s="122">
        <f>'01 - Stavební část'!J33</f>
        <v>0</v>
      </c>
      <c r="AW55" s="122">
        <f>'01 - Stavební část'!J34</f>
        <v>0</v>
      </c>
      <c r="AX55" s="122">
        <f>'01 - Stavební část'!J35</f>
        <v>0</v>
      </c>
      <c r="AY55" s="122">
        <f>'01 - Stavební část'!J36</f>
        <v>0</v>
      </c>
      <c r="AZ55" s="122">
        <f>'01 - Stavební část'!F33</f>
        <v>0</v>
      </c>
      <c r="BA55" s="122">
        <f>'01 - Stavební část'!F34</f>
        <v>0</v>
      </c>
      <c r="BB55" s="122">
        <f>'01 - Stavební část'!F35</f>
        <v>0</v>
      </c>
      <c r="BC55" s="122">
        <f>'01 - Stavební část'!F36</f>
        <v>0</v>
      </c>
      <c r="BD55" s="124">
        <f>'01 - Stavební část'!F37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80</v>
      </c>
    </row>
    <row r="56" s="7" customFormat="1" ht="16.5" customHeight="1">
      <c r="A56" s="113" t="s">
        <v>76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ZTI'!J30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'02 - ZTI'!P84</f>
        <v>0</v>
      </c>
      <c r="AV56" s="122">
        <f>'02 - ZTI'!J33</f>
        <v>0</v>
      </c>
      <c r="AW56" s="122">
        <f>'02 - ZTI'!J34</f>
        <v>0</v>
      </c>
      <c r="AX56" s="122">
        <f>'02 - ZTI'!J35</f>
        <v>0</v>
      </c>
      <c r="AY56" s="122">
        <f>'02 - ZTI'!J36</f>
        <v>0</v>
      </c>
      <c r="AZ56" s="122">
        <f>'02 - ZTI'!F33</f>
        <v>0</v>
      </c>
      <c r="BA56" s="122">
        <f>'02 - ZTI'!F34</f>
        <v>0</v>
      </c>
      <c r="BB56" s="122">
        <f>'02 - ZTI'!F35</f>
        <v>0</v>
      </c>
      <c r="BC56" s="122">
        <f>'02 - ZTI'!F36</f>
        <v>0</v>
      </c>
      <c r="BD56" s="124">
        <f>'02 - ZTI'!F37</f>
        <v>0</v>
      </c>
      <c r="BE56" s="7"/>
      <c r="BT56" s="125" t="s">
        <v>80</v>
      </c>
      <c r="BV56" s="125" t="s">
        <v>74</v>
      </c>
      <c r="BW56" s="125" t="s">
        <v>84</v>
      </c>
      <c r="BX56" s="125" t="s">
        <v>5</v>
      </c>
      <c r="CL56" s="125" t="s">
        <v>19</v>
      </c>
      <c r="CM56" s="125" t="s">
        <v>80</v>
      </c>
    </row>
    <row r="57" s="7" customFormat="1" ht="16.5" customHeight="1">
      <c r="A57" s="113" t="s">
        <v>76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VZT'!J30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'03 - VZT'!P82</f>
        <v>0</v>
      </c>
      <c r="AV57" s="122">
        <f>'03 - VZT'!J33</f>
        <v>0</v>
      </c>
      <c r="AW57" s="122">
        <f>'03 - VZT'!J34</f>
        <v>0</v>
      </c>
      <c r="AX57" s="122">
        <f>'03 - VZT'!J35</f>
        <v>0</v>
      </c>
      <c r="AY57" s="122">
        <f>'03 - VZT'!J36</f>
        <v>0</v>
      </c>
      <c r="AZ57" s="122">
        <f>'03 - VZT'!F33</f>
        <v>0</v>
      </c>
      <c r="BA57" s="122">
        <f>'03 - VZT'!F34</f>
        <v>0</v>
      </c>
      <c r="BB57" s="122">
        <f>'03 - VZT'!F35</f>
        <v>0</v>
      </c>
      <c r="BC57" s="122">
        <f>'03 - VZT'!F36</f>
        <v>0</v>
      </c>
      <c r="BD57" s="124">
        <f>'03 - VZT'!F37</f>
        <v>0</v>
      </c>
      <c r="BE57" s="7"/>
      <c r="BT57" s="125" t="s">
        <v>80</v>
      </c>
      <c r="BV57" s="125" t="s">
        <v>74</v>
      </c>
      <c r="BW57" s="125" t="s">
        <v>87</v>
      </c>
      <c r="BX57" s="125" t="s">
        <v>5</v>
      </c>
      <c r="CL57" s="125" t="s">
        <v>19</v>
      </c>
      <c r="CM57" s="125" t="s">
        <v>80</v>
      </c>
    </row>
    <row r="58" s="7" customFormat="1" ht="16.5" customHeight="1">
      <c r="A58" s="113" t="s">
        <v>76</v>
      </c>
      <c r="B58" s="114"/>
      <c r="C58" s="115"/>
      <c r="D58" s="116" t="s">
        <v>88</v>
      </c>
      <c r="E58" s="116"/>
      <c r="F58" s="116"/>
      <c r="G58" s="116"/>
      <c r="H58" s="116"/>
      <c r="I58" s="117"/>
      <c r="J58" s="116" t="s">
        <v>89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Elektro'!J30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'04 - Elektro'!P86</f>
        <v>0</v>
      </c>
      <c r="AV58" s="122">
        <f>'04 - Elektro'!J33</f>
        <v>0</v>
      </c>
      <c r="AW58" s="122">
        <f>'04 - Elektro'!J34</f>
        <v>0</v>
      </c>
      <c r="AX58" s="122">
        <f>'04 - Elektro'!J35</f>
        <v>0</v>
      </c>
      <c r="AY58" s="122">
        <f>'04 - Elektro'!J36</f>
        <v>0</v>
      </c>
      <c r="AZ58" s="122">
        <f>'04 - Elektro'!F33</f>
        <v>0</v>
      </c>
      <c r="BA58" s="122">
        <f>'04 - Elektro'!F34</f>
        <v>0</v>
      </c>
      <c r="BB58" s="122">
        <f>'04 - Elektro'!F35</f>
        <v>0</v>
      </c>
      <c r="BC58" s="122">
        <f>'04 - Elektro'!F36</f>
        <v>0</v>
      </c>
      <c r="BD58" s="124">
        <f>'04 - Elektro'!F37</f>
        <v>0</v>
      </c>
      <c r="BE58" s="7"/>
      <c r="BT58" s="125" t="s">
        <v>80</v>
      </c>
      <c r="BV58" s="125" t="s">
        <v>74</v>
      </c>
      <c r="BW58" s="125" t="s">
        <v>90</v>
      </c>
      <c r="BX58" s="125" t="s">
        <v>5</v>
      </c>
      <c r="CL58" s="125" t="s">
        <v>19</v>
      </c>
      <c r="CM58" s="125" t="s">
        <v>80</v>
      </c>
    </row>
    <row r="59" s="7" customFormat="1" ht="16.5" customHeight="1">
      <c r="A59" s="113" t="s">
        <v>76</v>
      </c>
      <c r="B59" s="114"/>
      <c r="C59" s="115"/>
      <c r="D59" s="116" t="s">
        <v>91</v>
      </c>
      <c r="E59" s="116"/>
      <c r="F59" s="116"/>
      <c r="G59" s="116"/>
      <c r="H59" s="116"/>
      <c r="I59" s="117"/>
      <c r="J59" s="116" t="s">
        <v>92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Technologické zařízení'!J30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6">
        <v>0</v>
      </c>
      <c r="AT59" s="127">
        <f>ROUND(SUM(AV59:AW59),2)</f>
        <v>0</v>
      </c>
      <c r="AU59" s="128">
        <f>'05 - Technologické zařízení'!P81</f>
        <v>0</v>
      </c>
      <c r="AV59" s="127">
        <f>'05 - Technologické zařízení'!J33</f>
        <v>0</v>
      </c>
      <c r="AW59" s="127">
        <f>'05 - Technologické zařízení'!J34</f>
        <v>0</v>
      </c>
      <c r="AX59" s="127">
        <f>'05 - Technologické zařízení'!J35</f>
        <v>0</v>
      </c>
      <c r="AY59" s="127">
        <f>'05 - Technologické zařízení'!J36</f>
        <v>0</v>
      </c>
      <c r="AZ59" s="127">
        <f>'05 - Technologické zařízení'!F33</f>
        <v>0</v>
      </c>
      <c r="BA59" s="127">
        <f>'05 - Technologické zařízení'!F34</f>
        <v>0</v>
      </c>
      <c r="BB59" s="127">
        <f>'05 - Technologické zařízení'!F35</f>
        <v>0</v>
      </c>
      <c r="BC59" s="127">
        <f>'05 - Technologické zařízení'!F36</f>
        <v>0</v>
      </c>
      <c r="BD59" s="129">
        <f>'05 - Technologické zařízení'!F37</f>
        <v>0</v>
      </c>
      <c r="BE59" s="7"/>
      <c r="BT59" s="125" t="s">
        <v>80</v>
      </c>
      <c r="BV59" s="125" t="s">
        <v>74</v>
      </c>
      <c r="BW59" s="125" t="s">
        <v>93</v>
      </c>
      <c r="BX59" s="125" t="s">
        <v>5</v>
      </c>
      <c r="CL59" s="125" t="s">
        <v>19</v>
      </c>
      <c r="CM59" s="125" t="s">
        <v>80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+78WMUzoe8Xq3MQVEP51VWjYHCU7wX96nZGMm/LpUJ7zPZW2dtsKdrMF6oJAL+NYrhT4sYWFwDHspGG05If20g==" hashValue="YPSd2GRxHVfA+c75f6G33zjHbihwdgs7CI4RkB9o+iq019ckk963dUiTxCXCKbghJoLhI0F3ROOZJmENfCT7zg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část'!C2" display="/"/>
    <hyperlink ref="A56" location="'02 - ZTI'!C2" display="/"/>
    <hyperlink ref="A57" location="'03 - VZT'!C2" display="/"/>
    <hyperlink ref="A58" location="'04 - Elektro'!C2" display="/"/>
    <hyperlink ref="A59" location="'05 - Technologické zaříz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Modernizace prádelny - Domov pro seniory Krásné Březno, Rozcestí 796/9, Ústí nad Labem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28. 3. 2024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ROUND(J100,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ROUND((SUM(BE100:BE305)),  2)</f>
        <v>0</v>
      </c>
      <c r="G33" s="40"/>
      <c r="H33" s="40"/>
      <c r="I33" s="150">
        <v>0.20999999999999999</v>
      </c>
      <c r="J33" s="149">
        <f>ROUND(((SUM(BE100:BE305))*I33),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ROUND((SUM(BF100:BF305)),  2)</f>
        <v>0</v>
      </c>
      <c r="G34" s="40"/>
      <c r="H34" s="40"/>
      <c r="I34" s="150">
        <v>0.12</v>
      </c>
      <c r="J34" s="149">
        <f>ROUND(((SUM(BF100:BF305))*I34),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ROUND((SUM(BG100:BG305)),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ROUND((SUM(BH100:BH305)),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ROUND((SUM(BI100:BI305)),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Modernizace prádelny - Domov pro seniory Krásné Březno, Rozcestí 796/9, Ústí nad Labem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Krásné  Březno</v>
      </c>
      <c r="G52" s="42"/>
      <c r="H52" s="42"/>
      <c r="I52" s="34" t="s">
        <v>23</v>
      </c>
      <c r="J52" s="74" t="str">
        <f>IF(J12="","",J12)</f>
        <v>28. 3. 2024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DRAKISA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Krajovský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98</v>
      </c>
      <c r="D57" s="164"/>
      <c r="E57" s="164"/>
      <c r="F57" s="164"/>
      <c r="G57" s="164"/>
      <c r="H57" s="164"/>
      <c r="I57" s="164"/>
      <c r="J57" s="165" t="s">
        <v>99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J100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67"/>
      <c r="C60" s="168"/>
      <c r="D60" s="169" t="s">
        <v>101</v>
      </c>
      <c r="E60" s="170"/>
      <c r="F60" s="170"/>
      <c r="G60" s="170"/>
      <c r="H60" s="170"/>
      <c r="I60" s="170"/>
      <c r="J60" s="171">
        <f>J101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102</v>
      </c>
      <c r="E61" s="176"/>
      <c r="F61" s="176"/>
      <c r="G61" s="176"/>
      <c r="H61" s="176"/>
      <c r="I61" s="176"/>
      <c r="J61" s="177">
        <f>J102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103</v>
      </c>
      <c r="E62" s="176"/>
      <c r="F62" s="176"/>
      <c r="G62" s="176"/>
      <c r="H62" s="176"/>
      <c r="I62" s="176"/>
      <c r="J62" s="177">
        <f>J110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104</v>
      </c>
      <c r="E63" s="176"/>
      <c r="F63" s="176"/>
      <c r="G63" s="176"/>
      <c r="H63" s="176"/>
      <c r="I63" s="176"/>
      <c r="J63" s="177">
        <f>J135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105</v>
      </c>
      <c r="E64" s="176"/>
      <c r="F64" s="176"/>
      <c r="G64" s="176"/>
      <c r="H64" s="176"/>
      <c r="I64" s="176"/>
      <c r="J64" s="177">
        <f>J164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106</v>
      </c>
      <c r="E65" s="176"/>
      <c r="F65" s="176"/>
      <c r="G65" s="176"/>
      <c r="H65" s="176"/>
      <c r="I65" s="176"/>
      <c r="J65" s="177">
        <f>J174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107</v>
      </c>
      <c r="E66" s="170"/>
      <c r="F66" s="170"/>
      <c r="G66" s="170"/>
      <c r="H66" s="170"/>
      <c r="I66" s="170"/>
      <c r="J66" s="171">
        <f>J177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108</v>
      </c>
      <c r="E67" s="176"/>
      <c r="F67" s="176"/>
      <c r="G67" s="176"/>
      <c r="H67" s="176"/>
      <c r="I67" s="176"/>
      <c r="J67" s="177">
        <f>J178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109</v>
      </c>
      <c r="E68" s="176"/>
      <c r="F68" s="176"/>
      <c r="G68" s="176"/>
      <c r="H68" s="176"/>
      <c r="I68" s="176"/>
      <c r="J68" s="177">
        <f>J194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110</v>
      </c>
      <c r="E69" s="176"/>
      <c r="F69" s="176"/>
      <c r="G69" s="176"/>
      <c r="H69" s="176"/>
      <c r="I69" s="176"/>
      <c r="J69" s="177">
        <f>J197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111</v>
      </c>
      <c r="E70" s="176"/>
      <c r="F70" s="176"/>
      <c r="G70" s="176"/>
      <c r="H70" s="176"/>
      <c r="I70" s="176"/>
      <c r="J70" s="177">
        <f>J200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112</v>
      </c>
      <c r="E71" s="176"/>
      <c r="F71" s="176"/>
      <c r="G71" s="176"/>
      <c r="H71" s="176"/>
      <c r="I71" s="176"/>
      <c r="J71" s="177">
        <f>J203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113</v>
      </c>
      <c r="E72" s="176"/>
      <c r="F72" s="176"/>
      <c r="G72" s="176"/>
      <c r="H72" s="176"/>
      <c r="I72" s="176"/>
      <c r="J72" s="177">
        <f>J206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114</v>
      </c>
      <c r="E73" s="176"/>
      <c r="F73" s="176"/>
      <c r="G73" s="176"/>
      <c r="H73" s="176"/>
      <c r="I73" s="176"/>
      <c r="J73" s="177">
        <f>J211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115</v>
      </c>
      <c r="E74" s="176"/>
      <c r="F74" s="176"/>
      <c r="G74" s="176"/>
      <c r="H74" s="176"/>
      <c r="I74" s="176"/>
      <c r="J74" s="177">
        <f>J234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116</v>
      </c>
      <c r="E75" s="176"/>
      <c r="F75" s="176"/>
      <c r="G75" s="176"/>
      <c r="H75" s="176"/>
      <c r="I75" s="176"/>
      <c r="J75" s="177">
        <f>J255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117</v>
      </c>
      <c r="E76" s="176"/>
      <c r="F76" s="176"/>
      <c r="G76" s="176"/>
      <c r="H76" s="176"/>
      <c r="I76" s="176"/>
      <c r="J76" s="177">
        <f>J275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118</v>
      </c>
      <c r="E77" s="176"/>
      <c r="F77" s="176"/>
      <c r="G77" s="176"/>
      <c r="H77" s="176"/>
      <c r="I77" s="176"/>
      <c r="J77" s="177">
        <f>J280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119</v>
      </c>
      <c r="E78" s="176"/>
      <c r="F78" s="176"/>
      <c r="G78" s="176"/>
      <c r="H78" s="176"/>
      <c r="I78" s="176"/>
      <c r="J78" s="177">
        <f>J291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67"/>
      <c r="C79" s="168"/>
      <c r="D79" s="169" t="s">
        <v>120</v>
      </c>
      <c r="E79" s="170"/>
      <c r="F79" s="170"/>
      <c r="G79" s="170"/>
      <c r="H79" s="170"/>
      <c r="I79" s="170"/>
      <c r="J79" s="171">
        <f>J302</f>
        <v>0</v>
      </c>
      <c r="K79" s="168"/>
      <c r="L79" s="17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73"/>
      <c r="C80" s="174"/>
      <c r="D80" s="175" t="s">
        <v>121</v>
      </c>
      <c r="E80" s="176"/>
      <c r="F80" s="176"/>
      <c r="G80" s="176"/>
      <c r="H80" s="176"/>
      <c r="I80" s="176"/>
      <c r="J80" s="177">
        <f>J303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122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62" t="str">
        <f>E7</f>
        <v>Modernizace prádelny - Domov pro seniory Krásné Březno, Rozcestí 796/9, Ústí nad Labem</v>
      </c>
      <c r="F90" s="34"/>
      <c r="G90" s="34"/>
      <c r="H90" s="34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95</v>
      </c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E9</f>
        <v>01 - Stavební část</v>
      </c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F12</f>
        <v xml:space="preserve">Krásné  Březno</v>
      </c>
      <c r="G94" s="42"/>
      <c r="H94" s="42"/>
      <c r="I94" s="34" t="s">
        <v>23</v>
      </c>
      <c r="J94" s="74" t="str">
        <f>IF(J12="","",J12)</f>
        <v>28. 3. 2024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E15</f>
        <v xml:space="preserve"> </v>
      </c>
      <c r="G96" s="42"/>
      <c r="H96" s="42"/>
      <c r="I96" s="34" t="s">
        <v>31</v>
      </c>
      <c r="J96" s="38" t="str">
        <f>E21</f>
        <v>DRAKISA s.r.o.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29</v>
      </c>
      <c r="D97" s="42"/>
      <c r="E97" s="42"/>
      <c r="F97" s="29" t="str">
        <f>IF(E18="","",E18)</f>
        <v>Vyplň údaj</v>
      </c>
      <c r="G97" s="42"/>
      <c r="H97" s="42"/>
      <c r="I97" s="34" t="s">
        <v>34</v>
      </c>
      <c r="J97" s="38" t="str">
        <f>E24</f>
        <v>Krajovský</v>
      </c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79"/>
      <c r="B99" s="180"/>
      <c r="C99" s="181" t="s">
        <v>123</v>
      </c>
      <c r="D99" s="182" t="s">
        <v>57</v>
      </c>
      <c r="E99" s="182" t="s">
        <v>53</v>
      </c>
      <c r="F99" s="182" t="s">
        <v>54</v>
      </c>
      <c r="G99" s="182" t="s">
        <v>124</v>
      </c>
      <c r="H99" s="182" t="s">
        <v>125</v>
      </c>
      <c r="I99" s="182" t="s">
        <v>126</v>
      </c>
      <c r="J99" s="182" t="s">
        <v>99</v>
      </c>
      <c r="K99" s="183" t="s">
        <v>127</v>
      </c>
      <c r="L99" s="184"/>
      <c r="M99" s="94" t="s">
        <v>19</v>
      </c>
      <c r="N99" s="95" t="s">
        <v>42</v>
      </c>
      <c r="O99" s="95" t="s">
        <v>128</v>
      </c>
      <c r="P99" s="95" t="s">
        <v>129</v>
      </c>
      <c r="Q99" s="95" t="s">
        <v>130</v>
      </c>
      <c r="R99" s="95" t="s">
        <v>131</v>
      </c>
      <c r="S99" s="95" t="s">
        <v>132</v>
      </c>
      <c r="T99" s="96" t="s">
        <v>133</v>
      </c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</row>
    <row r="100" s="2" customFormat="1" ht="22.8" customHeight="1">
      <c r="A100" s="40"/>
      <c r="B100" s="41"/>
      <c r="C100" s="101" t="s">
        <v>134</v>
      </c>
      <c r="D100" s="42"/>
      <c r="E100" s="42"/>
      <c r="F100" s="42"/>
      <c r="G100" s="42"/>
      <c r="H100" s="42"/>
      <c r="I100" s="42"/>
      <c r="J100" s="185">
        <f>BK100</f>
        <v>0</v>
      </c>
      <c r="K100" s="42"/>
      <c r="L100" s="46"/>
      <c r="M100" s="97"/>
      <c r="N100" s="186"/>
      <c r="O100" s="98"/>
      <c r="P100" s="187">
        <f>P101+P177+P302</f>
        <v>0</v>
      </c>
      <c r="Q100" s="98"/>
      <c r="R100" s="187">
        <f>R101+R177+R302</f>
        <v>21.395299220000002</v>
      </c>
      <c r="S100" s="98"/>
      <c r="T100" s="188">
        <f>T101+T177+T302</f>
        <v>27.328813359999998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71</v>
      </c>
      <c r="AU100" s="19" t="s">
        <v>100</v>
      </c>
      <c r="BK100" s="189">
        <f>BK101+BK177+BK302</f>
        <v>0</v>
      </c>
    </row>
    <row r="101" s="12" customFormat="1" ht="25.92" customHeight="1">
      <c r="A101" s="12"/>
      <c r="B101" s="190"/>
      <c r="C101" s="191"/>
      <c r="D101" s="192" t="s">
        <v>71</v>
      </c>
      <c r="E101" s="193" t="s">
        <v>135</v>
      </c>
      <c r="F101" s="193" t="s">
        <v>136</v>
      </c>
      <c r="G101" s="191"/>
      <c r="H101" s="191"/>
      <c r="I101" s="194"/>
      <c r="J101" s="195">
        <f>BK101</f>
        <v>0</v>
      </c>
      <c r="K101" s="191"/>
      <c r="L101" s="196"/>
      <c r="M101" s="197"/>
      <c r="N101" s="198"/>
      <c r="O101" s="198"/>
      <c r="P101" s="199">
        <f>P102+P110+P135+P164+P174</f>
        <v>0</v>
      </c>
      <c r="Q101" s="198"/>
      <c r="R101" s="199">
        <f>R102+R110+R135+R164+R174</f>
        <v>14.680112300000001</v>
      </c>
      <c r="S101" s="198"/>
      <c r="T101" s="200">
        <f>T102+T110+T135+T164+T174</f>
        <v>16.452096000000001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80</v>
      </c>
      <c r="AT101" s="202" t="s">
        <v>71</v>
      </c>
      <c r="AU101" s="202" t="s">
        <v>72</v>
      </c>
      <c r="AY101" s="201" t="s">
        <v>137</v>
      </c>
      <c r="BK101" s="203">
        <f>BK102+BK110+BK135+BK164+BK174</f>
        <v>0</v>
      </c>
    </row>
    <row r="102" s="12" customFormat="1" ht="22.8" customHeight="1">
      <c r="A102" s="12"/>
      <c r="B102" s="190"/>
      <c r="C102" s="191"/>
      <c r="D102" s="192" t="s">
        <v>71</v>
      </c>
      <c r="E102" s="204" t="s">
        <v>138</v>
      </c>
      <c r="F102" s="204" t="s">
        <v>139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SUM(P103:P109)</f>
        <v>0</v>
      </c>
      <c r="Q102" s="198"/>
      <c r="R102" s="199">
        <f>SUM(R103:R109)</f>
        <v>0.14409249999999998</v>
      </c>
      <c r="S102" s="198"/>
      <c r="T102" s="200">
        <f>SUM(T103:T109)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80</v>
      </c>
      <c r="AT102" s="202" t="s">
        <v>71</v>
      </c>
      <c r="AU102" s="202" t="s">
        <v>80</v>
      </c>
      <c r="AY102" s="201" t="s">
        <v>137</v>
      </c>
      <c r="BK102" s="203">
        <f>SUM(BK103:BK109)</f>
        <v>0</v>
      </c>
    </row>
    <row r="103" s="2" customFormat="1" ht="16.5" customHeight="1">
      <c r="A103" s="40"/>
      <c r="B103" s="41"/>
      <c r="C103" s="206" t="s">
        <v>80</v>
      </c>
      <c r="D103" s="206" t="s">
        <v>140</v>
      </c>
      <c r="E103" s="207" t="s">
        <v>141</v>
      </c>
      <c r="F103" s="208" t="s">
        <v>142</v>
      </c>
      <c r="G103" s="209" t="s">
        <v>143</v>
      </c>
      <c r="H103" s="210">
        <v>2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0.061969999999999997</v>
      </c>
      <c r="R103" s="215">
        <f>Q103*H103</f>
        <v>0.12394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144</v>
      </c>
      <c r="AT103" s="217" t="s">
        <v>140</v>
      </c>
      <c r="AU103" s="217" t="s">
        <v>145</v>
      </c>
      <c r="AY103" s="19" t="s">
        <v>137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145</v>
      </c>
      <c r="BK103" s="218">
        <f>ROUND(I103*H103,2)</f>
        <v>0</v>
      </c>
      <c r="BL103" s="19" t="s">
        <v>144</v>
      </c>
      <c r="BM103" s="217" t="s">
        <v>146</v>
      </c>
    </row>
    <row r="104" s="2" customFormat="1">
      <c r="A104" s="40"/>
      <c r="B104" s="41"/>
      <c r="C104" s="42"/>
      <c r="D104" s="219" t="s">
        <v>147</v>
      </c>
      <c r="E104" s="42"/>
      <c r="F104" s="220" t="s">
        <v>148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147</v>
      </c>
      <c r="AU104" s="19" t="s">
        <v>145</v>
      </c>
    </row>
    <row r="105" s="13" customFormat="1">
      <c r="A105" s="13"/>
      <c r="B105" s="224"/>
      <c r="C105" s="225"/>
      <c r="D105" s="219" t="s">
        <v>149</v>
      </c>
      <c r="E105" s="226" t="s">
        <v>19</v>
      </c>
      <c r="F105" s="227" t="s">
        <v>150</v>
      </c>
      <c r="G105" s="225"/>
      <c r="H105" s="226" t="s">
        <v>19</v>
      </c>
      <c r="I105" s="228"/>
      <c r="J105" s="225"/>
      <c r="K105" s="225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149</v>
      </c>
      <c r="AU105" s="233" t="s">
        <v>145</v>
      </c>
      <c r="AV105" s="13" t="s">
        <v>80</v>
      </c>
      <c r="AW105" s="13" t="s">
        <v>33</v>
      </c>
      <c r="AX105" s="13" t="s">
        <v>72</v>
      </c>
      <c r="AY105" s="233" t="s">
        <v>137</v>
      </c>
    </row>
    <row r="106" s="14" customFormat="1">
      <c r="A106" s="14"/>
      <c r="B106" s="234"/>
      <c r="C106" s="235"/>
      <c r="D106" s="219" t="s">
        <v>149</v>
      </c>
      <c r="E106" s="236" t="s">
        <v>19</v>
      </c>
      <c r="F106" s="237" t="s">
        <v>145</v>
      </c>
      <c r="G106" s="235"/>
      <c r="H106" s="238">
        <v>2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149</v>
      </c>
      <c r="AU106" s="244" t="s">
        <v>145</v>
      </c>
      <c r="AV106" s="14" t="s">
        <v>145</v>
      </c>
      <c r="AW106" s="14" t="s">
        <v>33</v>
      </c>
      <c r="AX106" s="14" t="s">
        <v>72</v>
      </c>
      <c r="AY106" s="244" t="s">
        <v>137</v>
      </c>
    </row>
    <row r="107" s="15" customFormat="1">
      <c r="A107" s="15"/>
      <c r="B107" s="245"/>
      <c r="C107" s="246"/>
      <c r="D107" s="219" t="s">
        <v>149</v>
      </c>
      <c r="E107" s="247" t="s">
        <v>19</v>
      </c>
      <c r="F107" s="248" t="s">
        <v>151</v>
      </c>
      <c r="G107" s="246"/>
      <c r="H107" s="249">
        <v>2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5" t="s">
        <v>149</v>
      </c>
      <c r="AU107" s="255" t="s">
        <v>145</v>
      </c>
      <c r="AV107" s="15" t="s">
        <v>144</v>
      </c>
      <c r="AW107" s="15" t="s">
        <v>33</v>
      </c>
      <c r="AX107" s="15" t="s">
        <v>80</v>
      </c>
      <c r="AY107" s="255" t="s">
        <v>137</v>
      </c>
    </row>
    <row r="108" s="2" customFormat="1" ht="16.5" customHeight="1">
      <c r="A108" s="40"/>
      <c r="B108" s="41"/>
      <c r="C108" s="206" t="s">
        <v>145</v>
      </c>
      <c r="D108" s="206" t="s">
        <v>140</v>
      </c>
      <c r="E108" s="207" t="s">
        <v>152</v>
      </c>
      <c r="F108" s="208" t="s">
        <v>153</v>
      </c>
      <c r="G108" s="209" t="s">
        <v>143</v>
      </c>
      <c r="H108" s="210">
        <v>0.25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0.080610000000000001</v>
      </c>
      <c r="R108" s="215">
        <f>Q108*H108</f>
        <v>0.0201525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144</v>
      </c>
      <c r="AT108" s="217" t="s">
        <v>140</v>
      </c>
      <c r="AU108" s="217" t="s">
        <v>145</v>
      </c>
      <c r="AY108" s="19" t="s">
        <v>137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145</v>
      </c>
      <c r="BK108" s="218">
        <f>ROUND(I108*H108,2)</f>
        <v>0</v>
      </c>
      <c r="BL108" s="19" t="s">
        <v>144</v>
      </c>
      <c r="BM108" s="217" t="s">
        <v>154</v>
      </c>
    </row>
    <row r="109" s="2" customFormat="1">
      <c r="A109" s="40"/>
      <c r="B109" s="41"/>
      <c r="C109" s="42"/>
      <c r="D109" s="219" t="s">
        <v>147</v>
      </c>
      <c r="E109" s="42"/>
      <c r="F109" s="220" t="s">
        <v>155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147</v>
      </c>
      <c r="AU109" s="19" t="s">
        <v>145</v>
      </c>
    </row>
    <row r="110" s="12" customFormat="1" ht="22.8" customHeight="1">
      <c r="A110" s="12"/>
      <c r="B110" s="190"/>
      <c r="C110" s="191"/>
      <c r="D110" s="192" t="s">
        <v>71</v>
      </c>
      <c r="E110" s="204" t="s">
        <v>156</v>
      </c>
      <c r="F110" s="204" t="s">
        <v>157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SUM(P111:P134)</f>
        <v>0</v>
      </c>
      <c r="Q110" s="198"/>
      <c r="R110" s="199">
        <f>SUM(R111:R134)</f>
        <v>14.520679800000002</v>
      </c>
      <c r="S110" s="198"/>
      <c r="T110" s="200">
        <f>SUM(T111:T134)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80</v>
      </c>
      <c r="AT110" s="202" t="s">
        <v>71</v>
      </c>
      <c r="AU110" s="202" t="s">
        <v>80</v>
      </c>
      <c r="AY110" s="201" t="s">
        <v>137</v>
      </c>
      <c r="BK110" s="203">
        <f>SUM(BK111:BK134)</f>
        <v>0</v>
      </c>
    </row>
    <row r="111" s="2" customFormat="1" ht="16.5" customHeight="1">
      <c r="A111" s="40"/>
      <c r="B111" s="41"/>
      <c r="C111" s="206" t="s">
        <v>138</v>
      </c>
      <c r="D111" s="206" t="s">
        <v>140</v>
      </c>
      <c r="E111" s="207" t="s">
        <v>158</v>
      </c>
      <c r="F111" s="208" t="s">
        <v>159</v>
      </c>
      <c r="G111" s="209" t="s">
        <v>143</v>
      </c>
      <c r="H111" s="210">
        <v>100.62000000000001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0.0043800000000000002</v>
      </c>
      <c r="R111" s="215">
        <f>Q111*H111</f>
        <v>0.44071560000000004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144</v>
      </c>
      <c r="AT111" s="217" t="s">
        <v>140</v>
      </c>
      <c r="AU111" s="217" t="s">
        <v>145</v>
      </c>
      <c r="AY111" s="19" t="s">
        <v>137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145</v>
      </c>
      <c r="BK111" s="218">
        <f>ROUND(I111*H111,2)</f>
        <v>0</v>
      </c>
      <c r="BL111" s="19" t="s">
        <v>144</v>
      </c>
      <c r="BM111" s="217" t="s">
        <v>160</v>
      </c>
    </row>
    <row r="112" s="2" customFormat="1">
      <c r="A112" s="40"/>
      <c r="B112" s="41"/>
      <c r="C112" s="42"/>
      <c r="D112" s="219" t="s">
        <v>147</v>
      </c>
      <c r="E112" s="42"/>
      <c r="F112" s="220" t="s">
        <v>161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147</v>
      </c>
      <c r="AU112" s="19" t="s">
        <v>145</v>
      </c>
    </row>
    <row r="113" s="14" customFormat="1">
      <c r="A113" s="14"/>
      <c r="B113" s="234"/>
      <c r="C113" s="235"/>
      <c r="D113" s="219" t="s">
        <v>149</v>
      </c>
      <c r="E113" s="236" t="s">
        <v>19</v>
      </c>
      <c r="F113" s="237" t="s">
        <v>162</v>
      </c>
      <c r="G113" s="235"/>
      <c r="H113" s="238">
        <v>100.62000000000001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149</v>
      </c>
      <c r="AU113" s="244" t="s">
        <v>145</v>
      </c>
      <c r="AV113" s="14" t="s">
        <v>145</v>
      </c>
      <c r="AW113" s="14" t="s">
        <v>33</v>
      </c>
      <c r="AX113" s="14" t="s">
        <v>72</v>
      </c>
      <c r="AY113" s="244" t="s">
        <v>137</v>
      </c>
    </row>
    <row r="114" s="15" customFormat="1">
      <c r="A114" s="15"/>
      <c r="B114" s="245"/>
      <c r="C114" s="246"/>
      <c r="D114" s="219" t="s">
        <v>149</v>
      </c>
      <c r="E114" s="247" t="s">
        <v>19</v>
      </c>
      <c r="F114" s="248" t="s">
        <v>151</v>
      </c>
      <c r="G114" s="246"/>
      <c r="H114" s="249">
        <v>100.62000000000001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5" t="s">
        <v>149</v>
      </c>
      <c r="AU114" s="255" t="s">
        <v>145</v>
      </c>
      <c r="AV114" s="15" t="s">
        <v>144</v>
      </c>
      <c r="AW114" s="15" t="s">
        <v>33</v>
      </c>
      <c r="AX114" s="15" t="s">
        <v>80</v>
      </c>
      <c r="AY114" s="255" t="s">
        <v>137</v>
      </c>
    </row>
    <row r="115" s="2" customFormat="1" ht="16.5" customHeight="1">
      <c r="A115" s="40"/>
      <c r="B115" s="41"/>
      <c r="C115" s="206" t="s">
        <v>144</v>
      </c>
      <c r="D115" s="206" t="s">
        <v>140</v>
      </c>
      <c r="E115" s="207" t="s">
        <v>163</v>
      </c>
      <c r="F115" s="208" t="s">
        <v>164</v>
      </c>
      <c r="G115" s="209" t="s">
        <v>165</v>
      </c>
      <c r="H115" s="210">
        <v>2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0.1575</v>
      </c>
      <c r="R115" s="215">
        <f>Q115*H115</f>
        <v>0.315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144</v>
      </c>
      <c r="AT115" s="217" t="s">
        <v>140</v>
      </c>
      <c r="AU115" s="217" t="s">
        <v>145</v>
      </c>
      <c r="AY115" s="19" t="s">
        <v>137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145</v>
      </c>
      <c r="BK115" s="218">
        <f>ROUND(I115*H115,2)</f>
        <v>0</v>
      </c>
      <c r="BL115" s="19" t="s">
        <v>144</v>
      </c>
      <c r="BM115" s="217" t="s">
        <v>166</v>
      </c>
    </row>
    <row r="116" s="2" customFormat="1">
      <c r="A116" s="40"/>
      <c r="B116" s="41"/>
      <c r="C116" s="42"/>
      <c r="D116" s="219" t="s">
        <v>147</v>
      </c>
      <c r="E116" s="42"/>
      <c r="F116" s="220" t="s">
        <v>167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147</v>
      </c>
      <c r="AU116" s="19" t="s">
        <v>145</v>
      </c>
    </row>
    <row r="117" s="2" customFormat="1" ht="16.5" customHeight="1">
      <c r="A117" s="40"/>
      <c r="B117" s="41"/>
      <c r="C117" s="206" t="s">
        <v>168</v>
      </c>
      <c r="D117" s="206" t="s">
        <v>140</v>
      </c>
      <c r="E117" s="207" t="s">
        <v>169</v>
      </c>
      <c r="F117" s="208" t="s">
        <v>170</v>
      </c>
      <c r="G117" s="209" t="s">
        <v>143</v>
      </c>
      <c r="H117" s="210">
        <v>8.2040000000000006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0.042599999999999999</v>
      </c>
      <c r="R117" s="215">
        <f>Q117*H117</f>
        <v>0.34949040000000003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144</v>
      </c>
      <c r="AT117" s="217" t="s">
        <v>140</v>
      </c>
      <c r="AU117" s="217" t="s">
        <v>145</v>
      </c>
      <c r="AY117" s="19" t="s">
        <v>137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145</v>
      </c>
      <c r="BK117" s="218">
        <f>ROUND(I117*H117,2)</f>
        <v>0</v>
      </c>
      <c r="BL117" s="19" t="s">
        <v>144</v>
      </c>
      <c r="BM117" s="217" t="s">
        <v>171</v>
      </c>
    </row>
    <row r="118" s="2" customFormat="1">
      <c r="A118" s="40"/>
      <c r="B118" s="41"/>
      <c r="C118" s="42"/>
      <c r="D118" s="219" t="s">
        <v>147</v>
      </c>
      <c r="E118" s="42"/>
      <c r="F118" s="220" t="s">
        <v>172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147</v>
      </c>
      <c r="AU118" s="19" t="s">
        <v>145</v>
      </c>
    </row>
    <row r="119" s="14" customFormat="1">
      <c r="A119" s="14"/>
      <c r="B119" s="234"/>
      <c r="C119" s="235"/>
      <c r="D119" s="219" t="s">
        <v>149</v>
      </c>
      <c r="E119" s="236" t="s">
        <v>19</v>
      </c>
      <c r="F119" s="237" t="s">
        <v>173</v>
      </c>
      <c r="G119" s="235"/>
      <c r="H119" s="238">
        <v>8.2040000000000006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149</v>
      </c>
      <c r="AU119" s="244" t="s">
        <v>145</v>
      </c>
      <c r="AV119" s="14" t="s">
        <v>145</v>
      </c>
      <c r="AW119" s="14" t="s">
        <v>33</v>
      </c>
      <c r="AX119" s="14" t="s">
        <v>72</v>
      </c>
      <c r="AY119" s="244" t="s">
        <v>137</v>
      </c>
    </row>
    <row r="120" s="15" customFormat="1">
      <c r="A120" s="15"/>
      <c r="B120" s="245"/>
      <c r="C120" s="246"/>
      <c r="D120" s="219" t="s">
        <v>149</v>
      </c>
      <c r="E120" s="247" t="s">
        <v>19</v>
      </c>
      <c r="F120" s="248" t="s">
        <v>151</v>
      </c>
      <c r="G120" s="246"/>
      <c r="H120" s="249">
        <v>8.2040000000000006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5" t="s">
        <v>149</v>
      </c>
      <c r="AU120" s="255" t="s">
        <v>145</v>
      </c>
      <c r="AV120" s="15" t="s">
        <v>144</v>
      </c>
      <c r="AW120" s="15" t="s">
        <v>33</v>
      </c>
      <c r="AX120" s="15" t="s">
        <v>80</v>
      </c>
      <c r="AY120" s="255" t="s">
        <v>137</v>
      </c>
    </row>
    <row r="121" s="2" customFormat="1" ht="16.5" customHeight="1">
      <c r="A121" s="40"/>
      <c r="B121" s="41"/>
      <c r="C121" s="206" t="s">
        <v>156</v>
      </c>
      <c r="D121" s="206" t="s">
        <v>140</v>
      </c>
      <c r="E121" s="207" t="s">
        <v>174</v>
      </c>
      <c r="F121" s="208" t="s">
        <v>175</v>
      </c>
      <c r="G121" s="209" t="s">
        <v>143</v>
      </c>
      <c r="H121" s="210">
        <v>54.5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0.015910000000000001</v>
      </c>
      <c r="R121" s="215">
        <f>Q121*H121</f>
        <v>0.86709500000000006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144</v>
      </c>
      <c r="AT121" s="217" t="s">
        <v>140</v>
      </c>
      <c r="AU121" s="217" t="s">
        <v>145</v>
      </c>
      <c r="AY121" s="19" t="s">
        <v>137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145</v>
      </c>
      <c r="BK121" s="218">
        <f>ROUND(I121*H121,2)</f>
        <v>0</v>
      </c>
      <c r="BL121" s="19" t="s">
        <v>144</v>
      </c>
      <c r="BM121" s="217" t="s">
        <v>176</v>
      </c>
    </row>
    <row r="122" s="2" customFormat="1">
      <c r="A122" s="40"/>
      <c r="B122" s="41"/>
      <c r="C122" s="42"/>
      <c r="D122" s="219" t="s">
        <v>147</v>
      </c>
      <c r="E122" s="42"/>
      <c r="F122" s="220" t="s">
        <v>177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147</v>
      </c>
      <c r="AU122" s="19" t="s">
        <v>145</v>
      </c>
    </row>
    <row r="123" s="14" customFormat="1">
      <c r="A123" s="14"/>
      <c r="B123" s="234"/>
      <c r="C123" s="235"/>
      <c r="D123" s="219" t="s">
        <v>149</v>
      </c>
      <c r="E123" s="236" t="s">
        <v>19</v>
      </c>
      <c r="F123" s="237" t="s">
        <v>178</v>
      </c>
      <c r="G123" s="235"/>
      <c r="H123" s="238">
        <v>54.5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149</v>
      </c>
      <c r="AU123" s="244" t="s">
        <v>145</v>
      </c>
      <c r="AV123" s="14" t="s">
        <v>145</v>
      </c>
      <c r="AW123" s="14" t="s">
        <v>33</v>
      </c>
      <c r="AX123" s="14" t="s">
        <v>72</v>
      </c>
      <c r="AY123" s="244" t="s">
        <v>137</v>
      </c>
    </row>
    <row r="124" s="15" customFormat="1">
      <c r="A124" s="15"/>
      <c r="B124" s="245"/>
      <c r="C124" s="246"/>
      <c r="D124" s="219" t="s">
        <v>149</v>
      </c>
      <c r="E124" s="247" t="s">
        <v>19</v>
      </c>
      <c r="F124" s="248" t="s">
        <v>151</v>
      </c>
      <c r="G124" s="246"/>
      <c r="H124" s="249">
        <v>54.5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5" t="s">
        <v>149</v>
      </c>
      <c r="AU124" s="255" t="s">
        <v>145</v>
      </c>
      <c r="AV124" s="15" t="s">
        <v>144</v>
      </c>
      <c r="AW124" s="15" t="s">
        <v>33</v>
      </c>
      <c r="AX124" s="15" t="s">
        <v>80</v>
      </c>
      <c r="AY124" s="255" t="s">
        <v>137</v>
      </c>
    </row>
    <row r="125" s="2" customFormat="1" ht="16.5" customHeight="1">
      <c r="A125" s="40"/>
      <c r="B125" s="41"/>
      <c r="C125" s="206" t="s">
        <v>179</v>
      </c>
      <c r="D125" s="206" t="s">
        <v>140</v>
      </c>
      <c r="E125" s="207" t="s">
        <v>180</v>
      </c>
      <c r="F125" s="208" t="s">
        <v>181</v>
      </c>
      <c r="G125" s="209" t="s">
        <v>143</v>
      </c>
      <c r="H125" s="210">
        <v>118.88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44</v>
      </c>
      <c r="O125" s="86"/>
      <c r="P125" s="215">
        <f>O125*H125</f>
        <v>0</v>
      </c>
      <c r="Q125" s="215">
        <v>0.105</v>
      </c>
      <c r="R125" s="215">
        <f>Q125*H125</f>
        <v>12.482399999999998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144</v>
      </c>
      <c r="AT125" s="217" t="s">
        <v>140</v>
      </c>
      <c r="AU125" s="217" t="s">
        <v>145</v>
      </c>
      <c r="AY125" s="19" t="s">
        <v>137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145</v>
      </c>
      <c r="BK125" s="218">
        <f>ROUND(I125*H125,2)</f>
        <v>0</v>
      </c>
      <c r="BL125" s="19" t="s">
        <v>144</v>
      </c>
      <c r="BM125" s="217" t="s">
        <v>182</v>
      </c>
    </row>
    <row r="126" s="2" customFormat="1">
      <c r="A126" s="40"/>
      <c r="B126" s="41"/>
      <c r="C126" s="42"/>
      <c r="D126" s="219" t="s">
        <v>147</v>
      </c>
      <c r="E126" s="42"/>
      <c r="F126" s="220" t="s">
        <v>183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147</v>
      </c>
      <c r="AU126" s="19" t="s">
        <v>145</v>
      </c>
    </row>
    <row r="127" s="14" customFormat="1">
      <c r="A127" s="14"/>
      <c r="B127" s="234"/>
      <c r="C127" s="235"/>
      <c r="D127" s="219" t="s">
        <v>149</v>
      </c>
      <c r="E127" s="236" t="s">
        <v>19</v>
      </c>
      <c r="F127" s="237" t="s">
        <v>184</v>
      </c>
      <c r="G127" s="235"/>
      <c r="H127" s="238">
        <v>118.88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149</v>
      </c>
      <c r="AU127" s="244" t="s">
        <v>145</v>
      </c>
      <c r="AV127" s="14" t="s">
        <v>145</v>
      </c>
      <c r="AW127" s="14" t="s">
        <v>33</v>
      </c>
      <c r="AX127" s="14" t="s">
        <v>72</v>
      </c>
      <c r="AY127" s="244" t="s">
        <v>137</v>
      </c>
    </row>
    <row r="128" s="15" customFormat="1">
      <c r="A128" s="15"/>
      <c r="B128" s="245"/>
      <c r="C128" s="246"/>
      <c r="D128" s="219" t="s">
        <v>149</v>
      </c>
      <c r="E128" s="247" t="s">
        <v>19</v>
      </c>
      <c r="F128" s="248" t="s">
        <v>151</v>
      </c>
      <c r="G128" s="246"/>
      <c r="H128" s="249">
        <v>118.88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5" t="s">
        <v>149</v>
      </c>
      <c r="AU128" s="255" t="s">
        <v>145</v>
      </c>
      <c r="AV128" s="15" t="s">
        <v>144</v>
      </c>
      <c r="AW128" s="15" t="s">
        <v>33</v>
      </c>
      <c r="AX128" s="15" t="s">
        <v>80</v>
      </c>
      <c r="AY128" s="255" t="s">
        <v>137</v>
      </c>
    </row>
    <row r="129" s="2" customFormat="1" ht="21.75" customHeight="1">
      <c r="A129" s="40"/>
      <c r="B129" s="41"/>
      <c r="C129" s="206" t="s">
        <v>185</v>
      </c>
      <c r="D129" s="206" t="s">
        <v>140</v>
      </c>
      <c r="E129" s="207" t="s">
        <v>186</v>
      </c>
      <c r="F129" s="208" t="s">
        <v>187</v>
      </c>
      <c r="G129" s="209" t="s">
        <v>188</v>
      </c>
      <c r="H129" s="210">
        <v>109.44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44</v>
      </c>
      <c r="O129" s="86"/>
      <c r="P129" s="215">
        <f>O129*H129</f>
        <v>0</v>
      </c>
      <c r="Q129" s="215">
        <v>2.0000000000000002E-05</v>
      </c>
      <c r="R129" s="215">
        <f>Q129*H129</f>
        <v>0.0021888000000000003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144</v>
      </c>
      <c r="AT129" s="217" t="s">
        <v>140</v>
      </c>
      <c r="AU129" s="217" t="s">
        <v>145</v>
      </c>
      <c r="AY129" s="19" t="s">
        <v>137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145</v>
      </c>
      <c r="BK129" s="218">
        <f>ROUND(I129*H129,2)</f>
        <v>0</v>
      </c>
      <c r="BL129" s="19" t="s">
        <v>144</v>
      </c>
      <c r="BM129" s="217" t="s">
        <v>189</v>
      </c>
    </row>
    <row r="130" s="2" customFormat="1">
      <c r="A130" s="40"/>
      <c r="B130" s="41"/>
      <c r="C130" s="42"/>
      <c r="D130" s="219" t="s">
        <v>147</v>
      </c>
      <c r="E130" s="42"/>
      <c r="F130" s="220" t="s">
        <v>190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147</v>
      </c>
      <c r="AU130" s="19" t="s">
        <v>145</v>
      </c>
    </row>
    <row r="131" s="2" customFormat="1" ht="16.5" customHeight="1">
      <c r="A131" s="40"/>
      <c r="B131" s="41"/>
      <c r="C131" s="206" t="s">
        <v>191</v>
      </c>
      <c r="D131" s="206" t="s">
        <v>140</v>
      </c>
      <c r="E131" s="207" t="s">
        <v>192</v>
      </c>
      <c r="F131" s="208" t="s">
        <v>193</v>
      </c>
      <c r="G131" s="209" t="s">
        <v>165</v>
      </c>
      <c r="H131" s="210">
        <v>1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44</v>
      </c>
      <c r="O131" s="86"/>
      <c r="P131" s="215">
        <f>O131*H131</f>
        <v>0</v>
      </c>
      <c r="Q131" s="215">
        <v>0.035319999999999997</v>
      </c>
      <c r="R131" s="215">
        <f>Q131*H131</f>
        <v>0.035319999999999997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144</v>
      </c>
      <c r="AT131" s="217" t="s">
        <v>140</v>
      </c>
      <c r="AU131" s="217" t="s">
        <v>145</v>
      </c>
      <c r="AY131" s="19" t="s">
        <v>137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145</v>
      </c>
      <c r="BK131" s="218">
        <f>ROUND(I131*H131,2)</f>
        <v>0</v>
      </c>
      <c r="BL131" s="19" t="s">
        <v>144</v>
      </c>
      <c r="BM131" s="217" t="s">
        <v>194</v>
      </c>
    </row>
    <row r="132" s="2" customFormat="1">
      <c r="A132" s="40"/>
      <c r="B132" s="41"/>
      <c r="C132" s="42"/>
      <c r="D132" s="219" t="s">
        <v>147</v>
      </c>
      <c r="E132" s="42"/>
      <c r="F132" s="220" t="s">
        <v>195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147</v>
      </c>
      <c r="AU132" s="19" t="s">
        <v>145</v>
      </c>
    </row>
    <row r="133" s="2" customFormat="1" ht="16.5" customHeight="1">
      <c r="A133" s="40"/>
      <c r="B133" s="41"/>
      <c r="C133" s="256" t="s">
        <v>196</v>
      </c>
      <c r="D133" s="256" t="s">
        <v>197</v>
      </c>
      <c r="E133" s="257" t="s">
        <v>198</v>
      </c>
      <c r="F133" s="258" t="s">
        <v>199</v>
      </c>
      <c r="G133" s="259" t="s">
        <v>165</v>
      </c>
      <c r="H133" s="260">
        <v>1</v>
      </c>
      <c r="I133" s="261"/>
      <c r="J133" s="262">
        <f>ROUND(I133*H133,2)</f>
        <v>0</v>
      </c>
      <c r="K133" s="258" t="s">
        <v>19</v>
      </c>
      <c r="L133" s="263"/>
      <c r="M133" s="264" t="s">
        <v>19</v>
      </c>
      <c r="N133" s="265" t="s">
        <v>44</v>
      </c>
      <c r="O133" s="86"/>
      <c r="P133" s="215">
        <f>O133*H133</f>
        <v>0</v>
      </c>
      <c r="Q133" s="215">
        <v>0.028469999999999999</v>
      </c>
      <c r="R133" s="215">
        <f>Q133*H133</f>
        <v>0.028469999999999999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185</v>
      </c>
      <c r="AT133" s="217" t="s">
        <v>197</v>
      </c>
      <c r="AU133" s="217" t="s">
        <v>145</v>
      </c>
      <c r="AY133" s="19" t="s">
        <v>137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145</v>
      </c>
      <c r="BK133" s="218">
        <f>ROUND(I133*H133,2)</f>
        <v>0</v>
      </c>
      <c r="BL133" s="19" t="s">
        <v>144</v>
      </c>
      <c r="BM133" s="217" t="s">
        <v>200</v>
      </c>
    </row>
    <row r="134" s="2" customFormat="1">
      <c r="A134" s="40"/>
      <c r="B134" s="41"/>
      <c r="C134" s="42"/>
      <c r="D134" s="219" t="s">
        <v>147</v>
      </c>
      <c r="E134" s="42"/>
      <c r="F134" s="220" t="s">
        <v>199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147</v>
      </c>
      <c r="AU134" s="19" t="s">
        <v>145</v>
      </c>
    </row>
    <row r="135" s="12" customFormat="1" ht="22.8" customHeight="1">
      <c r="A135" s="12"/>
      <c r="B135" s="190"/>
      <c r="C135" s="191"/>
      <c r="D135" s="192" t="s">
        <v>71</v>
      </c>
      <c r="E135" s="204" t="s">
        <v>191</v>
      </c>
      <c r="F135" s="204" t="s">
        <v>201</v>
      </c>
      <c r="G135" s="191"/>
      <c r="H135" s="191"/>
      <c r="I135" s="194"/>
      <c r="J135" s="205">
        <f>BK135</f>
        <v>0</v>
      </c>
      <c r="K135" s="191"/>
      <c r="L135" s="196"/>
      <c r="M135" s="197"/>
      <c r="N135" s="198"/>
      <c r="O135" s="198"/>
      <c r="P135" s="199">
        <f>SUM(P136:P163)</f>
        <v>0</v>
      </c>
      <c r="Q135" s="198"/>
      <c r="R135" s="199">
        <f>SUM(R136:R163)</f>
        <v>0.01534</v>
      </c>
      <c r="S135" s="198"/>
      <c r="T135" s="200">
        <f>SUM(T136:T163)</f>
        <v>16.452096000000001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80</v>
      </c>
      <c r="AT135" s="202" t="s">
        <v>71</v>
      </c>
      <c r="AU135" s="202" t="s">
        <v>80</v>
      </c>
      <c r="AY135" s="201" t="s">
        <v>137</v>
      </c>
      <c r="BK135" s="203">
        <f>SUM(BK136:BK163)</f>
        <v>0</v>
      </c>
    </row>
    <row r="136" s="2" customFormat="1" ht="21.75" customHeight="1">
      <c r="A136" s="40"/>
      <c r="B136" s="41"/>
      <c r="C136" s="206" t="s">
        <v>202</v>
      </c>
      <c r="D136" s="206" t="s">
        <v>140</v>
      </c>
      <c r="E136" s="207" t="s">
        <v>203</v>
      </c>
      <c r="F136" s="208" t="s">
        <v>204</v>
      </c>
      <c r="G136" s="209" t="s">
        <v>143</v>
      </c>
      <c r="H136" s="210">
        <v>118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0.00012999999999999999</v>
      </c>
      <c r="R136" s="215">
        <f>Q136*H136</f>
        <v>0.01534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144</v>
      </c>
      <c r="AT136" s="217" t="s">
        <v>140</v>
      </c>
      <c r="AU136" s="217" t="s">
        <v>145</v>
      </c>
      <c r="AY136" s="19" t="s">
        <v>137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145</v>
      </c>
      <c r="BK136" s="218">
        <f>ROUND(I136*H136,2)</f>
        <v>0</v>
      </c>
      <c r="BL136" s="19" t="s">
        <v>144</v>
      </c>
      <c r="BM136" s="217" t="s">
        <v>205</v>
      </c>
    </row>
    <row r="137" s="2" customFormat="1">
      <c r="A137" s="40"/>
      <c r="B137" s="41"/>
      <c r="C137" s="42"/>
      <c r="D137" s="219" t="s">
        <v>147</v>
      </c>
      <c r="E137" s="42"/>
      <c r="F137" s="220" t="s">
        <v>206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147</v>
      </c>
      <c r="AU137" s="19" t="s">
        <v>145</v>
      </c>
    </row>
    <row r="138" s="2" customFormat="1" ht="16.5" customHeight="1">
      <c r="A138" s="40"/>
      <c r="B138" s="41"/>
      <c r="C138" s="206" t="s">
        <v>8</v>
      </c>
      <c r="D138" s="206" t="s">
        <v>140</v>
      </c>
      <c r="E138" s="207" t="s">
        <v>207</v>
      </c>
      <c r="F138" s="208" t="s">
        <v>208</v>
      </c>
      <c r="G138" s="209" t="s">
        <v>209</v>
      </c>
      <c r="H138" s="210">
        <v>0.90500000000000003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2</v>
      </c>
      <c r="T138" s="216">
        <f>S138*H138</f>
        <v>1.8100000000000001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144</v>
      </c>
      <c r="AT138" s="217" t="s">
        <v>140</v>
      </c>
      <c r="AU138" s="217" t="s">
        <v>145</v>
      </c>
      <c r="AY138" s="19" t="s">
        <v>137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145</v>
      </c>
      <c r="BK138" s="218">
        <f>ROUND(I138*H138,2)</f>
        <v>0</v>
      </c>
      <c r="BL138" s="19" t="s">
        <v>144</v>
      </c>
      <c r="BM138" s="217" t="s">
        <v>210</v>
      </c>
    </row>
    <row r="139" s="2" customFormat="1">
      <c r="A139" s="40"/>
      <c r="B139" s="41"/>
      <c r="C139" s="42"/>
      <c r="D139" s="219" t="s">
        <v>147</v>
      </c>
      <c r="E139" s="42"/>
      <c r="F139" s="220" t="s">
        <v>211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147</v>
      </c>
      <c r="AU139" s="19" t="s">
        <v>145</v>
      </c>
    </row>
    <row r="140" s="14" customFormat="1">
      <c r="A140" s="14"/>
      <c r="B140" s="234"/>
      <c r="C140" s="235"/>
      <c r="D140" s="219" t="s">
        <v>149</v>
      </c>
      <c r="E140" s="236" t="s">
        <v>19</v>
      </c>
      <c r="F140" s="237" t="s">
        <v>212</v>
      </c>
      <c r="G140" s="235"/>
      <c r="H140" s="238">
        <v>0.63600000000000001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149</v>
      </c>
      <c r="AU140" s="244" t="s">
        <v>145</v>
      </c>
      <c r="AV140" s="14" t="s">
        <v>145</v>
      </c>
      <c r="AW140" s="14" t="s">
        <v>33</v>
      </c>
      <c r="AX140" s="14" t="s">
        <v>72</v>
      </c>
      <c r="AY140" s="244" t="s">
        <v>137</v>
      </c>
    </row>
    <row r="141" s="14" customFormat="1">
      <c r="A141" s="14"/>
      <c r="B141" s="234"/>
      <c r="C141" s="235"/>
      <c r="D141" s="219" t="s">
        <v>149</v>
      </c>
      <c r="E141" s="236" t="s">
        <v>19</v>
      </c>
      <c r="F141" s="237" t="s">
        <v>213</v>
      </c>
      <c r="G141" s="235"/>
      <c r="H141" s="238">
        <v>0.26900000000000002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149</v>
      </c>
      <c r="AU141" s="244" t="s">
        <v>145</v>
      </c>
      <c r="AV141" s="14" t="s">
        <v>145</v>
      </c>
      <c r="AW141" s="14" t="s">
        <v>33</v>
      </c>
      <c r="AX141" s="14" t="s">
        <v>72</v>
      </c>
      <c r="AY141" s="244" t="s">
        <v>137</v>
      </c>
    </row>
    <row r="142" s="15" customFormat="1">
      <c r="A142" s="15"/>
      <c r="B142" s="245"/>
      <c r="C142" s="246"/>
      <c r="D142" s="219" t="s">
        <v>149</v>
      </c>
      <c r="E142" s="247" t="s">
        <v>19</v>
      </c>
      <c r="F142" s="248" t="s">
        <v>151</v>
      </c>
      <c r="G142" s="246"/>
      <c r="H142" s="249">
        <v>0.90500000000000003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5" t="s">
        <v>149</v>
      </c>
      <c r="AU142" s="255" t="s">
        <v>145</v>
      </c>
      <c r="AV142" s="15" t="s">
        <v>144</v>
      </c>
      <c r="AW142" s="15" t="s">
        <v>33</v>
      </c>
      <c r="AX142" s="15" t="s">
        <v>80</v>
      </c>
      <c r="AY142" s="255" t="s">
        <v>137</v>
      </c>
    </row>
    <row r="143" s="2" customFormat="1" ht="16.5" customHeight="1">
      <c r="A143" s="40"/>
      <c r="B143" s="41"/>
      <c r="C143" s="206" t="s">
        <v>214</v>
      </c>
      <c r="D143" s="206" t="s">
        <v>140</v>
      </c>
      <c r="E143" s="207" t="s">
        <v>215</v>
      </c>
      <c r="F143" s="208" t="s">
        <v>216</v>
      </c>
      <c r="G143" s="209" t="s">
        <v>143</v>
      </c>
      <c r="H143" s="210">
        <v>13.936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44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0.13100000000000001</v>
      </c>
      <c r="T143" s="216">
        <f>S143*H143</f>
        <v>1.8256160000000001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144</v>
      </c>
      <c r="AT143" s="217" t="s">
        <v>140</v>
      </c>
      <c r="AU143" s="217" t="s">
        <v>145</v>
      </c>
      <c r="AY143" s="19" t="s">
        <v>137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145</v>
      </c>
      <c r="BK143" s="218">
        <f>ROUND(I143*H143,2)</f>
        <v>0</v>
      </c>
      <c r="BL143" s="19" t="s">
        <v>144</v>
      </c>
      <c r="BM143" s="217" t="s">
        <v>217</v>
      </c>
    </row>
    <row r="144" s="2" customFormat="1">
      <c r="A144" s="40"/>
      <c r="B144" s="41"/>
      <c r="C144" s="42"/>
      <c r="D144" s="219" t="s">
        <v>147</v>
      </c>
      <c r="E144" s="42"/>
      <c r="F144" s="220" t="s">
        <v>218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147</v>
      </c>
      <c r="AU144" s="19" t="s">
        <v>145</v>
      </c>
    </row>
    <row r="145" s="14" customFormat="1">
      <c r="A145" s="14"/>
      <c r="B145" s="234"/>
      <c r="C145" s="235"/>
      <c r="D145" s="219" t="s">
        <v>149</v>
      </c>
      <c r="E145" s="236" t="s">
        <v>19</v>
      </c>
      <c r="F145" s="237" t="s">
        <v>219</v>
      </c>
      <c r="G145" s="235"/>
      <c r="H145" s="238">
        <v>13.936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149</v>
      </c>
      <c r="AU145" s="244" t="s">
        <v>145</v>
      </c>
      <c r="AV145" s="14" t="s">
        <v>145</v>
      </c>
      <c r="AW145" s="14" t="s">
        <v>33</v>
      </c>
      <c r="AX145" s="14" t="s">
        <v>72</v>
      </c>
      <c r="AY145" s="244" t="s">
        <v>137</v>
      </c>
    </row>
    <row r="146" s="15" customFormat="1">
      <c r="A146" s="15"/>
      <c r="B146" s="245"/>
      <c r="C146" s="246"/>
      <c r="D146" s="219" t="s">
        <v>149</v>
      </c>
      <c r="E146" s="247" t="s">
        <v>19</v>
      </c>
      <c r="F146" s="248" t="s">
        <v>151</v>
      </c>
      <c r="G146" s="246"/>
      <c r="H146" s="249">
        <v>13.936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5" t="s">
        <v>149</v>
      </c>
      <c r="AU146" s="255" t="s">
        <v>145</v>
      </c>
      <c r="AV146" s="15" t="s">
        <v>144</v>
      </c>
      <c r="AW146" s="15" t="s">
        <v>33</v>
      </c>
      <c r="AX146" s="15" t="s">
        <v>80</v>
      </c>
      <c r="AY146" s="255" t="s">
        <v>137</v>
      </c>
    </row>
    <row r="147" s="2" customFormat="1" ht="16.5" customHeight="1">
      <c r="A147" s="40"/>
      <c r="B147" s="41"/>
      <c r="C147" s="206" t="s">
        <v>220</v>
      </c>
      <c r="D147" s="206" t="s">
        <v>140</v>
      </c>
      <c r="E147" s="207" t="s">
        <v>221</v>
      </c>
      <c r="F147" s="208" t="s">
        <v>222</v>
      </c>
      <c r="G147" s="209" t="s">
        <v>209</v>
      </c>
      <c r="H147" s="210">
        <v>5.9850000000000003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44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1.6000000000000001</v>
      </c>
      <c r="T147" s="216">
        <f>S147*H147</f>
        <v>9.5760000000000005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144</v>
      </c>
      <c r="AT147" s="217" t="s">
        <v>140</v>
      </c>
      <c r="AU147" s="217" t="s">
        <v>145</v>
      </c>
      <c r="AY147" s="19" t="s">
        <v>137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145</v>
      </c>
      <c r="BK147" s="218">
        <f>ROUND(I147*H147,2)</f>
        <v>0</v>
      </c>
      <c r="BL147" s="19" t="s">
        <v>144</v>
      </c>
      <c r="BM147" s="217" t="s">
        <v>223</v>
      </c>
    </row>
    <row r="148" s="2" customFormat="1">
      <c r="A148" s="40"/>
      <c r="B148" s="41"/>
      <c r="C148" s="42"/>
      <c r="D148" s="219" t="s">
        <v>147</v>
      </c>
      <c r="E148" s="42"/>
      <c r="F148" s="220" t="s">
        <v>224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147</v>
      </c>
      <c r="AU148" s="19" t="s">
        <v>145</v>
      </c>
    </row>
    <row r="149" s="14" customFormat="1">
      <c r="A149" s="14"/>
      <c r="B149" s="234"/>
      <c r="C149" s="235"/>
      <c r="D149" s="219" t="s">
        <v>149</v>
      </c>
      <c r="E149" s="236" t="s">
        <v>19</v>
      </c>
      <c r="F149" s="237" t="s">
        <v>225</v>
      </c>
      <c r="G149" s="235"/>
      <c r="H149" s="238">
        <v>5.9850000000000003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149</v>
      </c>
      <c r="AU149" s="244" t="s">
        <v>145</v>
      </c>
      <c r="AV149" s="14" t="s">
        <v>145</v>
      </c>
      <c r="AW149" s="14" t="s">
        <v>33</v>
      </c>
      <c r="AX149" s="14" t="s">
        <v>72</v>
      </c>
      <c r="AY149" s="244" t="s">
        <v>137</v>
      </c>
    </row>
    <row r="150" s="15" customFormat="1">
      <c r="A150" s="15"/>
      <c r="B150" s="245"/>
      <c r="C150" s="246"/>
      <c r="D150" s="219" t="s">
        <v>149</v>
      </c>
      <c r="E150" s="247" t="s">
        <v>19</v>
      </c>
      <c r="F150" s="248" t="s">
        <v>151</v>
      </c>
      <c r="G150" s="246"/>
      <c r="H150" s="249">
        <v>5.9850000000000003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5" t="s">
        <v>149</v>
      </c>
      <c r="AU150" s="255" t="s">
        <v>145</v>
      </c>
      <c r="AV150" s="15" t="s">
        <v>144</v>
      </c>
      <c r="AW150" s="15" t="s">
        <v>33</v>
      </c>
      <c r="AX150" s="15" t="s">
        <v>80</v>
      </c>
      <c r="AY150" s="255" t="s">
        <v>137</v>
      </c>
    </row>
    <row r="151" s="2" customFormat="1" ht="16.5" customHeight="1">
      <c r="A151" s="40"/>
      <c r="B151" s="41"/>
      <c r="C151" s="206" t="s">
        <v>226</v>
      </c>
      <c r="D151" s="206" t="s">
        <v>140</v>
      </c>
      <c r="E151" s="207" t="s">
        <v>227</v>
      </c>
      <c r="F151" s="208" t="s">
        <v>228</v>
      </c>
      <c r="G151" s="209" t="s">
        <v>143</v>
      </c>
      <c r="H151" s="210">
        <v>8.5999999999999996</v>
      </c>
      <c r="I151" s="211"/>
      <c r="J151" s="212">
        <f>ROUND(I151*H151,2)</f>
        <v>0</v>
      </c>
      <c r="K151" s="208" t="s">
        <v>19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0.075999999999999998</v>
      </c>
      <c r="T151" s="216">
        <f>S151*H151</f>
        <v>0.65359999999999996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144</v>
      </c>
      <c r="AT151" s="217" t="s">
        <v>140</v>
      </c>
      <c r="AU151" s="217" t="s">
        <v>145</v>
      </c>
      <c r="AY151" s="19" t="s">
        <v>137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145</v>
      </c>
      <c r="BK151" s="218">
        <f>ROUND(I151*H151,2)</f>
        <v>0</v>
      </c>
      <c r="BL151" s="19" t="s">
        <v>144</v>
      </c>
      <c r="BM151" s="217" t="s">
        <v>229</v>
      </c>
    </row>
    <row r="152" s="2" customFormat="1">
      <c r="A152" s="40"/>
      <c r="B152" s="41"/>
      <c r="C152" s="42"/>
      <c r="D152" s="219" t="s">
        <v>147</v>
      </c>
      <c r="E152" s="42"/>
      <c r="F152" s="220" t="s">
        <v>230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147</v>
      </c>
      <c r="AU152" s="19" t="s">
        <v>145</v>
      </c>
    </row>
    <row r="153" s="14" customFormat="1">
      <c r="A153" s="14"/>
      <c r="B153" s="234"/>
      <c r="C153" s="235"/>
      <c r="D153" s="219" t="s">
        <v>149</v>
      </c>
      <c r="E153" s="236" t="s">
        <v>19</v>
      </c>
      <c r="F153" s="237" t="s">
        <v>231</v>
      </c>
      <c r="G153" s="235"/>
      <c r="H153" s="238">
        <v>6.5999999999999996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149</v>
      </c>
      <c r="AU153" s="244" t="s">
        <v>145</v>
      </c>
      <c r="AV153" s="14" t="s">
        <v>145</v>
      </c>
      <c r="AW153" s="14" t="s">
        <v>33</v>
      </c>
      <c r="AX153" s="14" t="s">
        <v>72</v>
      </c>
      <c r="AY153" s="244" t="s">
        <v>137</v>
      </c>
    </row>
    <row r="154" s="14" customFormat="1">
      <c r="A154" s="14"/>
      <c r="B154" s="234"/>
      <c r="C154" s="235"/>
      <c r="D154" s="219" t="s">
        <v>149</v>
      </c>
      <c r="E154" s="236" t="s">
        <v>19</v>
      </c>
      <c r="F154" s="237" t="s">
        <v>232</v>
      </c>
      <c r="G154" s="235"/>
      <c r="H154" s="238">
        <v>2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149</v>
      </c>
      <c r="AU154" s="244" t="s">
        <v>145</v>
      </c>
      <c r="AV154" s="14" t="s">
        <v>145</v>
      </c>
      <c r="AW154" s="14" t="s">
        <v>33</v>
      </c>
      <c r="AX154" s="14" t="s">
        <v>72</v>
      </c>
      <c r="AY154" s="244" t="s">
        <v>137</v>
      </c>
    </row>
    <row r="155" s="15" customFormat="1">
      <c r="A155" s="15"/>
      <c r="B155" s="245"/>
      <c r="C155" s="246"/>
      <c r="D155" s="219" t="s">
        <v>149</v>
      </c>
      <c r="E155" s="247" t="s">
        <v>19</v>
      </c>
      <c r="F155" s="248" t="s">
        <v>151</v>
      </c>
      <c r="G155" s="246"/>
      <c r="H155" s="249">
        <v>8.5999999999999996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5" t="s">
        <v>149</v>
      </c>
      <c r="AU155" s="255" t="s">
        <v>145</v>
      </c>
      <c r="AV155" s="15" t="s">
        <v>144</v>
      </c>
      <c r="AW155" s="15" t="s">
        <v>33</v>
      </c>
      <c r="AX155" s="15" t="s">
        <v>80</v>
      </c>
      <c r="AY155" s="255" t="s">
        <v>137</v>
      </c>
    </row>
    <row r="156" s="2" customFormat="1" ht="16.5" customHeight="1">
      <c r="A156" s="40"/>
      <c r="B156" s="41"/>
      <c r="C156" s="206" t="s">
        <v>233</v>
      </c>
      <c r="D156" s="206" t="s">
        <v>140</v>
      </c>
      <c r="E156" s="207" t="s">
        <v>234</v>
      </c>
      <c r="F156" s="208" t="s">
        <v>235</v>
      </c>
      <c r="G156" s="209" t="s">
        <v>165</v>
      </c>
      <c r="H156" s="210">
        <v>20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0.025000000000000001</v>
      </c>
      <c r="T156" s="216">
        <f>S156*H156</f>
        <v>0.5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144</v>
      </c>
      <c r="AT156" s="217" t="s">
        <v>140</v>
      </c>
      <c r="AU156" s="217" t="s">
        <v>145</v>
      </c>
      <c r="AY156" s="19" t="s">
        <v>137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145</v>
      </c>
      <c r="BK156" s="218">
        <f>ROUND(I156*H156,2)</f>
        <v>0</v>
      </c>
      <c r="BL156" s="19" t="s">
        <v>144</v>
      </c>
      <c r="BM156" s="217" t="s">
        <v>236</v>
      </c>
    </row>
    <row r="157" s="2" customFormat="1">
      <c r="A157" s="40"/>
      <c r="B157" s="41"/>
      <c r="C157" s="42"/>
      <c r="D157" s="219" t="s">
        <v>147</v>
      </c>
      <c r="E157" s="42"/>
      <c r="F157" s="220" t="s">
        <v>237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147</v>
      </c>
      <c r="AU157" s="19" t="s">
        <v>145</v>
      </c>
    </row>
    <row r="158" s="2" customFormat="1" ht="16.5" customHeight="1">
      <c r="A158" s="40"/>
      <c r="B158" s="41"/>
      <c r="C158" s="206" t="s">
        <v>238</v>
      </c>
      <c r="D158" s="206" t="s">
        <v>140</v>
      </c>
      <c r="E158" s="207" t="s">
        <v>239</v>
      </c>
      <c r="F158" s="208" t="s">
        <v>240</v>
      </c>
      <c r="G158" s="209" t="s">
        <v>143</v>
      </c>
      <c r="H158" s="210">
        <v>26.085999999999999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44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0.012</v>
      </c>
      <c r="T158" s="216">
        <f>S158*H158</f>
        <v>0.31303199999999998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144</v>
      </c>
      <c r="AT158" s="217" t="s">
        <v>140</v>
      </c>
      <c r="AU158" s="217" t="s">
        <v>145</v>
      </c>
      <c r="AY158" s="19" t="s">
        <v>137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145</v>
      </c>
      <c r="BK158" s="218">
        <f>ROUND(I158*H158,2)</f>
        <v>0</v>
      </c>
      <c r="BL158" s="19" t="s">
        <v>144</v>
      </c>
      <c r="BM158" s="217" t="s">
        <v>241</v>
      </c>
    </row>
    <row r="159" s="2" customFormat="1">
      <c r="A159" s="40"/>
      <c r="B159" s="41"/>
      <c r="C159" s="42"/>
      <c r="D159" s="219" t="s">
        <v>147</v>
      </c>
      <c r="E159" s="42"/>
      <c r="F159" s="220" t="s">
        <v>242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147</v>
      </c>
      <c r="AU159" s="19" t="s">
        <v>145</v>
      </c>
    </row>
    <row r="160" s="14" customFormat="1">
      <c r="A160" s="14"/>
      <c r="B160" s="234"/>
      <c r="C160" s="235"/>
      <c r="D160" s="219" t="s">
        <v>149</v>
      </c>
      <c r="E160" s="236" t="s">
        <v>19</v>
      </c>
      <c r="F160" s="237" t="s">
        <v>243</v>
      </c>
      <c r="G160" s="235"/>
      <c r="H160" s="238">
        <v>26.085999999999999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149</v>
      </c>
      <c r="AU160" s="244" t="s">
        <v>145</v>
      </c>
      <c r="AV160" s="14" t="s">
        <v>145</v>
      </c>
      <c r="AW160" s="14" t="s">
        <v>33</v>
      </c>
      <c r="AX160" s="14" t="s">
        <v>72</v>
      </c>
      <c r="AY160" s="244" t="s">
        <v>137</v>
      </c>
    </row>
    <row r="161" s="15" customFormat="1">
      <c r="A161" s="15"/>
      <c r="B161" s="245"/>
      <c r="C161" s="246"/>
      <c r="D161" s="219" t="s">
        <v>149</v>
      </c>
      <c r="E161" s="247" t="s">
        <v>19</v>
      </c>
      <c r="F161" s="248" t="s">
        <v>151</v>
      </c>
      <c r="G161" s="246"/>
      <c r="H161" s="249">
        <v>26.085999999999999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5" t="s">
        <v>149</v>
      </c>
      <c r="AU161" s="255" t="s">
        <v>145</v>
      </c>
      <c r="AV161" s="15" t="s">
        <v>144</v>
      </c>
      <c r="AW161" s="15" t="s">
        <v>33</v>
      </c>
      <c r="AX161" s="15" t="s">
        <v>80</v>
      </c>
      <c r="AY161" s="255" t="s">
        <v>137</v>
      </c>
    </row>
    <row r="162" s="2" customFormat="1" ht="16.5" customHeight="1">
      <c r="A162" s="40"/>
      <c r="B162" s="41"/>
      <c r="C162" s="206" t="s">
        <v>244</v>
      </c>
      <c r="D162" s="206" t="s">
        <v>140</v>
      </c>
      <c r="E162" s="207" t="s">
        <v>245</v>
      </c>
      <c r="F162" s="208" t="s">
        <v>246</v>
      </c>
      <c r="G162" s="209" t="s">
        <v>143</v>
      </c>
      <c r="H162" s="210">
        <v>26.085999999999999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44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0.068000000000000005</v>
      </c>
      <c r="T162" s="216">
        <f>S162*H162</f>
        <v>1.7738480000000001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144</v>
      </c>
      <c r="AT162" s="217" t="s">
        <v>140</v>
      </c>
      <c r="AU162" s="217" t="s">
        <v>145</v>
      </c>
      <c r="AY162" s="19" t="s">
        <v>137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145</v>
      </c>
      <c r="BK162" s="218">
        <f>ROUND(I162*H162,2)</f>
        <v>0</v>
      </c>
      <c r="BL162" s="19" t="s">
        <v>144</v>
      </c>
      <c r="BM162" s="217" t="s">
        <v>247</v>
      </c>
    </row>
    <row r="163" s="2" customFormat="1">
      <c r="A163" s="40"/>
      <c r="B163" s="41"/>
      <c r="C163" s="42"/>
      <c r="D163" s="219" t="s">
        <v>147</v>
      </c>
      <c r="E163" s="42"/>
      <c r="F163" s="220" t="s">
        <v>248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147</v>
      </c>
      <c r="AU163" s="19" t="s">
        <v>145</v>
      </c>
    </row>
    <row r="164" s="12" customFormat="1" ht="22.8" customHeight="1">
      <c r="A164" s="12"/>
      <c r="B164" s="190"/>
      <c r="C164" s="191"/>
      <c r="D164" s="192" t="s">
        <v>71</v>
      </c>
      <c r="E164" s="204" t="s">
        <v>249</v>
      </c>
      <c r="F164" s="204" t="s">
        <v>250</v>
      </c>
      <c r="G164" s="191"/>
      <c r="H164" s="191"/>
      <c r="I164" s="194"/>
      <c r="J164" s="205">
        <f>BK164</f>
        <v>0</v>
      </c>
      <c r="K164" s="191"/>
      <c r="L164" s="196"/>
      <c r="M164" s="197"/>
      <c r="N164" s="198"/>
      <c r="O164" s="198"/>
      <c r="P164" s="199">
        <f>SUM(P165:P173)</f>
        <v>0</v>
      </c>
      <c r="Q164" s="198"/>
      <c r="R164" s="199">
        <f>SUM(R165:R173)</f>
        <v>0</v>
      </c>
      <c r="S164" s="198"/>
      <c r="T164" s="200">
        <f>SUM(T165:T173)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1" t="s">
        <v>80</v>
      </c>
      <c r="AT164" s="202" t="s">
        <v>71</v>
      </c>
      <c r="AU164" s="202" t="s">
        <v>80</v>
      </c>
      <c r="AY164" s="201" t="s">
        <v>137</v>
      </c>
      <c r="BK164" s="203">
        <f>SUM(BK165:BK173)</f>
        <v>0</v>
      </c>
    </row>
    <row r="165" s="2" customFormat="1" ht="16.5" customHeight="1">
      <c r="A165" s="40"/>
      <c r="B165" s="41"/>
      <c r="C165" s="206" t="s">
        <v>251</v>
      </c>
      <c r="D165" s="206" t="s">
        <v>140</v>
      </c>
      <c r="E165" s="207" t="s">
        <v>252</v>
      </c>
      <c r="F165" s="208" t="s">
        <v>253</v>
      </c>
      <c r="G165" s="209" t="s">
        <v>254</v>
      </c>
      <c r="H165" s="210">
        <v>27.329000000000001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44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144</v>
      </c>
      <c r="AT165" s="217" t="s">
        <v>140</v>
      </c>
      <c r="AU165" s="217" t="s">
        <v>145</v>
      </c>
      <c r="AY165" s="19" t="s">
        <v>137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145</v>
      </c>
      <c r="BK165" s="218">
        <f>ROUND(I165*H165,2)</f>
        <v>0</v>
      </c>
      <c r="BL165" s="19" t="s">
        <v>144</v>
      </c>
      <c r="BM165" s="217" t="s">
        <v>255</v>
      </c>
    </row>
    <row r="166" s="2" customFormat="1">
      <c r="A166" s="40"/>
      <c r="B166" s="41"/>
      <c r="C166" s="42"/>
      <c r="D166" s="219" t="s">
        <v>147</v>
      </c>
      <c r="E166" s="42"/>
      <c r="F166" s="220" t="s">
        <v>256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147</v>
      </c>
      <c r="AU166" s="19" t="s">
        <v>145</v>
      </c>
    </row>
    <row r="167" s="2" customFormat="1" ht="16.5" customHeight="1">
      <c r="A167" s="40"/>
      <c r="B167" s="41"/>
      <c r="C167" s="206" t="s">
        <v>257</v>
      </c>
      <c r="D167" s="206" t="s">
        <v>140</v>
      </c>
      <c r="E167" s="207" t="s">
        <v>258</v>
      </c>
      <c r="F167" s="208" t="s">
        <v>259</v>
      </c>
      <c r="G167" s="209" t="s">
        <v>254</v>
      </c>
      <c r="H167" s="210">
        <v>27.329000000000001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144</v>
      </c>
      <c r="AT167" s="217" t="s">
        <v>140</v>
      </c>
      <c r="AU167" s="217" t="s">
        <v>145</v>
      </c>
      <c r="AY167" s="19" t="s">
        <v>137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145</v>
      </c>
      <c r="BK167" s="218">
        <f>ROUND(I167*H167,2)</f>
        <v>0</v>
      </c>
      <c r="BL167" s="19" t="s">
        <v>144</v>
      </c>
      <c r="BM167" s="217" t="s">
        <v>260</v>
      </c>
    </row>
    <row r="168" s="2" customFormat="1">
      <c r="A168" s="40"/>
      <c r="B168" s="41"/>
      <c r="C168" s="42"/>
      <c r="D168" s="219" t="s">
        <v>147</v>
      </c>
      <c r="E168" s="42"/>
      <c r="F168" s="220" t="s">
        <v>261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147</v>
      </c>
      <c r="AU168" s="19" t="s">
        <v>145</v>
      </c>
    </row>
    <row r="169" s="2" customFormat="1" ht="16.5" customHeight="1">
      <c r="A169" s="40"/>
      <c r="B169" s="41"/>
      <c r="C169" s="206" t="s">
        <v>7</v>
      </c>
      <c r="D169" s="206" t="s">
        <v>140</v>
      </c>
      <c r="E169" s="207" t="s">
        <v>262</v>
      </c>
      <c r="F169" s="208" t="s">
        <v>263</v>
      </c>
      <c r="G169" s="209" t="s">
        <v>254</v>
      </c>
      <c r="H169" s="210">
        <v>819.87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144</v>
      </c>
      <c r="AT169" s="217" t="s">
        <v>140</v>
      </c>
      <c r="AU169" s="217" t="s">
        <v>145</v>
      </c>
      <c r="AY169" s="19" t="s">
        <v>137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145</v>
      </c>
      <c r="BK169" s="218">
        <f>ROUND(I169*H169,2)</f>
        <v>0</v>
      </c>
      <c r="BL169" s="19" t="s">
        <v>144</v>
      </c>
      <c r="BM169" s="217" t="s">
        <v>264</v>
      </c>
    </row>
    <row r="170" s="2" customFormat="1">
      <c r="A170" s="40"/>
      <c r="B170" s="41"/>
      <c r="C170" s="42"/>
      <c r="D170" s="219" t="s">
        <v>147</v>
      </c>
      <c r="E170" s="42"/>
      <c r="F170" s="220" t="s">
        <v>265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147</v>
      </c>
      <c r="AU170" s="19" t="s">
        <v>145</v>
      </c>
    </row>
    <row r="171" s="14" customFormat="1">
      <c r="A171" s="14"/>
      <c r="B171" s="234"/>
      <c r="C171" s="235"/>
      <c r="D171" s="219" t="s">
        <v>149</v>
      </c>
      <c r="E171" s="236" t="s">
        <v>19</v>
      </c>
      <c r="F171" s="237" t="s">
        <v>266</v>
      </c>
      <c r="G171" s="235"/>
      <c r="H171" s="238">
        <v>819.87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149</v>
      </c>
      <c r="AU171" s="244" t="s">
        <v>145</v>
      </c>
      <c r="AV171" s="14" t="s">
        <v>145</v>
      </c>
      <c r="AW171" s="14" t="s">
        <v>33</v>
      </c>
      <c r="AX171" s="14" t="s">
        <v>80</v>
      </c>
      <c r="AY171" s="244" t="s">
        <v>137</v>
      </c>
    </row>
    <row r="172" s="2" customFormat="1" ht="21.75" customHeight="1">
      <c r="A172" s="40"/>
      <c r="B172" s="41"/>
      <c r="C172" s="206" t="s">
        <v>267</v>
      </c>
      <c r="D172" s="206" t="s">
        <v>140</v>
      </c>
      <c r="E172" s="207" t="s">
        <v>268</v>
      </c>
      <c r="F172" s="208" t="s">
        <v>269</v>
      </c>
      <c r="G172" s="209" t="s">
        <v>254</v>
      </c>
      <c r="H172" s="210">
        <v>1.8500000000000001</v>
      </c>
      <c r="I172" s="211"/>
      <c r="J172" s="212">
        <f>ROUND(I172*H172,2)</f>
        <v>0</v>
      </c>
      <c r="K172" s="208" t="s">
        <v>19</v>
      </c>
      <c r="L172" s="46"/>
      <c r="M172" s="213" t="s">
        <v>19</v>
      </c>
      <c r="N172" s="214" t="s">
        <v>44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144</v>
      </c>
      <c r="AT172" s="217" t="s">
        <v>140</v>
      </c>
      <c r="AU172" s="217" t="s">
        <v>145</v>
      </c>
      <c r="AY172" s="19" t="s">
        <v>137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145</v>
      </c>
      <c r="BK172" s="218">
        <f>ROUND(I172*H172,2)</f>
        <v>0</v>
      </c>
      <c r="BL172" s="19" t="s">
        <v>144</v>
      </c>
      <c r="BM172" s="217" t="s">
        <v>270</v>
      </c>
    </row>
    <row r="173" s="2" customFormat="1">
      <c r="A173" s="40"/>
      <c r="B173" s="41"/>
      <c r="C173" s="42"/>
      <c r="D173" s="219" t="s">
        <v>147</v>
      </c>
      <c r="E173" s="42"/>
      <c r="F173" s="220" t="s">
        <v>271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147</v>
      </c>
      <c r="AU173" s="19" t="s">
        <v>145</v>
      </c>
    </row>
    <row r="174" s="12" customFormat="1" ht="22.8" customHeight="1">
      <c r="A174" s="12"/>
      <c r="B174" s="190"/>
      <c r="C174" s="191"/>
      <c r="D174" s="192" t="s">
        <v>71</v>
      </c>
      <c r="E174" s="204" t="s">
        <v>272</v>
      </c>
      <c r="F174" s="204" t="s">
        <v>273</v>
      </c>
      <c r="G174" s="191"/>
      <c r="H174" s="191"/>
      <c r="I174" s="194"/>
      <c r="J174" s="205">
        <f>BK174</f>
        <v>0</v>
      </c>
      <c r="K174" s="191"/>
      <c r="L174" s="196"/>
      <c r="M174" s="197"/>
      <c r="N174" s="198"/>
      <c r="O174" s="198"/>
      <c r="P174" s="199">
        <f>SUM(P175:P176)</f>
        <v>0</v>
      </c>
      <c r="Q174" s="198"/>
      <c r="R174" s="199">
        <f>SUM(R175:R176)</f>
        <v>0</v>
      </c>
      <c r="S174" s="198"/>
      <c r="T174" s="200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80</v>
      </c>
      <c r="AT174" s="202" t="s">
        <v>71</v>
      </c>
      <c r="AU174" s="202" t="s">
        <v>80</v>
      </c>
      <c r="AY174" s="201" t="s">
        <v>137</v>
      </c>
      <c r="BK174" s="203">
        <f>SUM(BK175:BK176)</f>
        <v>0</v>
      </c>
    </row>
    <row r="175" s="2" customFormat="1" ht="16.5" customHeight="1">
      <c r="A175" s="40"/>
      <c r="B175" s="41"/>
      <c r="C175" s="206" t="s">
        <v>274</v>
      </c>
      <c r="D175" s="206" t="s">
        <v>140</v>
      </c>
      <c r="E175" s="207" t="s">
        <v>275</v>
      </c>
      <c r="F175" s="208" t="s">
        <v>276</v>
      </c>
      <c r="G175" s="209" t="s">
        <v>254</v>
      </c>
      <c r="H175" s="210">
        <v>14.68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144</v>
      </c>
      <c r="AT175" s="217" t="s">
        <v>140</v>
      </c>
      <c r="AU175" s="217" t="s">
        <v>145</v>
      </c>
      <c r="AY175" s="19" t="s">
        <v>137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145</v>
      </c>
      <c r="BK175" s="218">
        <f>ROUND(I175*H175,2)</f>
        <v>0</v>
      </c>
      <c r="BL175" s="19" t="s">
        <v>144</v>
      </c>
      <c r="BM175" s="217" t="s">
        <v>277</v>
      </c>
    </row>
    <row r="176" s="2" customFormat="1">
      <c r="A176" s="40"/>
      <c r="B176" s="41"/>
      <c r="C176" s="42"/>
      <c r="D176" s="219" t="s">
        <v>147</v>
      </c>
      <c r="E176" s="42"/>
      <c r="F176" s="220" t="s">
        <v>278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147</v>
      </c>
      <c r="AU176" s="19" t="s">
        <v>145</v>
      </c>
    </row>
    <row r="177" s="12" customFormat="1" ht="25.92" customHeight="1">
      <c r="A177" s="12"/>
      <c r="B177" s="190"/>
      <c r="C177" s="191"/>
      <c r="D177" s="192" t="s">
        <v>71</v>
      </c>
      <c r="E177" s="193" t="s">
        <v>279</v>
      </c>
      <c r="F177" s="193" t="s">
        <v>280</v>
      </c>
      <c r="G177" s="191"/>
      <c r="H177" s="191"/>
      <c r="I177" s="194"/>
      <c r="J177" s="195">
        <f>BK177</f>
        <v>0</v>
      </c>
      <c r="K177" s="191"/>
      <c r="L177" s="196"/>
      <c r="M177" s="197"/>
      <c r="N177" s="198"/>
      <c r="O177" s="198"/>
      <c r="P177" s="199">
        <f>P178+P194+P197+P200+P203+P206+P211+P234+P255+P275+P280+P291</f>
        <v>0</v>
      </c>
      <c r="Q177" s="198"/>
      <c r="R177" s="199">
        <f>R178+R194+R197+R200+R203+R206+R211+R234+R255+R275+R280+R291</f>
        <v>6.7151869199999998</v>
      </c>
      <c r="S177" s="198"/>
      <c r="T177" s="200">
        <f>T178+T194+T197+T200+T203+T206+T211+T234+T255+T275+T280+T291</f>
        <v>10.876717359999999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145</v>
      </c>
      <c r="AT177" s="202" t="s">
        <v>71</v>
      </c>
      <c r="AU177" s="202" t="s">
        <v>72</v>
      </c>
      <c r="AY177" s="201" t="s">
        <v>137</v>
      </c>
      <c r="BK177" s="203">
        <f>BK178+BK194+BK197+BK200+BK203+BK206+BK211+BK234+BK255+BK275+BK280+BK291</f>
        <v>0</v>
      </c>
    </row>
    <row r="178" s="12" customFormat="1" ht="22.8" customHeight="1">
      <c r="A178" s="12"/>
      <c r="B178" s="190"/>
      <c r="C178" s="191"/>
      <c r="D178" s="192" t="s">
        <v>71</v>
      </c>
      <c r="E178" s="204" t="s">
        <v>281</v>
      </c>
      <c r="F178" s="204" t="s">
        <v>282</v>
      </c>
      <c r="G178" s="191"/>
      <c r="H178" s="191"/>
      <c r="I178" s="194"/>
      <c r="J178" s="205">
        <f>BK178</f>
        <v>0</v>
      </c>
      <c r="K178" s="191"/>
      <c r="L178" s="196"/>
      <c r="M178" s="197"/>
      <c r="N178" s="198"/>
      <c r="O178" s="198"/>
      <c r="P178" s="199">
        <f>SUM(P179:P193)</f>
        <v>0</v>
      </c>
      <c r="Q178" s="198"/>
      <c r="R178" s="199">
        <f>SUM(R179:R193)</f>
        <v>0.14740999999999999</v>
      </c>
      <c r="S178" s="198"/>
      <c r="T178" s="200">
        <f>SUM(T179:T193)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1" t="s">
        <v>145</v>
      </c>
      <c r="AT178" s="202" t="s">
        <v>71</v>
      </c>
      <c r="AU178" s="202" t="s">
        <v>80</v>
      </c>
      <c r="AY178" s="201" t="s">
        <v>137</v>
      </c>
      <c r="BK178" s="203">
        <f>SUM(BK179:BK193)</f>
        <v>0</v>
      </c>
    </row>
    <row r="179" s="2" customFormat="1" ht="16.5" customHeight="1">
      <c r="A179" s="40"/>
      <c r="B179" s="41"/>
      <c r="C179" s="206" t="s">
        <v>283</v>
      </c>
      <c r="D179" s="206" t="s">
        <v>140</v>
      </c>
      <c r="E179" s="207" t="s">
        <v>284</v>
      </c>
      <c r="F179" s="208" t="s">
        <v>285</v>
      </c>
      <c r="G179" s="209" t="s">
        <v>143</v>
      </c>
      <c r="H179" s="210">
        <v>70.409999999999997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44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233</v>
      </c>
      <c r="AT179" s="217" t="s">
        <v>140</v>
      </c>
      <c r="AU179" s="217" t="s">
        <v>145</v>
      </c>
      <c r="AY179" s="19" t="s">
        <v>137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145</v>
      </c>
      <c r="BK179" s="218">
        <f>ROUND(I179*H179,2)</f>
        <v>0</v>
      </c>
      <c r="BL179" s="19" t="s">
        <v>233</v>
      </c>
      <c r="BM179" s="217" t="s">
        <v>286</v>
      </c>
    </row>
    <row r="180" s="2" customFormat="1">
      <c r="A180" s="40"/>
      <c r="B180" s="41"/>
      <c r="C180" s="42"/>
      <c r="D180" s="219" t="s">
        <v>147</v>
      </c>
      <c r="E180" s="42"/>
      <c r="F180" s="220" t="s">
        <v>287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147</v>
      </c>
      <c r="AU180" s="19" t="s">
        <v>145</v>
      </c>
    </row>
    <row r="181" s="14" customFormat="1">
      <c r="A181" s="14"/>
      <c r="B181" s="234"/>
      <c r="C181" s="235"/>
      <c r="D181" s="219" t="s">
        <v>149</v>
      </c>
      <c r="E181" s="236" t="s">
        <v>19</v>
      </c>
      <c r="F181" s="237" t="s">
        <v>288</v>
      </c>
      <c r="G181" s="235"/>
      <c r="H181" s="238">
        <v>70.409999999999997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4" t="s">
        <v>149</v>
      </c>
      <c r="AU181" s="244" t="s">
        <v>145</v>
      </c>
      <c r="AV181" s="14" t="s">
        <v>145</v>
      </c>
      <c r="AW181" s="14" t="s">
        <v>33</v>
      </c>
      <c r="AX181" s="14" t="s">
        <v>72</v>
      </c>
      <c r="AY181" s="244" t="s">
        <v>137</v>
      </c>
    </row>
    <row r="182" s="15" customFormat="1">
      <c r="A182" s="15"/>
      <c r="B182" s="245"/>
      <c r="C182" s="246"/>
      <c r="D182" s="219" t="s">
        <v>149</v>
      </c>
      <c r="E182" s="247" t="s">
        <v>19</v>
      </c>
      <c r="F182" s="248" t="s">
        <v>151</v>
      </c>
      <c r="G182" s="246"/>
      <c r="H182" s="249">
        <v>70.409999999999997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5" t="s">
        <v>149</v>
      </c>
      <c r="AU182" s="255" t="s">
        <v>145</v>
      </c>
      <c r="AV182" s="15" t="s">
        <v>144</v>
      </c>
      <c r="AW182" s="15" t="s">
        <v>33</v>
      </c>
      <c r="AX182" s="15" t="s">
        <v>80</v>
      </c>
      <c r="AY182" s="255" t="s">
        <v>137</v>
      </c>
    </row>
    <row r="183" s="2" customFormat="1" ht="16.5" customHeight="1">
      <c r="A183" s="40"/>
      <c r="B183" s="41"/>
      <c r="C183" s="256" t="s">
        <v>289</v>
      </c>
      <c r="D183" s="256" t="s">
        <v>197</v>
      </c>
      <c r="E183" s="257" t="s">
        <v>290</v>
      </c>
      <c r="F183" s="258" t="s">
        <v>291</v>
      </c>
      <c r="G183" s="259" t="s">
        <v>254</v>
      </c>
      <c r="H183" s="260">
        <v>0.021000000000000001</v>
      </c>
      <c r="I183" s="261"/>
      <c r="J183" s="262">
        <f>ROUND(I183*H183,2)</f>
        <v>0</v>
      </c>
      <c r="K183" s="258" t="s">
        <v>19</v>
      </c>
      <c r="L183" s="263"/>
      <c r="M183" s="264" t="s">
        <v>19</v>
      </c>
      <c r="N183" s="265" t="s">
        <v>44</v>
      </c>
      <c r="O183" s="86"/>
      <c r="P183" s="215">
        <f>O183*H183</f>
        <v>0</v>
      </c>
      <c r="Q183" s="215">
        <v>1</v>
      </c>
      <c r="R183" s="215">
        <f>Q183*H183</f>
        <v>0.021000000000000001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292</v>
      </c>
      <c r="AT183" s="217" t="s">
        <v>197</v>
      </c>
      <c r="AU183" s="217" t="s">
        <v>145</v>
      </c>
      <c r="AY183" s="19" t="s">
        <v>137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145</v>
      </c>
      <c r="BK183" s="218">
        <f>ROUND(I183*H183,2)</f>
        <v>0</v>
      </c>
      <c r="BL183" s="19" t="s">
        <v>233</v>
      </c>
      <c r="BM183" s="217" t="s">
        <v>293</v>
      </c>
    </row>
    <row r="184" s="2" customFormat="1">
      <c r="A184" s="40"/>
      <c r="B184" s="41"/>
      <c r="C184" s="42"/>
      <c r="D184" s="219" t="s">
        <v>147</v>
      </c>
      <c r="E184" s="42"/>
      <c r="F184" s="220" t="s">
        <v>291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147</v>
      </c>
      <c r="AU184" s="19" t="s">
        <v>145</v>
      </c>
    </row>
    <row r="185" s="14" customFormat="1">
      <c r="A185" s="14"/>
      <c r="B185" s="234"/>
      <c r="C185" s="235"/>
      <c r="D185" s="219" t="s">
        <v>149</v>
      </c>
      <c r="E185" s="236" t="s">
        <v>19</v>
      </c>
      <c r="F185" s="237" t="s">
        <v>294</v>
      </c>
      <c r="G185" s="235"/>
      <c r="H185" s="238">
        <v>0.021000000000000001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4" t="s">
        <v>149</v>
      </c>
      <c r="AU185" s="244" t="s">
        <v>145</v>
      </c>
      <c r="AV185" s="14" t="s">
        <v>145</v>
      </c>
      <c r="AW185" s="14" t="s">
        <v>33</v>
      </c>
      <c r="AX185" s="14" t="s">
        <v>80</v>
      </c>
      <c r="AY185" s="244" t="s">
        <v>137</v>
      </c>
    </row>
    <row r="186" s="2" customFormat="1" ht="16.5" customHeight="1">
      <c r="A186" s="40"/>
      <c r="B186" s="41"/>
      <c r="C186" s="206" t="s">
        <v>295</v>
      </c>
      <c r="D186" s="206" t="s">
        <v>140</v>
      </c>
      <c r="E186" s="207" t="s">
        <v>296</v>
      </c>
      <c r="F186" s="208" t="s">
        <v>297</v>
      </c>
      <c r="G186" s="209" t="s">
        <v>143</v>
      </c>
      <c r="H186" s="210">
        <v>70.409999999999997</v>
      </c>
      <c r="I186" s="211"/>
      <c r="J186" s="212">
        <f>ROUND(I186*H186,2)</f>
        <v>0</v>
      </c>
      <c r="K186" s="208" t="s">
        <v>19</v>
      </c>
      <c r="L186" s="46"/>
      <c r="M186" s="213" t="s">
        <v>19</v>
      </c>
      <c r="N186" s="214" t="s">
        <v>44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233</v>
      </c>
      <c r="AT186" s="217" t="s">
        <v>140</v>
      </c>
      <c r="AU186" s="217" t="s">
        <v>145</v>
      </c>
      <c r="AY186" s="19" t="s">
        <v>137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145</v>
      </c>
      <c r="BK186" s="218">
        <f>ROUND(I186*H186,2)</f>
        <v>0</v>
      </c>
      <c r="BL186" s="19" t="s">
        <v>233</v>
      </c>
      <c r="BM186" s="217" t="s">
        <v>298</v>
      </c>
    </row>
    <row r="187" s="2" customFormat="1">
      <c r="A187" s="40"/>
      <c r="B187" s="41"/>
      <c r="C187" s="42"/>
      <c r="D187" s="219" t="s">
        <v>147</v>
      </c>
      <c r="E187" s="42"/>
      <c r="F187" s="220" t="s">
        <v>299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147</v>
      </c>
      <c r="AU187" s="19" t="s">
        <v>145</v>
      </c>
    </row>
    <row r="188" s="2" customFormat="1" ht="16.5" customHeight="1">
      <c r="A188" s="40"/>
      <c r="B188" s="41"/>
      <c r="C188" s="256" t="s">
        <v>300</v>
      </c>
      <c r="D188" s="256" t="s">
        <v>197</v>
      </c>
      <c r="E188" s="257" t="s">
        <v>301</v>
      </c>
      <c r="F188" s="258" t="s">
        <v>302</v>
      </c>
      <c r="G188" s="259" t="s">
        <v>303</v>
      </c>
      <c r="H188" s="260">
        <v>70.409999999999997</v>
      </c>
      <c r="I188" s="261"/>
      <c r="J188" s="262">
        <f>ROUND(I188*H188,2)</f>
        <v>0</v>
      </c>
      <c r="K188" s="258" t="s">
        <v>19</v>
      </c>
      <c r="L188" s="263"/>
      <c r="M188" s="264" t="s">
        <v>19</v>
      </c>
      <c r="N188" s="265" t="s">
        <v>44</v>
      </c>
      <c r="O188" s="86"/>
      <c r="P188" s="215">
        <f>O188*H188</f>
        <v>0</v>
      </c>
      <c r="Q188" s="215">
        <v>0.001</v>
      </c>
      <c r="R188" s="215">
        <f>Q188*H188</f>
        <v>0.07041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292</v>
      </c>
      <c r="AT188" s="217" t="s">
        <v>197</v>
      </c>
      <c r="AU188" s="217" t="s">
        <v>145</v>
      </c>
      <c r="AY188" s="19" t="s">
        <v>137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145</v>
      </c>
      <c r="BK188" s="218">
        <f>ROUND(I188*H188,2)</f>
        <v>0</v>
      </c>
      <c r="BL188" s="19" t="s">
        <v>233</v>
      </c>
      <c r="BM188" s="217" t="s">
        <v>304</v>
      </c>
    </row>
    <row r="189" s="2" customFormat="1">
      <c r="A189" s="40"/>
      <c r="B189" s="41"/>
      <c r="C189" s="42"/>
      <c r="D189" s="219" t="s">
        <v>147</v>
      </c>
      <c r="E189" s="42"/>
      <c r="F189" s="220" t="s">
        <v>302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147</v>
      </c>
      <c r="AU189" s="19" t="s">
        <v>145</v>
      </c>
    </row>
    <row r="190" s="2" customFormat="1" ht="16.5" customHeight="1">
      <c r="A190" s="40"/>
      <c r="B190" s="41"/>
      <c r="C190" s="206" t="s">
        <v>305</v>
      </c>
      <c r="D190" s="206" t="s">
        <v>140</v>
      </c>
      <c r="E190" s="207" t="s">
        <v>306</v>
      </c>
      <c r="F190" s="208" t="s">
        <v>307</v>
      </c>
      <c r="G190" s="209" t="s">
        <v>188</v>
      </c>
      <c r="H190" s="210">
        <v>56</v>
      </c>
      <c r="I190" s="211"/>
      <c r="J190" s="212">
        <f>ROUND(I190*H190,2)</f>
        <v>0</v>
      </c>
      <c r="K190" s="208" t="s">
        <v>19</v>
      </c>
      <c r="L190" s="46"/>
      <c r="M190" s="213" t="s">
        <v>19</v>
      </c>
      <c r="N190" s="214" t="s">
        <v>44</v>
      </c>
      <c r="O190" s="86"/>
      <c r="P190" s="215">
        <f>O190*H190</f>
        <v>0</v>
      </c>
      <c r="Q190" s="215">
        <v>0.001</v>
      </c>
      <c r="R190" s="215">
        <f>Q190*H190</f>
        <v>0.056000000000000001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233</v>
      </c>
      <c r="AT190" s="217" t="s">
        <v>140</v>
      </c>
      <c r="AU190" s="217" t="s">
        <v>145</v>
      </c>
      <c r="AY190" s="19" t="s">
        <v>137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145</v>
      </c>
      <c r="BK190" s="218">
        <f>ROUND(I190*H190,2)</f>
        <v>0</v>
      </c>
      <c r="BL190" s="19" t="s">
        <v>233</v>
      </c>
      <c r="BM190" s="217" t="s">
        <v>308</v>
      </c>
    </row>
    <row r="191" s="2" customFormat="1">
      <c r="A191" s="40"/>
      <c r="B191" s="41"/>
      <c r="C191" s="42"/>
      <c r="D191" s="219" t="s">
        <v>147</v>
      </c>
      <c r="E191" s="42"/>
      <c r="F191" s="220" t="s">
        <v>309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147</v>
      </c>
      <c r="AU191" s="19" t="s">
        <v>145</v>
      </c>
    </row>
    <row r="192" s="2" customFormat="1" ht="16.5" customHeight="1">
      <c r="A192" s="40"/>
      <c r="B192" s="41"/>
      <c r="C192" s="206" t="s">
        <v>310</v>
      </c>
      <c r="D192" s="206" t="s">
        <v>140</v>
      </c>
      <c r="E192" s="207" t="s">
        <v>311</v>
      </c>
      <c r="F192" s="208" t="s">
        <v>312</v>
      </c>
      <c r="G192" s="209" t="s">
        <v>254</v>
      </c>
      <c r="H192" s="210">
        <v>0.14699999999999999</v>
      </c>
      <c r="I192" s="211"/>
      <c r="J192" s="212">
        <f>ROUND(I192*H192,2)</f>
        <v>0</v>
      </c>
      <c r="K192" s="208" t="s">
        <v>19</v>
      </c>
      <c r="L192" s="46"/>
      <c r="M192" s="213" t="s">
        <v>19</v>
      </c>
      <c r="N192" s="214" t="s">
        <v>44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233</v>
      </c>
      <c r="AT192" s="217" t="s">
        <v>140</v>
      </c>
      <c r="AU192" s="217" t="s">
        <v>145</v>
      </c>
      <c r="AY192" s="19" t="s">
        <v>137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145</v>
      </c>
      <c r="BK192" s="218">
        <f>ROUND(I192*H192,2)</f>
        <v>0</v>
      </c>
      <c r="BL192" s="19" t="s">
        <v>233</v>
      </c>
      <c r="BM192" s="217" t="s">
        <v>313</v>
      </c>
    </row>
    <row r="193" s="2" customFormat="1">
      <c r="A193" s="40"/>
      <c r="B193" s="41"/>
      <c r="C193" s="42"/>
      <c r="D193" s="219" t="s">
        <v>147</v>
      </c>
      <c r="E193" s="42"/>
      <c r="F193" s="220" t="s">
        <v>314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147</v>
      </c>
      <c r="AU193" s="19" t="s">
        <v>145</v>
      </c>
    </row>
    <row r="194" s="12" customFormat="1" ht="22.8" customHeight="1">
      <c r="A194" s="12"/>
      <c r="B194" s="190"/>
      <c r="C194" s="191"/>
      <c r="D194" s="192" t="s">
        <v>71</v>
      </c>
      <c r="E194" s="204" t="s">
        <v>315</v>
      </c>
      <c r="F194" s="204" t="s">
        <v>316</v>
      </c>
      <c r="G194" s="191"/>
      <c r="H194" s="191"/>
      <c r="I194" s="194"/>
      <c r="J194" s="205">
        <f>BK194</f>
        <v>0</v>
      </c>
      <c r="K194" s="191"/>
      <c r="L194" s="196"/>
      <c r="M194" s="197"/>
      <c r="N194" s="198"/>
      <c r="O194" s="198"/>
      <c r="P194" s="199">
        <f>SUM(P195:P196)</f>
        <v>0</v>
      </c>
      <c r="Q194" s="198"/>
      <c r="R194" s="199">
        <f>SUM(R195:R196)</f>
        <v>0.01384</v>
      </c>
      <c r="S194" s="198"/>
      <c r="T194" s="200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1" t="s">
        <v>145</v>
      </c>
      <c r="AT194" s="202" t="s">
        <v>71</v>
      </c>
      <c r="AU194" s="202" t="s">
        <v>80</v>
      </c>
      <c r="AY194" s="201" t="s">
        <v>137</v>
      </c>
      <c r="BK194" s="203">
        <f>SUM(BK195:BK196)</f>
        <v>0</v>
      </c>
    </row>
    <row r="195" s="2" customFormat="1" ht="16.5" customHeight="1">
      <c r="A195" s="40"/>
      <c r="B195" s="41"/>
      <c r="C195" s="206" t="s">
        <v>317</v>
      </c>
      <c r="D195" s="206" t="s">
        <v>140</v>
      </c>
      <c r="E195" s="207" t="s">
        <v>318</v>
      </c>
      <c r="F195" s="208" t="s">
        <v>319</v>
      </c>
      <c r="G195" s="209" t="s">
        <v>320</v>
      </c>
      <c r="H195" s="210">
        <v>1</v>
      </c>
      <c r="I195" s="211"/>
      <c r="J195" s="212">
        <f>ROUND(I195*H195,2)</f>
        <v>0</v>
      </c>
      <c r="K195" s="208" t="s">
        <v>19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0.01384</v>
      </c>
      <c r="R195" s="215">
        <f>Q195*H195</f>
        <v>0.01384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233</v>
      </c>
      <c r="AT195" s="217" t="s">
        <v>140</v>
      </c>
      <c r="AU195" s="217" t="s">
        <v>145</v>
      </c>
      <c r="AY195" s="19" t="s">
        <v>137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145</v>
      </c>
      <c r="BK195" s="218">
        <f>ROUND(I195*H195,2)</f>
        <v>0</v>
      </c>
      <c r="BL195" s="19" t="s">
        <v>233</v>
      </c>
      <c r="BM195" s="217" t="s">
        <v>321</v>
      </c>
    </row>
    <row r="196" s="2" customFormat="1">
      <c r="A196" s="40"/>
      <c r="B196" s="41"/>
      <c r="C196" s="42"/>
      <c r="D196" s="219" t="s">
        <v>147</v>
      </c>
      <c r="E196" s="42"/>
      <c r="F196" s="220" t="s">
        <v>319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147</v>
      </c>
      <c r="AU196" s="19" t="s">
        <v>145</v>
      </c>
    </row>
    <row r="197" s="12" customFormat="1" ht="22.8" customHeight="1">
      <c r="A197" s="12"/>
      <c r="B197" s="190"/>
      <c r="C197" s="191"/>
      <c r="D197" s="192" t="s">
        <v>71</v>
      </c>
      <c r="E197" s="204" t="s">
        <v>322</v>
      </c>
      <c r="F197" s="204" t="s">
        <v>323</v>
      </c>
      <c r="G197" s="191"/>
      <c r="H197" s="191"/>
      <c r="I197" s="194"/>
      <c r="J197" s="205">
        <f>BK197</f>
        <v>0</v>
      </c>
      <c r="K197" s="191"/>
      <c r="L197" s="196"/>
      <c r="M197" s="197"/>
      <c r="N197" s="198"/>
      <c r="O197" s="198"/>
      <c r="P197" s="199">
        <f>SUM(P198:P199)</f>
        <v>0</v>
      </c>
      <c r="Q197" s="198"/>
      <c r="R197" s="199">
        <f>SUM(R198:R199)</f>
        <v>0.00157</v>
      </c>
      <c r="S197" s="198"/>
      <c r="T197" s="200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1" t="s">
        <v>145</v>
      </c>
      <c r="AT197" s="202" t="s">
        <v>71</v>
      </c>
      <c r="AU197" s="202" t="s">
        <v>80</v>
      </c>
      <c r="AY197" s="201" t="s">
        <v>137</v>
      </c>
      <c r="BK197" s="203">
        <f>SUM(BK198:BK199)</f>
        <v>0</v>
      </c>
    </row>
    <row r="198" s="2" customFormat="1" ht="16.5" customHeight="1">
      <c r="A198" s="40"/>
      <c r="B198" s="41"/>
      <c r="C198" s="206" t="s">
        <v>324</v>
      </c>
      <c r="D198" s="206" t="s">
        <v>140</v>
      </c>
      <c r="E198" s="207" t="s">
        <v>325</v>
      </c>
      <c r="F198" s="208" t="s">
        <v>326</v>
      </c>
      <c r="G198" s="209" t="s">
        <v>320</v>
      </c>
      <c r="H198" s="210">
        <v>1</v>
      </c>
      <c r="I198" s="211"/>
      <c r="J198" s="212">
        <f>ROUND(I198*H198,2)</f>
        <v>0</v>
      </c>
      <c r="K198" s="208" t="s">
        <v>19</v>
      </c>
      <c r="L198" s="46"/>
      <c r="M198" s="213" t="s">
        <v>19</v>
      </c>
      <c r="N198" s="214" t="s">
        <v>44</v>
      </c>
      <c r="O198" s="86"/>
      <c r="P198" s="215">
        <f>O198*H198</f>
        <v>0</v>
      </c>
      <c r="Q198" s="215">
        <v>0.00157</v>
      </c>
      <c r="R198" s="215">
        <f>Q198*H198</f>
        <v>0.00157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233</v>
      </c>
      <c r="AT198" s="217" t="s">
        <v>140</v>
      </c>
      <c r="AU198" s="217" t="s">
        <v>145</v>
      </c>
      <c r="AY198" s="19" t="s">
        <v>137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145</v>
      </c>
      <c r="BK198" s="218">
        <f>ROUND(I198*H198,2)</f>
        <v>0</v>
      </c>
      <c r="BL198" s="19" t="s">
        <v>233</v>
      </c>
      <c r="BM198" s="217" t="s">
        <v>327</v>
      </c>
    </row>
    <row r="199" s="2" customFormat="1">
      <c r="A199" s="40"/>
      <c r="B199" s="41"/>
      <c r="C199" s="42"/>
      <c r="D199" s="219" t="s">
        <v>147</v>
      </c>
      <c r="E199" s="42"/>
      <c r="F199" s="220" t="s">
        <v>326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147</v>
      </c>
      <c r="AU199" s="19" t="s">
        <v>145</v>
      </c>
    </row>
    <row r="200" s="12" customFormat="1" ht="22.8" customHeight="1">
      <c r="A200" s="12"/>
      <c r="B200" s="190"/>
      <c r="C200" s="191"/>
      <c r="D200" s="192" t="s">
        <v>71</v>
      </c>
      <c r="E200" s="204" t="s">
        <v>328</v>
      </c>
      <c r="F200" s="204" t="s">
        <v>329</v>
      </c>
      <c r="G200" s="191"/>
      <c r="H200" s="191"/>
      <c r="I200" s="194"/>
      <c r="J200" s="205">
        <f>BK200</f>
        <v>0</v>
      </c>
      <c r="K200" s="191"/>
      <c r="L200" s="196"/>
      <c r="M200" s="197"/>
      <c r="N200" s="198"/>
      <c r="O200" s="198"/>
      <c r="P200" s="199">
        <f>SUM(P201:P202)</f>
        <v>0</v>
      </c>
      <c r="Q200" s="198"/>
      <c r="R200" s="199">
        <f>SUM(R201:R202)</f>
        <v>0.0037599999999999999</v>
      </c>
      <c r="S200" s="198"/>
      <c r="T200" s="200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1" t="s">
        <v>145</v>
      </c>
      <c r="AT200" s="202" t="s">
        <v>71</v>
      </c>
      <c r="AU200" s="202" t="s">
        <v>80</v>
      </c>
      <c r="AY200" s="201" t="s">
        <v>137</v>
      </c>
      <c r="BK200" s="203">
        <f>SUM(BK201:BK202)</f>
        <v>0</v>
      </c>
    </row>
    <row r="201" s="2" customFormat="1" ht="16.5" customHeight="1">
      <c r="A201" s="40"/>
      <c r="B201" s="41"/>
      <c r="C201" s="206" t="s">
        <v>292</v>
      </c>
      <c r="D201" s="206" t="s">
        <v>140</v>
      </c>
      <c r="E201" s="207" t="s">
        <v>330</v>
      </c>
      <c r="F201" s="208" t="s">
        <v>331</v>
      </c>
      <c r="G201" s="209" t="s">
        <v>332</v>
      </c>
      <c r="H201" s="210">
        <v>1</v>
      </c>
      <c r="I201" s="211"/>
      <c r="J201" s="212">
        <f>ROUND(I201*H201,2)</f>
        <v>0</v>
      </c>
      <c r="K201" s="208" t="s">
        <v>19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0.0037599999999999999</v>
      </c>
      <c r="R201" s="215">
        <f>Q201*H201</f>
        <v>0.0037599999999999999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233</v>
      </c>
      <c r="AT201" s="217" t="s">
        <v>140</v>
      </c>
      <c r="AU201" s="217" t="s">
        <v>145</v>
      </c>
      <c r="AY201" s="19" t="s">
        <v>137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145</v>
      </c>
      <c r="BK201" s="218">
        <f>ROUND(I201*H201,2)</f>
        <v>0</v>
      </c>
      <c r="BL201" s="19" t="s">
        <v>233</v>
      </c>
      <c r="BM201" s="217" t="s">
        <v>333</v>
      </c>
    </row>
    <row r="202" s="2" customFormat="1">
      <c r="A202" s="40"/>
      <c r="B202" s="41"/>
      <c r="C202" s="42"/>
      <c r="D202" s="219" t="s">
        <v>147</v>
      </c>
      <c r="E202" s="42"/>
      <c r="F202" s="220" t="s">
        <v>331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147</v>
      </c>
      <c r="AU202" s="19" t="s">
        <v>145</v>
      </c>
    </row>
    <row r="203" s="12" customFormat="1" ht="22.8" customHeight="1">
      <c r="A203" s="12"/>
      <c r="B203" s="190"/>
      <c r="C203" s="191"/>
      <c r="D203" s="192" t="s">
        <v>71</v>
      </c>
      <c r="E203" s="204" t="s">
        <v>334</v>
      </c>
      <c r="F203" s="204" t="s">
        <v>335</v>
      </c>
      <c r="G203" s="191"/>
      <c r="H203" s="191"/>
      <c r="I203" s="194"/>
      <c r="J203" s="205">
        <f>BK203</f>
        <v>0</v>
      </c>
      <c r="K203" s="191"/>
      <c r="L203" s="196"/>
      <c r="M203" s="197"/>
      <c r="N203" s="198"/>
      <c r="O203" s="198"/>
      <c r="P203" s="199">
        <f>SUM(P204:P205)</f>
        <v>0</v>
      </c>
      <c r="Q203" s="198"/>
      <c r="R203" s="199">
        <f>SUM(R204:R205)</f>
        <v>0</v>
      </c>
      <c r="S203" s="198"/>
      <c r="T203" s="200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145</v>
      </c>
      <c r="AT203" s="202" t="s">
        <v>71</v>
      </c>
      <c r="AU203" s="202" t="s">
        <v>80</v>
      </c>
      <c r="AY203" s="201" t="s">
        <v>137</v>
      </c>
      <c r="BK203" s="203">
        <f>SUM(BK204:BK205)</f>
        <v>0</v>
      </c>
    </row>
    <row r="204" s="2" customFormat="1" ht="16.5" customHeight="1">
      <c r="A204" s="40"/>
      <c r="B204" s="41"/>
      <c r="C204" s="206" t="s">
        <v>336</v>
      </c>
      <c r="D204" s="206" t="s">
        <v>140</v>
      </c>
      <c r="E204" s="207" t="s">
        <v>337</v>
      </c>
      <c r="F204" s="208" t="s">
        <v>338</v>
      </c>
      <c r="G204" s="209" t="s">
        <v>320</v>
      </c>
      <c r="H204" s="210">
        <v>1</v>
      </c>
      <c r="I204" s="211"/>
      <c r="J204" s="212">
        <f>ROUND(I204*H204,2)</f>
        <v>0</v>
      </c>
      <c r="K204" s="208" t="s">
        <v>19</v>
      </c>
      <c r="L204" s="46"/>
      <c r="M204" s="213" t="s">
        <v>19</v>
      </c>
      <c r="N204" s="214" t="s">
        <v>44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233</v>
      </c>
      <c r="AT204" s="217" t="s">
        <v>140</v>
      </c>
      <c r="AU204" s="217" t="s">
        <v>145</v>
      </c>
      <c r="AY204" s="19" t="s">
        <v>137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145</v>
      </c>
      <c r="BK204" s="218">
        <f>ROUND(I204*H204,2)</f>
        <v>0</v>
      </c>
      <c r="BL204" s="19" t="s">
        <v>233</v>
      </c>
      <c r="BM204" s="217" t="s">
        <v>339</v>
      </c>
    </row>
    <row r="205" s="2" customFormat="1">
      <c r="A205" s="40"/>
      <c r="B205" s="41"/>
      <c r="C205" s="42"/>
      <c r="D205" s="219" t="s">
        <v>147</v>
      </c>
      <c r="E205" s="42"/>
      <c r="F205" s="220" t="s">
        <v>338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147</v>
      </c>
      <c r="AU205" s="19" t="s">
        <v>145</v>
      </c>
    </row>
    <row r="206" s="12" customFormat="1" ht="22.8" customHeight="1">
      <c r="A206" s="12"/>
      <c r="B206" s="190"/>
      <c r="C206" s="191"/>
      <c r="D206" s="192" t="s">
        <v>71</v>
      </c>
      <c r="E206" s="204" t="s">
        <v>340</v>
      </c>
      <c r="F206" s="204" t="s">
        <v>341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SUM(P207:P210)</f>
        <v>0</v>
      </c>
      <c r="Q206" s="198"/>
      <c r="R206" s="199">
        <f>SUM(R207:R210)</f>
        <v>0</v>
      </c>
      <c r="S206" s="198"/>
      <c r="T206" s="200">
        <f>SUM(T207:T210)</f>
        <v>0.65510000000000002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145</v>
      </c>
      <c r="AT206" s="202" t="s">
        <v>71</v>
      </c>
      <c r="AU206" s="202" t="s">
        <v>80</v>
      </c>
      <c r="AY206" s="201" t="s">
        <v>137</v>
      </c>
      <c r="BK206" s="203">
        <f>SUM(BK207:BK210)</f>
        <v>0</v>
      </c>
    </row>
    <row r="207" s="2" customFormat="1" ht="16.5" customHeight="1">
      <c r="A207" s="40"/>
      <c r="B207" s="41"/>
      <c r="C207" s="206" t="s">
        <v>342</v>
      </c>
      <c r="D207" s="206" t="s">
        <v>140</v>
      </c>
      <c r="E207" s="207" t="s">
        <v>343</v>
      </c>
      <c r="F207" s="208" t="s">
        <v>344</v>
      </c>
      <c r="G207" s="209" t="s">
        <v>188</v>
      </c>
      <c r="H207" s="210">
        <v>10</v>
      </c>
      <c r="I207" s="211"/>
      <c r="J207" s="212">
        <f>ROUND(I207*H207,2)</f>
        <v>0</v>
      </c>
      <c r="K207" s="208" t="s">
        <v>19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0.0082100000000000003</v>
      </c>
      <c r="T207" s="216">
        <f>S207*H207</f>
        <v>0.082100000000000006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233</v>
      </c>
      <c r="AT207" s="217" t="s">
        <v>140</v>
      </c>
      <c r="AU207" s="217" t="s">
        <v>145</v>
      </c>
      <c r="AY207" s="19" t="s">
        <v>137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145</v>
      </c>
      <c r="BK207" s="218">
        <f>ROUND(I207*H207,2)</f>
        <v>0</v>
      </c>
      <c r="BL207" s="19" t="s">
        <v>233</v>
      </c>
      <c r="BM207" s="217" t="s">
        <v>345</v>
      </c>
    </row>
    <row r="208" s="2" customFormat="1">
      <c r="A208" s="40"/>
      <c r="B208" s="41"/>
      <c r="C208" s="42"/>
      <c r="D208" s="219" t="s">
        <v>147</v>
      </c>
      <c r="E208" s="42"/>
      <c r="F208" s="220" t="s">
        <v>346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147</v>
      </c>
      <c r="AU208" s="19" t="s">
        <v>145</v>
      </c>
    </row>
    <row r="209" s="2" customFormat="1" ht="16.5" customHeight="1">
      <c r="A209" s="40"/>
      <c r="B209" s="41"/>
      <c r="C209" s="206" t="s">
        <v>347</v>
      </c>
      <c r="D209" s="206" t="s">
        <v>140</v>
      </c>
      <c r="E209" s="207" t="s">
        <v>348</v>
      </c>
      <c r="F209" s="208" t="s">
        <v>349</v>
      </c>
      <c r="G209" s="209" t="s">
        <v>188</v>
      </c>
      <c r="H209" s="210">
        <v>30</v>
      </c>
      <c r="I209" s="211"/>
      <c r="J209" s="212">
        <f>ROUND(I209*H209,2)</f>
        <v>0</v>
      </c>
      <c r="K209" s="208" t="s">
        <v>19</v>
      </c>
      <c r="L209" s="46"/>
      <c r="M209" s="213" t="s">
        <v>19</v>
      </c>
      <c r="N209" s="214" t="s">
        <v>44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0.019099999999999999</v>
      </c>
      <c r="T209" s="216">
        <f>S209*H209</f>
        <v>0.57299999999999995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233</v>
      </c>
      <c r="AT209" s="217" t="s">
        <v>140</v>
      </c>
      <c r="AU209" s="217" t="s">
        <v>145</v>
      </c>
      <c r="AY209" s="19" t="s">
        <v>137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145</v>
      </c>
      <c r="BK209" s="218">
        <f>ROUND(I209*H209,2)</f>
        <v>0</v>
      </c>
      <c r="BL209" s="19" t="s">
        <v>233</v>
      </c>
      <c r="BM209" s="217" t="s">
        <v>350</v>
      </c>
    </row>
    <row r="210" s="2" customFormat="1">
      <c r="A210" s="40"/>
      <c r="B210" s="41"/>
      <c r="C210" s="42"/>
      <c r="D210" s="219" t="s">
        <v>147</v>
      </c>
      <c r="E210" s="42"/>
      <c r="F210" s="220" t="s">
        <v>351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147</v>
      </c>
      <c r="AU210" s="19" t="s">
        <v>145</v>
      </c>
    </row>
    <row r="211" s="12" customFormat="1" ht="22.8" customHeight="1">
      <c r="A211" s="12"/>
      <c r="B211" s="190"/>
      <c r="C211" s="191"/>
      <c r="D211" s="192" t="s">
        <v>71</v>
      </c>
      <c r="E211" s="204" t="s">
        <v>352</v>
      </c>
      <c r="F211" s="204" t="s">
        <v>353</v>
      </c>
      <c r="G211" s="191"/>
      <c r="H211" s="191"/>
      <c r="I211" s="194"/>
      <c r="J211" s="205">
        <f>BK211</f>
        <v>0</v>
      </c>
      <c r="K211" s="191"/>
      <c r="L211" s="196"/>
      <c r="M211" s="197"/>
      <c r="N211" s="198"/>
      <c r="O211" s="198"/>
      <c r="P211" s="199">
        <f>SUM(P212:P233)</f>
        <v>0</v>
      </c>
      <c r="Q211" s="198"/>
      <c r="R211" s="199">
        <f>SUM(R212:R233)</f>
        <v>1.3619333199999999</v>
      </c>
      <c r="S211" s="198"/>
      <c r="T211" s="200">
        <f>SUM(T212:T233)</f>
        <v>0.040460000000000003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1" t="s">
        <v>145</v>
      </c>
      <c r="AT211" s="202" t="s">
        <v>71</v>
      </c>
      <c r="AU211" s="202" t="s">
        <v>80</v>
      </c>
      <c r="AY211" s="201" t="s">
        <v>137</v>
      </c>
      <c r="BK211" s="203">
        <f>SUM(BK212:BK233)</f>
        <v>0</v>
      </c>
    </row>
    <row r="212" s="2" customFormat="1" ht="16.5" customHeight="1">
      <c r="A212" s="40"/>
      <c r="B212" s="41"/>
      <c r="C212" s="206" t="s">
        <v>354</v>
      </c>
      <c r="D212" s="206" t="s">
        <v>140</v>
      </c>
      <c r="E212" s="207" t="s">
        <v>355</v>
      </c>
      <c r="F212" s="208" t="s">
        <v>356</v>
      </c>
      <c r="G212" s="209" t="s">
        <v>143</v>
      </c>
      <c r="H212" s="210">
        <v>12.475</v>
      </c>
      <c r="I212" s="211"/>
      <c r="J212" s="212">
        <f>ROUND(I212*H212,2)</f>
        <v>0</v>
      </c>
      <c r="K212" s="208" t="s">
        <v>19</v>
      </c>
      <c r="L212" s="46"/>
      <c r="M212" s="213" t="s">
        <v>19</v>
      </c>
      <c r="N212" s="214" t="s">
        <v>44</v>
      </c>
      <c r="O212" s="86"/>
      <c r="P212" s="215">
        <f>O212*H212</f>
        <v>0</v>
      </c>
      <c r="Q212" s="215">
        <v>0.045699999999999998</v>
      </c>
      <c r="R212" s="215">
        <f>Q212*H212</f>
        <v>0.57010749999999999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233</v>
      </c>
      <c r="AT212" s="217" t="s">
        <v>140</v>
      </c>
      <c r="AU212" s="217" t="s">
        <v>145</v>
      </c>
      <c r="AY212" s="19" t="s">
        <v>137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145</v>
      </c>
      <c r="BK212" s="218">
        <f>ROUND(I212*H212,2)</f>
        <v>0</v>
      </c>
      <c r="BL212" s="19" t="s">
        <v>233</v>
      </c>
      <c r="BM212" s="217" t="s">
        <v>357</v>
      </c>
    </row>
    <row r="213" s="2" customFormat="1">
      <c r="A213" s="40"/>
      <c r="B213" s="41"/>
      <c r="C213" s="42"/>
      <c r="D213" s="219" t="s">
        <v>147</v>
      </c>
      <c r="E213" s="42"/>
      <c r="F213" s="220" t="s">
        <v>358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147</v>
      </c>
      <c r="AU213" s="19" t="s">
        <v>145</v>
      </c>
    </row>
    <row r="214" s="14" customFormat="1">
      <c r="A214" s="14"/>
      <c r="B214" s="234"/>
      <c r="C214" s="235"/>
      <c r="D214" s="219" t="s">
        <v>149</v>
      </c>
      <c r="E214" s="236" t="s">
        <v>19</v>
      </c>
      <c r="F214" s="237" t="s">
        <v>359</v>
      </c>
      <c r="G214" s="235"/>
      <c r="H214" s="238">
        <v>12.475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4" t="s">
        <v>149</v>
      </c>
      <c r="AU214" s="244" t="s">
        <v>145</v>
      </c>
      <c r="AV214" s="14" t="s">
        <v>145</v>
      </c>
      <c r="AW214" s="14" t="s">
        <v>33</v>
      </c>
      <c r="AX214" s="14" t="s">
        <v>72</v>
      </c>
      <c r="AY214" s="244" t="s">
        <v>137</v>
      </c>
    </row>
    <row r="215" s="15" customFormat="1">
      <c r="A215" s="15"/>
      <c r="B215" s="245"/>
      <c r="C215" s="246"/>
      <c r="D215" s="219" t="s">
        <v>149</v>
      </c>
      <c r="E215" s="247" t="s">
        <v>19</v>
      </c>
      <c r="F215" s="248" t="s">
        <v>151</v>
      </c>
      <c r="G215" s="246"/>
      <c r="H215" s="249">
        <v>12.475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5" t="s">
        <v>149</v>
      </c>
      <c r="AU215" s="255" t="s">
        <v>145</v>
      </c>
      <c r="AV215" s="15" t="s">
        <v>144</v>
      </c>
      <c r="AW215" s="15" t="s">
        <v>33</v>
      </c>
      <c r="AX215" s="15" t="s">
        <v>80</v>
      </c>
      <c r="AY215" s="255" t="s">
        <v>137</v>
      </c>
    </row>
    <row r="216" s="2" customFormat="1" ht="16.5" customHeight="1">
      <c r="A216" s="40"/>
      <c r="B216" s="41"/>
      <c r="C216" s="206" t="s">
        <v>360</v>
      </c>
      <c r="D216" s="206" t="s">
        <v>140</v>
      </c>
      <c r="E216" s="207" t="s">
        <v>361</v>
      </c>
      <c r="F216" s="208" t="s">
        <v>362</v>
      </c>
      <c r="G216" s="209" t="s">
        <v>143</v>
      </c>
      <c r="H216" s="210">
        <v>12.135999999999999</v>
      </c>
      <c r="I216" s="211"/>
      <c r="J216" s="212">
        <f>ROUND(I216*H216,2)</f>
        <v>0</v>
      </c>
      <c r="K216" s="208" t="s">
        <v>19</v>
      </c>
      <c r="L216" s="46"/>
      <c r="M216" s="213" t="s">
        <v>19</v>
      </c>
      <c r="N216" s="214" t="s">
        <v>44</v>
      </c>
      <c r="O216" s="86"/>
      <c r="P216" s="215">
        <f>O216*H216</f>
        <v>0</v>
      </c>
      <c r="Q216" s="215">
        <v>0.050259999999999999</v>
      </c>
      <c r="R216" s="215">
        <f>Q216*H216</f>
        <v>0.60995535999999995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233</v>
      </c>
      <c r="AT216" s="217" t="s">
        <v>140</v>
      </c>
      <c r="AU216" s="217" t="s">
        <v>145</v>
      </c>
      <c r="AY216" s="19" t="s">
        <v>137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145</v>
      </c>
      <c r="BK216" s="218">
        <f>ROUND(I216*H216,2)</f>
        <v>0</v>
      </c>
      <c r="BL216" s="19" t="s">
        <v>233</v>
      </c>
      <c r="BM216" s="217" t="s">
        <v>363</v>
      </c>
    </row>
    <row r="217" s="2" customFormat="1">
      <c r="A217" s="40"/>
      <c r="B217" s="41"/>
      <c r="C217" s="42"/>
      <c r="D217" s="219" t="s">
        <v>147</v>
      </c>
      <c r="E217" s="42"/>
      <c r="F217" s="220" t="s">
        <v>364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147</v>
      </c>
      <c r="AU217" s="19" t="s">
        <v>145</v>
      </c>
    </row>
    <row r="218" s="14" customFormat="1">
      <c r="A218" s="14"/>
      <c r="B218" s="234"/>
      <c r="C218" s="235"/>
      <c r="D218" s="219" t="s">
        <v>149</v>
      </c>
      <c r="E218" s="236" t="s">
        <v>19</v>
      </c>
      <c r="F218" s="237" t="s">
        <v>365</v>
      </c>
      <c r="G218" s="235"/>
      <c r="H218" s="238">
        <v>12.135999999999999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4" t="s">
        <v>149</v>
      </c>
      <c r="AU218" s="244" t="s">
        <v>145</v>
      </c>
      <c r="AV218" s="14" t="s">
        <v>145</v>
      </c>
      <c r="AW218" s="14" t="s">
        <v>33</v>
      </c>
      <c r="AX218" s="14" t="s">
        <v>72</v>
      </c>
      <c r="AY218" s="244" t="s">
        <v>137</v>
      </c>
    </row>
    <row r="219" s="15" customFormat="1">
      <c r="A219" s="15"/>
      <c r="B219" s="245"/>
      <c r="C219" s="246"/>
      <c r="D219" s="219" t="s">
        <v>149</v>
      </c>
      <c r="E219" s="247" t="s">
        <v>19</v>
      </c>
      <c r="F219" s="248" t="s">
        <v>151</v>
      </c>
      <c r="G219" s="246"/>
      <c r="H219" s="249">
        <v>12.135999999999999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5" t="s">
        <v>149</v>
      </c>
      <c r="AU219" s="255" t="s">
        <v>145</v>
      </c>
      <c r="AV219" s="15" t="s">
        <v>144</v>
      </c>
      <c r="AW219" s="15" t="s">
        <v>33</v>
      </c>
      <c r="AX219" s="15" t="s">
        <v>80</v>
      </c>
      <c r="AY219" s="255" t="s">
        <v>137</v>
      </c>
    </row>
    <row r="220" s="2" customFormat="1" ht="16.5" customHeight="1">
      <c r="A220" s="40"/>
      <c r="B220" s="41"/>
      <c r="C220" s="206" t="s">
        <v>366</v>
      </c>
      <c r="D220" s="206" t="s">
        <v>140</v>
      </c>
      <c r="E220" s="207" t="s">
        <v>367</v>
      </c>
      <c r="F220" s="208" t="s">
        <v>368</v>
      </c>
      <c r="G220" s="209" t="s">
        <v>165</v>
      </c>
      <c r="H220" s="210">
        <v>14</v>
      </c>
      <c r="I220" s="211"/>
      <c r="J220" s="212">
        <f>ROUND(I220*H220,2)</f>
        <v>0</v>
      </c>
      <c r="K220" s="208" t="s">
        <v>19</v>
      </c>
      <c r="L220" s="46"/>
      <c r="M220" s="213" t="s">
        <v>19</v>
      </c>
      <c r="N220" s="214" t="s">
        <v>44</v>
      </c>
      <c r="O220" s="86"/>
      <c r="P220" s="215">
        <f>O220*H220</f>
        <v>0</v>
      </c>
      <c r="Q220" s="215">
        <v>0.0038800000000000002</v>
      </c>
      <c r="R220" s="215">
        <f>Q220*H220</f>
        <v>0.05432</v>
      </c>
      <c r="S220" s="215">
        <v>0.0028900000000000002</v>
      </c>
      <c r="T220" s="216">
        <f>S220*H220</f>
        <v>0.040460000000000003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233</v>
      </c>
      <c r="AT220" s="217" t="s">
        <v>140</v>
      </c>
      <c r="AU220" s="217" t="s">
        <v>145</v>
      </c>
      <c r="AY220" s="19" t="s">
        <v>137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145</v>
      </c>
      <c r="BK220" s="218">
        <f>ROUND(I220*H220,2)</f>
        <v>0</v>
      </c>
      <c r="BL220" s="19" t="s">
        <v>233</v>
      </c>
      <c r="BM220" s="217" t="s">
        <v>369</v>
      </c>
    </row>
    <row r="221" s="2" customFormat="1">
      <c r="A221" s="40"/>
      <c r="B221" s="41"/>
      <c r="C221" s="42"/>
      <c r="D221" s="219" t="s">
        <v>147</v>
      </c>
      <c r="E221" s="42"/>
      <c r="F221" s="220" t="s">
        <v>370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147</v>
      </c>
      <c r="AU221" s="19" t="s">
        <v>145</v>
      </c>
    </row>
    <row r="222" s="2" customFormat="1" ht="16.5" customHeight="1">
      <c r="A222" s="40"/>
      <c r="B222" s="41"/>
      <c r="C222" s="206" t="s">
        <v>371</v>
      </c>
      <c r="D222" s="206" t="s">
        <v>140</v>
      </c>
      <c r="E222" s="207" t="s">
        <v>372</v>
      </c>
      <c r="F222" s="208" t="s">
        <v>373</v>
      </c>
      <c r="G222" s="209" t="s">
        <v>143</v>
      </c>
      <c r="H222" s="210">
        <v>5.742</v>
      </c>
      <c r="I222" s="211"/>
      <c r="J222" s="212">
        <f>ROUND(I222*H222,2)</f>
        <v>0</v>
      </c>
      <c r="K222" s="208" t="s">
        <v>19</v>
      </c>
      <c r="L222" s="46"/>
      <c r="M222" s="213" t="s">
        <v>19</v>
      </c>
      <c r="N222" s="214" t="s">
        <v>44</v>
      </c>
      <c r="O222" s="86"/>
      <c r="P222" s="215">
        <f>O222*H222</f>
        <v>0</v>
      </c>
      <c r="Q222" s="215">
        <v>0.01213</v>
      </c>
      <c r="R222" s="215">
        <f>Q222*H222</f>
        <v>0.069650459999999997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233</v>
      </c>
      <c r="AT222" s="217" t="s">
        <v>140</v>
      </c>
      <c r="AU222" s="217" t="s">
        <v>145</v>
      </c>
      <c r="AY222" s="19" t="s">
        <v>137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145</v>
      </c>
      <c r="BK222" s="218">
        <f>ROUND(I222*H222,2)</f>
        <v>0</v>
      </c>
      <c r="BL222" s="19" t="s">
        <v>233</v>
      </c>
      <c r="BM222" s="217" t="s">
        <v>374</v>
      </c>
    </row>
    <row r="223" s="2" customFormat="1">
      <c r="A223" s="40"/>
      <c r="B223" s="41"/>
      <c r="C223" s="42"/>
      <c r="D223" s="219" t="s">
        <v>147</v>
      </c>
      <c r="E223" s="42"/>
      <c r="F223" s="220" t="s">
        <v>375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147</v>
      </c>
      <c r="AU223" s="19" t="s">
        <v>145</v>
      </c>
    </row>
    <row r="224" s="14" customFormat="1">
      <c r="A224" s="14"/>
      <c r="B224" s="234"/>
      <c r="C224" s="235"/>
      <c r="D224" s="219" t="s">
        <v>149</v>
      </c>
      <c r="E224" s="236" t="s">
        <v>19</v>
      </c>
      <c r="F224" s="237" t="s">
        <v>376</v>
      </c>
      <c r="G224" s="235"/>
      <c r="H224" s="238">
        <v>5.742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4" t="s">
        <v>149</v>
      </c>
      <c r="AU224" s="244" t="s">
        <v>145</v>
      </c>
      <c r="AV224" s="14" t="s">
        <v>145</v>
      </c>
      <c r="AW224" s="14" t="s">
        <v>33</v>
      </c>
      <c r="AX224" s="14" t="s">
        <v>72</v>
      </c>
      <c r="AY224" s="244" t="s">
        <v>137</v>
      </c>
    </row>
    <row r="225" s="15" customFormat="1">
      <c r="A225" s="15"/>
      <c r="B225" s="245"/>
      <c r="C225" s="246"/>
      <c r="D225" s="219" t="s">
        <v>149</v>
      </c>
      <c r="E225" s="247" t="s">
        <v>19</v>
      </c>
      <c r="F225" s="248" t="s">
        <v>151</v>
      </c>
      <c r="G225" s="246"/>
      <c r="H225" s="249">
        <v>5.742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5" t="s">
        <v>149</v>
      </c>
      <c r="AU225" s="255" t="s">
        <v>145</v>
      </c>
      <c r="AV225" s="15" t="s">
        <v>144</v>
      </c>
      <c r="AW225" s="15" t="s">
        <v>33</v>
      </c>
      <c r="AX225" s="15" t="s">
        <v>80</v>
      </c>
      <c r="AY225" s="255" t="s">
        <v>137</v>
      </c>
    </row>
    <row r="226" s="2" customFormat="1" ht="16.5" customHeight="1">
      <c r="A226" s="40"/>
      <c r="B226" s="41"/>
      <c r="C226" s="206" t="s">
        <v>377</v>
      </c>
      <c r="D226" s="206" t="s">
        <v>140</v>
      </c>
      <c r="E226" s="207" t="s">
        <v>378</v>
      </c>
      <c r="F226" s="208" t="s">
        <v>379</v>
      </c>
      <c r="G226" s="209" t="s">
        <v>165</v>
      </c>
      <c r="H226" s="210">
        <v>2</v>
      </c>
      <c r="I226" s="211"/>
      <c r="J226" s="212">
        <f>ROUND(I226*H226,2)</f>
        <v>0</v>
      </c>
      <c r="K226" s="208" t="s">
        <v>19</v>
      </c>
      <c r="L226" s="46"/>
      <c r="M226" s="213" t="s">
        <v>19</v>
      </c>
      <c r="N226" s="214" t="s">
        <v>44</v>
      </c>
      <c r="O226" s="86"/>
      <c r="P226" s="215">
        <f>O226*H226</f>
        <v>0</v>
      </c>
      <c r="Q226" s="215">
        <v>0.00022000000000000001</v>
      </c>
      <c r="R226" s="215">
        <f>Q226*H226</f>
        <v>0.00044000000000000002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233</v>
      </c>
      <c r="AT226" s="217" t="s">
        <v>140</v>
      </c>
      <c r="AU226" s="217" t="s">
        <v>145</v>
      </c>
      <c r="AY226" s="19" t="s">
        <v>137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145</v>
      </c>
      <c r="BK226" s="218">
        <f>ROUND(I226*H226,2)</f>
        <v>0</v>
      </c>
      <c r="BL226" s="19" t="s">
        <v>233</v>
      </c>
      <c r="BM226" s="217" t="s">
        <v>380</v>
      </c>
    </row>
    <row r="227" s="2" customFormat="1">
      <c r="A227" s="40"/>
      <c r="B227" s="41"/>
      <c r="C227" s="42"/>
      <c r="D227" s="219" t="s">
        <v>147</v>
      </c>
      <c r="E227" s="42"/>
      <c r="F227" s="220" t="s">
        <v>381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147</v>
      </c>
      <c r="AU227" s="19" t="s">
        <v>145</v>
      </c>
    </row>
    <row r="228" s="2" customFormat="1" ht="16.5" customHeight="1">
      <c r="A228" s="40"/>
      <c r="B228" s="41"/>
      <c r="C228" s="256" t="s">
        <v>382</v>
      </c>
      <c r="D228" s="256" t="s">
        <v>197</v>
      </c>
      <c r="E228" s="257" t="s">
        <v>383</v>
      </c>
      <c r="F228" s="258" t="s">
        <v>384</v>
      </c>
      <c r="G228" s="259" t="s">
        <v>165</v>
      </c>
      <c r="H228" s="260">
        <v>1</v>
      </c>
      <c r="I228" s="261"/>
      <c r="J228" s="262">
        <f>ROUND(I228*H228,2)</f>
        <v>0</v>
      </c>
      <c r="K228" s="258" t="s">
        <v>19</v>
      </c>
      <c r="L228" s="263"/>
      <c r="M228" s="264" t="s">
        <v>19</v>
      </c>
      <c r="N228" s="265" t="s">
        <v>44</v>
      </c>
      <c r="O228" s="86"/>
      <c r="P228" s="215">
        <f>O228*H228</f>
        <v>0</v>
      </c>
      <c r="Q228" s="215">
        <v>0.032039999999999999</v>
      </c>
      <c r="R228" s="215">
        <f>Q228*H228</f>
        <v>0.032039999999999999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292</v>
      </c>
      <c r="AT228" s="217" t="s">
        <v>197</v>
      </c>
      <c r="AU228" s="217" t="s">
        <v>145</v>
      </c>
      <c r="AY228" s="19" t="s">
        <v>137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145</v>
      </c>
      <c r="BK228" s="218">
        <f>ROUND(I228*H228,2)</f>
        <v>0</v>
      </c>
      <c r="BL228" s="19" t="s">
        <v>233</v>
      </c>
      <c r="BM228" s="217" t="s">
        <v>385</v>
      </c>
    </row>
    <row r="229" s="2" customFormat="1">
      <c r="A229" s="40"/>
      <c r="B229" s="41"/>
      <c r="C229" s="42"/>
      <c r="D229" s="219" t="s">
        <v>147</v>
      </c>
      <c r="E229" s="42"/>
      <c r="F229" s="220" t="s">
        <v>384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147</v>
      </c>
      <c r="AU229" s="19" t="s">
        <v>145</v>
      </c>
    </row>
    <row r="230" s="2" customFormat="1" ht="16.5" customHeight="1">
      <c r="A230" s="40"/>
      <c r="B230" s="41"/>
      <c r="C230" s="256" t="s">
        <v>386</v>
      </c>
      <c r="D230" s="256" t="s">
        <v>197</v>
      </c>
      <c r="E230" s="257" t="s">
        <v>387</v>
      </c>
      <c r="F230" s="258" t="s">
        <v>388</v>
      </c>
      <c r="G230" s="259" t="s">
        <v>165</v>
      </c>
      <c r="H230" s="260">
        <v>1</v>
      </c>
      <c r="I230" s="261"/>
      <c r="J230" s="262">
        <f>ROUND(I230*H230,2)</f>
        <v>0</v>
      </c>
      <c r="K230" s="258" t="s">
        <v>19</v>
      </c>
      <c r="L230" s="263"/>
      <c r="M230" s="264" t="s">
        <v>19</v>
      </c>
      <c r="N230" s="265" t="s">
        <v>44</v>
      </c>
      <c r="O230" s="86"/>
      <c r="P230" s="215">
        <f>O230*H230</f>
        <v>0</v>
      </c>
      <c r="Q230" s="215">
        <v>0.025420000000000002</v>
      </c>
      <c r="R230" s="215">
        <f>Q230*H230</f>
        <v>0.025420000000000002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292</v>
      </c>
      <c r="AT230" s="217" t="s">
        <v>197</v>
      </c>
      <c r="AU230" s="217" t="s">
        <v>145</v>
      </c>
      <c r="AY230" s="19" t="s">
        <v>137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145</v>
      </c>
      <c r="BK230" s="218">
        <f>ROUND(I230*H230,2)</f>
        <v>0</v>
      </c>
      <c r="BL230" s="19" t="s">
        <v>233</v>
      </c>
      <c r="BM230" s="217" t="s">
        <v>389</v>
      </c>
    </row>
    <row r="231" s="2" customFormat="1">
      <c r="A231" s="40"/>
      <c r="B231" s="41"/>
      <c r="C231" s="42"/>
      <c r="D231" s="219" t="s">
        <v>147</v>
      </c>
      <c r="E231" s="42"/>
      <c r="F231" s="220" t="s">
        <v>388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147</v>
      </c>
      <c r="AU231" s="19" t="s">
        <v>145</v>
      </c>
    </row>
    <row r="232" s="2" customFormat="1" ht="16.5" customHeight="1">
      <c r="A232" s="40"/>
      <c r="B232" s="41"/>
      <c r="C232" s="206" t="s">
        <v>390</v>
      </c>
      <c r="D232" s="206" t="s">
        <v>140</v>
      </c>
      <c r="E232" s="207" t="s">
        <v>391</v>
      </c>
      <c r="F232" s="208" t="s">
        <v>392</v>
      </c>
      <c r="G232" s="209" t="s">
        <v>254</v>
      </c>
      <c r="H232" s="210">
        <v>1.3620000000000001</v>
      </c>
      <c r="I232" s="211"/>
      <c r="J232" s="212">
        <f>ROUND(I232*H232,2)</f>
        <v>0</v>
      </c>
      <c r="K232" s="208" t="s">
        <v>19</v>
      </c>
      <c r="L232" s="46"/>
      <c r="M232" s="213" t="s">
        <v>19</v>
      </c>
      <c r="N232" s="214" t="s">
        <v>44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233</v>
      </c>
      <c r="AT232" s="217" t="s">
        <v>140</v>
      </c>
      <c r="AU232" s="217" t="s">
        <v>145</v>
      </c>
      <c r="AY232" s="19" t="s">
        <v>137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145</v>
      </c>
      <c r="BK232" s="218">
        <f>ROUND(I232*H232,2)</f>
        <v>0</v>
      </c>
      <c r="BL232" s="19" t="s">
        <v>233</v>
      </c>
      <c r="BM232" s="217" t="s">
        <v>393</v>
      </c>
    </row>
    <row r="233" s="2" customFormat="1">
      <c r="A233" s="40"/>
      <c r="B233" s="41"/>
      <c r="C233" s="42"/>
      <c r="D233" s="219" t="s">
        <v>147</v>
      </c>
      <c r="E233" s="42"/>
      <c r="F233" s="220" t="s">
        <v>394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147</v>
      </c>
      <c r="AU233" s="19" t="s">
        <v>145</v>
      </c>
    </row>
    <row r="234" s="12" customFormat="1" ht="22.8" customHeight="1">
      <c r="A234" s="12"/>
      <c r="B234" s="190"/>
      <c r="C234" s="191"/>
      <c r="D234" s="192" t="s">
        <v>71</v>
      </c>
      <c r="E234" s="204" t="s">
        <v>395</v>
      </c>
      <c r="F234" s="204" t="s">
        <v>396</v>
      </c>
      <c r="G234" s="191"/>
      <c r="H234" s="191"/>
      <c r="I234" s="194"/>
      <c r="J234" s="205">
        <f>BK234</f>
        <v>0</v>
      </c>
      <c r="K234" s="191"/>
      <c r="L234" s="196"/>
      <c r="M234" s="197"/>
      <c r="N234" s="198"/>
      <c r="O234" s="198"/>
      <c r="P234" s="199">
        <f>SUM(P235:P254)</f>
        <v>0</v>
      </c>
      <c r="Q234" s="198"/>
      <c r="R234" s="199">
        <f>SUM(R235:R254)</f>
        <v>0.13339999999999999</v>
      </c>
      <c r="S234" s="198"/>
      <c r="T234" s="200">
        <f>SUM(T235:T254)</f>
        <v>0.16800000000000001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1" t="s">
        <v>145</v>
      </c>
      <c r="AT234" s="202" t="s">
        <v>71</v>
      </c>
      <c r="AU234" s="202" t="s">
        <v>80</v>
      </c>
      <c r="AY234" s="201" t="s">
        <v>137</v>
      </c>
      <c r="BK234" s="203">
        <f>SUM(BK235:BK254)</f>
        <v>0</v>
      </c>
    </row>
    <row r="235" s="2" customFormat="1" ht="16.5" customHeight="1">
      <c r="A235" s="40"/>
      <c r="B235" s="41"/>
      <c r="C235" s="206" t="s">
        <v>397</v>
      </c>
      <c r="D235" s="206" t="s">
        <v>140</v>
      </c>
      <c r="E235" s="207" t="s">
        <v>398</v>
      </c>
      <c r="F235" s="208" t="s">
        <v>399</v>
      </c>
      <c r="G235" s="209" t="s">
        <v>165</v>
      </c>
      <c r="H235" s="210">
        <v>1</v>
      </c>
      <c r="I235" s="211"/>
      <c r="J235" s="212">
        <f>ROUND(I235*H235,2)</f>
        <v>0</v>
      </c>
      <c r="K235" s="208" t="s">
        <v>19</v>
      </c>
      <c r="L235" s="46"/>
      <c r="M235" s="213" t="s">
        <v>19</v>
      </c>
      <c r="N235" s="214" t="s">
        <v>44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233</v>
      </c>
      <c r="AT235" s="217" t="s">
        <v>140</v>
      </c>
      <c r="AU235" s="217" t="s">
        <v>145</v>
      </c>
      <c r="AY235" s="19" t="s">
        <v>137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145</v>
      </c>
      <c r="BK235" s="218">
        <f>ROUND(I235*H235,2)</f>
        <v>0</v>
      </c>
      <c r="BL235" s="19" t="s">
        <v>233</v>
      </c>
      <c r="BM235" s="217" t="s">
        <v>400</v>
      </c>
    </row>
    <row r="236" s="2" customFormat="1">
      <c r="A236" s="40"/>
      <c r="B236" s="41"/>
      <c r="C236" s="42"/>
      <c r="D236" s="219" t="s">
        <v>147</v>
      </c>
      <c r="E236" s="42"/>
      <c r="F236" s="220" t="s">
        <v>401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147</v>
      </c>
      <c r="AU236" s="19" t="s">
        <v>145</v>
      </c>
    </row>
    <row r="237" s="2" customFormat="1" ht="16.5" customHeight="1">
      <c r="A237" s="40"/>
      <c r="B237" s="41"/>
      <c r="C237" s="206" t="s">
        <v>402</v>
      </c>
      <c r="D237" s="206" t="s">
        <v>140</v>
      </c>
      <c r="E237" s="207" t="s">
        <v>403</v>
      </c>
      <c r="F237" s="208" t="s">
        <v>404</v>
      </c>
      <c r="G237" s="209" t="s">
        <v>165</v>
      </c>
      <c r="H237" s="210">
        <v>3</v>
      </c>
      <c r="I237" s="211"/>
      <c r="J237" s="212">
        <f>ROUND(I237*H237,2)</f>
        <v>0</v>
      </c>
      <c r="K237" s="208" t="s">
        <v>19</v>
      </c>
      <c r="L237" s="46"/>
      <c r="M237" s="213" t="s">
        <v>19</v>
      </c>
      <c r="N237" s="214" t="s">
        <v>44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233</v>
      </c>
      <c r="AT237" s="217" t="s">
        <v>140</v>
      </c>
      <c r="AU237" s="217" t="s">
        <v>145</v>
      </c>
      <c r="AY237" s="19" t="s">
        <v>137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145</v>
      </c>
      <c r="BK237" s="218">
        <f>ROUND(I237*H237,2)</f>
        <v>0</v>
      </c>
      <c r="BL237" s="19" t="s">
        <v>233</v>
      </c>
      <c r="BM237" s="217" t="s">
        <v>405</v>
      </c>
    </row>
    <row r="238" s="2" customFormat="1">
      <c r="A238" s="40"/>
      <c r="B238" s="41"/>
      <c r="C238" s="42"/>
      <c r="D238" s="219" t="s">
        <v>147</v>
      </c>
      <c r="E238" s="42"/>
      <c r="F238" s="220" t="s">
        <v>406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147</v>
      </c>
      <c r="AU238" s="19" t="s">
        <v>145</v>
      </c>
    </row>
    <row r="239" s="2" customFormat="1" ht="16.5" customHeight="1">
      <c r="A239" s="40"/>
      <c r="B239" s="41"/>
      <c r="C239" s="206" t="s">
        <v>407</v>
      </c>
      <c r="D239" s="206" t="s">
        <v>140</v>
      </c>
      <c r="E239" s="207" t="s">
        <v>408</v>
      </c>
      <c r="F239" s="208" t="s">
        <v>409</v>
      </c>
      <c r="G239" s="209" t="s">
        <v>165</v>
      </c>
      <c r="H239" s="210">
        <v>2</v>
      </c>
      <c r="I239" s="211"/>
      <c r="J239" s="212">
        <f>ROUND(I239*H239,2)</f>
        <v>0</v>
      </c>
      <c r="K239" s="208" t="s">
        <v>19</v>
      </c>
      <c r="L239" s="46"/>
      <c r="M239" s="213" t="s">
        <v>19</v>
      </c>
      <c r="N239" s="214" t="s">
        <v>44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233</v>
      </c>
      <c r="AT239" s="217" t="s">
        <v>140</v>
      </c>
      <c r="AU239" s="217" t="s">
        <v>145</v>
      </c>
      <c r="AY239" s="19" t="s">
        <v>137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145</v>
      </c>
      <c r="BK239" s="218">
        <f>ROUND(I239*H239,2)</f>
        <v>0</v>
      </c>
      <c r="BL239" s="19" t="s">
        <v>233</v>
      </c>
      <c r="BM239" s="217" t="s">
        <v>410</v>
      </c>
    </row>
    <row r="240" s="2" customFormat="1">
      <c r="A240" s="40"/>
      <c r="B240" s="41"/>
      <c r="C240" s="42"/>
      <c r="D240" s="219" t="s">
        <v>147</v>
      </c>
      <c r="E240" s="42"/>
      <c r="F240" s="220" t="s">
        <v>411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147</v>
      </c>
      <c r="AU240" s="19" t="s">
        <v>145</v>
      </c>
    </row>
    <row r="241" s="2" customFormat="1" ht="16.5" customHeight="1">
      <c r="A241" s="40"/>
      <c r="B241" s="41"/>
      <c r="C241" s="256" t="s">
        <v>412</v>
      </c>
      <c r="D241" s="256" t="s">
        <v>197</v>
      </c>
      <c r="E241" s="257" t="s">
        <v>413</v>
      </c>
      <c r="F241" s="258" t="s">
        <v>414</v>
      </c>
      <c r="G241" s="259" t="s">
        <v>165</v>
      </c>
      <c r="H241" s="260">
        <v>1</v>
      </c>
      <c r="I241" s="261"/>
      <c r="J241" s="262">
        <f>ROUND(I241*H241,2)</f>
        <v>0</v>
      </c>
      <c r="K241" s="258" t="s">
        <v>19</v>
      </c>
      <c r="L241" s="263"/>
      <c r="M241" s="264" t="s">
        <v>19</v>
      </c>
      <c r="N241" s="265" t="s">
        <v>44</v>
      </c>
      <c r="O241" s="86"/>
      <c r="P241" s="215">
        <f>O241*H241</f>
        <v>0</v>
      </c>
      <c r="Q241" s="215">
        <v>0.016</v>
      </c>
      <c r="R241" s="215">
        <f>Q241*H241</f>
        <v>0.016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292</v>
      </c>
      <c r="AT241" s="217" t="s">
        <v>197</v>
      </c>
      <c r="AU241" s="217" t="s">
        <v>145</v>
      </c>
      <c r="AY241" s="19" t="s">
        <v>137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145</v>
      </c>
      <c r="BK241" s="218">
        <f>ROUND(I241*H241,2)</f>
        <v>0</v>
      </c>
      <c r="BL241" s="19" t="s">
        <v>233</v>
      </c>
      <c r="BM241" s="217" t="s">
        <v>415</v>
      </c>
    </row>
    <row r="242" s="2" customFormat="1">
      <c r="A242" s="40"/>
      <c r="B242" s="41"/>
      <c r="C242" s="42"/>
      <c r="D242" s="219" t="s">
        <v>147</v>
      </c>
      <c r="E242" s="42"/>
      <c r="F242" s="220" t="s">
        <v>414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147</v>
      </c>
      <c r="AU242" s="19" t="s">
        <v>145</v>
      </c>
    </row>
    <row r="243" s="2" customFormat="1" ht="16.5" customHeight="1">
      <c r="A243" s="40"/>
      <c r="B243" s="41"/>
      <c r="C243" s="256" t="s">
        <v>416</v>
      </c>
      <c r="D243" s="256" t="s">
        <v>197</v>
      </c>
      <c r="E243" s="257" t="s">
        <v>417</v>
      </c>
      <c r="F243" s="258" t="s">
        <v>418</v>
      </c>
      <c r="G243" s="259" t="s">
        <v>165</v>
      </c>
      <c r="H243" s="260">
        <v>3</v>
      </c>
      <c r="I243" s="261"/>
      <c r="J243" s="262">
        <f>ROUND(I243*H243,2)</f>
        <v>0</v>
      </c>
      <c r="K243" s="258" t="s">
        <v>19</v>
      </c>
      <c r="L243" s="263"/>
      <c r="M243" s="264" t="s">
        <v>19</v>
      </c>
      <c r="N243" s="265" t="s">
        <v>44</v>
      </c>
      <c r="O243" s="86"/>
      <c r="P243" s="215">
        <f>O243*H243</f>
        <v>0</v>
      </c>
      <c r="Q243" s="215">
        <v>0.017000000000000001</v>
      </c>
      <c r="R243" s="215">
        <f>Q243*H243</f>
        <v>0.051000000000000004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292</v>
      </c>
      <c r="AT243" s="217" t="s">
        <v>197</v>
      </c>
      <c r="AU243" s="217" t="s">
        <v>145</v>
      </c>
      <c r="AY243" s="19" t="s">
        <v>137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145</v>
      </c>
      <c r="BK243" s="218">
        <f>ROUND(I243*H243,2)</f>
        <v>0</v>
      </c>
      <c r="BL243" s="19" t="s">
        <v>233</v>
      </c>
      <c r="BM243" s="217" t="s">
        <v>419</v>
      </c>
    </row>
    <row r="244" s="2" customFormat="1">
      <c r="A244" s="40"/>
      <c r="B244" s="41"/>
      <c r="C244" s="42"/>
      <c r="D244" s="219" t="s">
        <v>147</v>
      </c>
      <c r="E244" s="42"/>
      <c r="F244" s="220" t="s">
        <v>418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147</v>
      </c>
      <c r="AU244" s="19" t="s">
        <v>145</v>
      </c>
    </row>
    <row r="245" s="2" customFormat="1" ht="16.5" customHeight="1">
      <c r="A245" s="40"/>
      <c r="B245" s="41"/>
      <c r="C245" s="256" t="s">
        <v>420</v>
      </c>
      <c r="D245" s="256" t="s">
        <v>197</v>
      </c>
      <c r="E245" s="257" t="s">
        <v>421</v>
      </c>
      <c r="F245" s="258" t="s">
        <v>422</v>
      </c>
      <c r="G245" s="259" t="s">
        <v>165</v>
      </c>
      <c r="H245" s="260">
        <v>2</v>
      </c>
      <c r="I245" s="261"/>
      <c r="J245" s="262">
        <f>ROUND(I245*H245,2)</f>
        <v>0</v>
      </c>
      <c r="K245" s="258" t="s">
        <v>19</v>
      </c>
      <c r="L245" s="263"/>
      <c r="M245" s="264" t="s">
        <v>19</v>
      </c>
      <c r="N245" s="265" t="s">
        <v>44</v>
      </c>
      <c r="O245" s="86"/>
      <c r="P245" s="215">
        <f>O245*H245</f>
        <v>0</v>
      </c>
      <c r="Q245" s="215">
        <v>0.029000000000000001</v>
      </c>
      <c r="R245" s="215">
        <f>Q245*H245</f>
        <v>0.058000000000000003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292</v>
      </c>
      <c r="AT245" s="217" t="s">
        <v>197</v>
      </c>
      <c r="AU245" s="217" t="s">
        <v>145</v>
      </c>
      <c r="AY245" s="19" t="s">
        <v>137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145</v>
      </c>
      <c r="BK245" s="218">
        <f>ROUND(I245*H245,2)</f>
        <v>0</v>
      </c>
      <c r="BL245" s="19" t="s">
        <v>233</v>
      </c>
      <c r="BM245" s="217" t="s">
        <v>423</v>
      </c>
    </row>
    <row r="246" s="2" customFormat="1">
      <c r="A246" s="40"/>
      <c r="B246" s="41"/>
      <c r="C246" s="42"/>
      <c r="D246" s="219" t="s">
        <v>147</v>
      </c>
      <c r="E246" s="42"/>
      <c r="F246" s="220" t="s">
        <v>422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147</v>
      </c>
      <c r="AU246" s="19" t="s">
        <v>145</v>
      </c>
    </row>
    <row r="247" s="2" customFormat="1" ht="16.5" customHeight="1">
      <c r="A247" s="40"/>
      <c r="B247" s="41"/>
      <c r="C247" s="256" t="s">
        <v>424</v>
      </c>
      <c r="D247" s="256" t="s">
        <v>197</v>
      </c>
      <c r="E247" s="257" t="s">
        <v>425</v>
      </c>
      <c r="F247" s="258" t="s">
        <v>426</v>
      </c>
      <c r="G247" s="259" t="s">
        <v>165</v>
      </c>
      <c r="H247" s="260">
        <v>6</v>
      </c>
      <c r="I247" s="261"/>
      <c r="J247" s="262">
        <f>ROUND(I247*H247,2)</f>
        <v>0</v>
      </c>
      <c r="K247" s="258" t="s">
        <v>19</v>
      </c>
      <c r="L247" s="263"/>
      <c r="M247" s="264" t="s">
        <v>19</v>
      </c>
      <c r="N247" s="265" t="s">
        <v>44</v>
      </c>
      <c r="O247" s="86"/>
      <c r="P247" s="215">
        <f>O247*H247</f>
        <v>0</v>
      </c>
      <c r="Q247" s="215">
        <v>0.0014</v>
      </c>
      <c r="R247" s="215">
        <f>Q247*H247</f>
        <v>0.0083999999999999995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292</v>
      </c>
      <c r="AT247" s="217" t="s">
        <v>197</v>
      </c>
      <c r="AU247" s="217" t="s">
        <v>145</v>
      </c>
      <c r="AY247" s="19" t="s">
        <v>137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145</v>
      </c>
      <c r="BK247" s="218">
        <f>ROUND(I247*H247,2)</f>
        <v>0</v>
      </c>
      <c r="BL247" s="19" t="s">
        <v>233</v>
      </c>
      <c r="BM247" s="217" t="s">
        <v>427</v>
      </c>
    </row>
    <row r="248" s="2" customFormat="1">
      <c r="A248" s="40"/>
      <c r="B248" s="41"/>
      <c r="C248" s="42"/>
      <c r="D248" s="219" t="s">
        <v>147</v>
      </c>
      <c r="E248" s="42"/>
      <c r="F248" s="220" t="s">
        <v>426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147</v>
      </c>
      <c r="AU248" s="19" t="s">
        <v>145</v>
      </c>
    </row>
    <row r="249" s="2" customFormat="1" ht="16.5" customHeight="1">
      <c r="A249" s="40"/>
      <c r="B249" s="41"/>
      <c r="C249" s="206" t="s">
        <v>428</v>
      </c>
      <c r="D249" s="206" t="s">
        <v>140</v>
      </c>
      <c r="E249" s="207" t="s">
        <v>429</v>
      </c>
      <c r="F249" s="208" t="s">
        <v>430</v>
      </c>
      <c r="G249" s="209" t="s">
        <v>165</v>
      </c>
      <c r="H249" s="210">
        <v>6</v>
      </c>
      <c r="I249" s="211"/>
      <c r="J249" s="212">
        <f>ROUND(I249*H249,2)</f>
        <v>0</v>
      </c>
      <c r="K249" s="208" t="s">
        <v>19</v>
      </c>
      <c r="L249" s="46"/>
      <c r="M249" s="213" t="s">
        <v>19</v>
      </c>
      <c r="N249" s="214" t="s">
        <v>44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233</v>
      </c>
      <c r="AT249" s="217" t="s">
        <v>140</v>
      </c>
      <c r="AU249" s="217" t="s">
        <v>145</v>
      </c>
      <c r="AY249" s="19" t="s">
        <v>137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145</v>
      </c>
      <c r="BK249" s="218">
        <f>ROUND(I249*H249,2)</f>
        <v>0</v>
      </c>
      <c r="BL249" s="19" t="s">
        <v>233</v>
      </c>
      <c r="BM249" s="217" t="s">
        <v>431</v>
      </c>
    </row>
    <row r="250" s="2" customFormat="1">
      <c r="A250" s="40"/>
      <c r="B250" s="41"/>
      <c r="C250" s="42"/>
      <c r="D250" s="219" t="s">
        <v>147</v>
      </c>
      <c r="E250" s="42"/>
      <c r="F250" s="220" t="s">
        <v>432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147</v>
      </c>
      <c r="AU250" s="19" t="s">
        <v>145</v>
      </c>
    </row>
    <row r="251" s="2" customFormat="1" ht="16.5" customHeight="1">
      <c r="A251" s="40"/>
      <c r="B251" s="41"/>
      <c r="C251" s="206" t="s">
        <v>433</v>
      </c>
      <c r="D251" s="206" t="s">
        <v>140</v>
      </c>
      <c r="E251" s="207" t="s">
        <v>434</v>
      </c>
      <c r="F251" s="208" t="s">
        <v>435</v>
      </c>
      <c r="G251" s="209" t="s">
        <v>165</v>
      </c>
      <c r="H251" s="210">
        <v>7</v>
      </c>
      <c r="I251" s="211"/>
      <c r="J251" s="212">
        <f>ROUND(I251*H251,2)</f>
        <v>0</v>
      </c>
      <c r="K251" s="208" t="s">
        <v>19</v>
      </c>
      <c r="L251" s="46"/>
      <c r="M251" s="213" t="s">
        <v>19</v>
      </c>
      <c r="N251" s="214" t="s">
        <v>44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0.024</v>
      </c>
      <c r="T251" s="216">
        <f>S251*H251</f>
        <v>0.16800000000000001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233</v>
      </c>
      <c r="AT251" s="217" t="s">
        <v>140</v>
      </c>
      <c r="AU251" s="217" t="s">
        <v>145</v>
      </c>
      <c r="AY251" s="19" t="s">
        <v>137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145</v>
      </c>
      <c r="BK251" s="218">
        <f>ROUND(I251*H251,2)</f>
        <v>0</v>
      </c>
      <c r="BL251" s="19" t="s">
        <v>233</v>
      </c>
      <c r="BM251" s="217" t="s">
        <v>436</v>
      </c>
    </row>
    <row r="252" s="2" customFormat="1">
      <c r="A252" s="40"/>
      <c r="B252" s="41"/>
      <c r="C252" s="42"/>
      <c r="D252" s="219" t="s">
        <v>147</v>
      </c>
      <c r="E252" s="42"/>
      <c r="F252" s="220" t="s">
        <v>437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147</v>
      </c>
      <c r="AU252" s="19" t="s">
        <v>145</v>
      </c>
    </row>
    <row r="253" s="2" customFormat="1" ht="16.5" customHeight="1">
      <c r="A253" s="40"/>
      <c r="B253" s="41"/>
      <c r="C253" s="206" t="s">
        <v>438</v>
      </c>
      <c r="D253" s="206" t="s">
        <v>140</v>
      </c>
      <c r="E253" s="207" t="s">
        <v>439</v>
      </c>
      <c r="F253" s="208" t="s">
        <v>440</v>
      </c>
      <c r="G253" s="209" t="s">
        <v>254</v>
      </c>
      <c r="H253" s="210">
        <v>0.13300000000000001</v>
      </c>
      <c r="I253" s="211"/>
      <c r="J253" s="212">
        <f>ROUND(I253*H253,2)</f>
        <v>0</v>
      </c>
      <c r="K253" s="208" t="s">
        <v>19</v>
      </c>
      <c r="L253" s="46"/>
      <c r="M253" s="213" t="s">
        <v>19</v>
      </c>
      <c r="N253" s="214" t="s">
        <v>44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233</v>
      </c>
      <c r="AT253" s="217" t="s">
        <v>140</v>
      </c>
      <c r="AU253" s="217" t="s">
        <v>145</v>
      </c>
      <c r="AY253" s="19" t="s">
        <v>137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145</v>
      </c>
      <c r="BK253" s="218">
        <f>ROUND(I253*H253,2)</f>
        <v>0</v>
      </c>
      <c r="BL253" s="19" t="s">
        <v>233</v>
      </c>
      <c r="BM253" s="217" t="s">
        <v>441</v>
      </c>
    </row>
    <row r="254" s="2" customFormat="1">
      <c r="A254" s="40"/>
      <c r="B254" s="41"/>
      <c r="C254" s="42"/>
      <c r="D254" s="219" t="s">
        <v>147</v>
      </c>
      <c r="E254" s="42"/>
      <c r="F254" s="220" t="s">
        <v>442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147</v>
      </c>
      <c r="AU254" s="19" t="s">
        <v>145</v>
      </c>
    </row>
    <row r="255" s="12" customFormat="1" ht="22.8" customHeight="1">
      <c r="A255" s="12"/>
      <c r="B255" s="190"/>
      <c r="C255" s="191"/>
      <c r="D255" s="192" t="s">
        <v>71</v>
      </c>
      <c r="E255" s="204" t="s">
        <v>443</v>
      </c>
      <c r="F255" s="204" t="s">
        <v>444</v>
      </c>
      <c r="G255" s="191"/>
      <c r="H255" s="191"/>
      <c r="I255" s="194"/>
      <c r="J255" s="205">
        <f>BK255</f>
        <v>0</v>
      </c>
      <c r="K255" s="191"/>
      <c r="L255" s="196"/>
      <c r="M255" s="197"/>
      <c r="N255" s="198"/>
      <c r="O255" s="198"/>
      <c r="P255" s="199">
        <f>SUM(P256:P274)</f>
        <v>0</v>
      </c>
      <c r="Q255" s="198"/>
      <c r="R255" s="199">
        <f>SUM(R256:R274)</f>
        <v>4.6652674999999997</v>
      </c>
      <c r="S255" s="198"/>
      <c r="T255" s="200">
        <f>SUM(T256:T274)</f>
        <v>9.9554489999999998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1" t="s">
        <v>145</v>
      </c>
      <c r="AT255" s="202" t="s">
        <v>71</v>
      </c>
      <c r="AU255" s="202" t="s">
        <v>80</v>
      </c>
      <c r="AY255" s="201" t="s">
        <v>137</v>
      </c>
      <c r="BK255" s="203">
        <f>SUM(BK256:BK274)</f>
        <v>0</v>
      </c>
    </row>
    <row r="256" s="2" customFormat="1" ht="16.5" customHeight="1">
      <c r="A256" s="40"/>
      <c r="B256" s="41"/>
      <c r="C256" s="206" t="s">
        <v>445</v>
      </c>
      <c r="D256" s="206" t="s">
        <v>140</v>
      </c>
      <c r="E256" s="207" t="s">
        <v>446</v>
      </c>
      <c r="F256" s="208" t="s">
        <v>447</v>
      </c>
      <c r="G256" s="209" t="s">
        <v>143</v>
      </c>
      <c r="H256" s="210">
        <v>118.88</v>
      </c>
      <c r="I256" s="211"/>
      <c r="J256" s="212">
        <f>ROUND(I256*H256,2)</f>
        <v>0</v>
      </c>
      <c r="K256" s="208" t="s">
        <v>19</v>
      </c>
      <c r="L256" s="46"/>
      <c r="M256" s="213" t="s">
        <v>19</v>
      </c>
      <c r="N256" s="214" t="s">
        <v>44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233</v>
      </c>
      <c r="AT256" s="217" t="s">
        <v>140</v>
      </c>
      <c r="AU256" s="217" t="s">
        <v>145</v>
      </c>
      <c r="AY256" s="19" t="s">
        <v>137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145</v>
      </c>
      <c r="BK256" s="218">
        <f>ROUND(I256*H256,2)</f>
        <v>0</v>
      </c>
      <c r="BL256" s="19" t="s">
        <v>233</v>
      </c>
      <c r="BM256" s="217" t="s">
        <v>448</v>
      </c>
    </row>
    <row r="257" s="2" customFormat="1">
      <c r="A257" s="40"/>
      <c r="B257" s="41"/>
      <c r="C257" s="42"/>
      <c r="D257" s="219" t="s">
        <v>147</v>
      </c>
      <c r="E257" s="42"/>
      <c r="F257" s="220" t="s">
        <v>449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147</v>
      </c>
      <c r="AU257" s="19" t="s">
        <v>145</v>
      </c>
    </row>
    <row r="258" s="2" customFormat="1" ht="16.5" customHeight="1">
      <c r="A258" s="40"/>
      <c r="B258" s="41"/>
      <c r="C258" s="206" t="s">
        <v>450</v>
      </c>
      <c r="D258" s="206" t="s">
        <v>140</v>
      </c>
      <c r="E258" s="207" t="s">
        <v>451</v>
      </c>
      <c r="F258" s="208" t="s">
        <v>452</v>
      </c>
      <c r="G258" s="209" t="s">
        <v>143</v>
      </c>
      <c r="H258" s="210">
        <v>118.88</v>
      </c>
      <c r="I258" s="211"/>
      <c r="J258" s="212">
        <f>ROUND(I258*H258,2)</f>
        <v>0</v>
      </c>
      <c r="K258" s="208" t="s">
        <v>19</v>
      </c>
      <c r="L258" s="46"/>
      <c r="M258" s="213" t="s">
        <v>19</v>
      </c>
      <c r="N258" s="214" t="s">
        <v>44</v>
      </c>
      <c r="O258" s="86"/>
      <c r="P258" s="215">
        <f>O258*H258</f>
        <v>0</v>
      </c>
      <c r="Q258" s="215">
        <v>0.00029999999999999997</v>
      </c>
      <c r="R258" s="215">
        <f>Q258*H258</f>
        <v>0.035663999999999994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233</v>
      </c>
      <c r="AT258" s="217" t="s">
        <v>140</v>
      </c>
      <c r="AU258" s="217" t="s">
        <v>145</v>
      </c>
      <c r="AY258" s="19" t="s">
        <v>137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145</v>
      </c>
      <c r="BK258" s="218">
        <f>ROUND(I258*H258,2)</f>
        <v>0</v>
      </c>
      <c r="BL258" s="19" t="s">
        <v>233</v>
      </c>
      <c r="BM258" s="217" t="s">
        <v>453</v>
      </c>
    </row>
    <row r="259" s="2" customFormat="1">
      <c r="A259" s="40"/>
      <c r="B259" s="41"/>
      <c r="C259" s="42"/>
      <c r="D259" s="219" t="s">
        <v>147</v>
      </c>
      <c r="E259" s="42"/>
      <c r="F259" s="220" t="s">
        <v>454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147</v>
      </c>
      <c r="AU259" s="19" t="s">
        <v>145</v>
      </c>
    </row>
    <row r="260" s="2" customFormat="1" ht="16.5" customHeight="1">
      <c r="A260" s="40"/>
      <c r="B260" s="41"/>
      <c r="C260" s="206" t="s">
        <v>455</v>
      </c>
      <c r="D260" s="206" t="s">
        <v>140</v>
      </c>
      <c r="E260" s="207" t="s">
        <v>451</v>
      </c>
      <c r="F260" s="208" t="s">
        <v>452</v>
      </c>
      <c r="G260" s="209" t="s">
        <v>143</v>
      </c>
      <c r="H260" s="210">
        <v>118.88</v>
      </c>
      <c r="I260" s="211"/>
      <c r="J260" s="212">
        <f>ROUND(I260*H260,2)</f>
        <v>0</v>
      </c>
      <c r="K260" s="208" t="s">
        <v>19</v>
      </c>
      <c r="L260" s="46"/>
      <c r="M260" s="213" t="s">
        <v>19</v>
      </c>
      <c r="N260" s="214" t="s">
        <v>44</v>
      </c>
      <c r="O260" s="86"/>
      <c r="P260" s="215">
        <f>O260*H260</f>
        <v>0</v>
      </c>
      <c r="Q260" s="215">
        <v>0.00029999999999999997</v>
      </c>
      <c r="R260" s="215">
        <f>Q260*H260</f>
        <v>0.035663999999999994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233</v>
      </c>
      <c r="AT260" s="217" t="s">
        <v>140</v>
      </c>
      <c r="AU260" s="217" t="s">
        <v>145</v>
      </c>
      <c r="AY260" s="19" t="s">
        <v>137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145</v>
      </c>
      <c r="BK260" s="218">
        <f>ROUND(I260*H260,2)</f>
        <v>0</v>
      </c>
      <c r="BL260" s="19" t="s">
        <v>233</v>
      </c>
      <c r="BM260" s="217" t="s">
        <v>456</v>
      </c>
    </row>
    <row r="261" s="2" customFormat="1">
      <c r="A261" s="40"/>
      <c r="B261" s="41"/>
      <c r="C261" s="42"/>
      <c r="D261" s="219" t="s">
        <v>147</v>
      </c>
      <c r="E261" s="42"/>
      <c r="F261" s="220" t="s">
        <v>454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147</v>
      </c>
      <c r="AU261" s="19" t="s">
        <v>145</v>
      </c>
    </row>
    <row r="262" s="2" customFormat="1" ht="16.5" customHeight="1">
      <c r="A262" s="40"/>
      <c r="B262" s="41"/>
      <c r="C262" s="206" t="s">
        <v>457</v>
      </c>
      <c r="D262" s="206" t="s">
        <v>140</v>
      </c>
      <c r="E262" s="207" t="s">
        <v>458</v>
      </c>
      <c r="F262" s="208" t="s">
        <v>459</v>
      </c>
      <c r="G262" s="209" t="s">
        <v>188</v>
      </c>
      <c r="H262" s="210">
        <v>96.950000000000003</v>
      </c>
      <c r="I262" s="211"/>
      <c r="J262" s="212">
        <f>ROUND(I262*H262,2)</f>
        <v>0</v>
      </c>
      <c r="K262" s="208" t="s">
        <v>19</v>
      </c>
      <c r="L262" s="46"/>
      <c r="M262" s="213" t="s">
        <v>19</v>
      </c>
      <c r="N262" s="214" t="s">
        <v>44</v>
      </c>
      <c r="O262" s="86"/>
      <c r="P262" s="215">
        <f>O262*H262</f>
        <v>0</v>
      </c>
      <c r="Q262" s="215">
        <v>0.00058</v>
      </c>
      <c r="R262" s="215">
        <f>Q262*H262</f>
        <v>0.056231000000000003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233</v>
      </c>
      <c r="AT262" s="217" t="s">
        <v>140</v>
      </c>
      <c r="AU262" s="217" t="s">
        <v>145</v>
      </c>
      <c r="AY262" s="19" t="s">
        <v>137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145</v>
      </c>
      <c r="BK262" s="218">
        <f>ROUND(I262*H262,2)</f>
        <v>0</v>
      </c>
      <c r="BL262" s="19" t="s">
        <v>233</v>
      </c>
      <c r="BM262" s="217" t="s">
        <v>460</v>
      </c>
    </row>
    <row r="263" s="2" customFormat="1">
      <c r="A263" s="40"/>
      <c r="B263" s="41"/>
      <c r="C263" s="42"/>
      <c r="D263" s="219" t="s">
        <v>147</v>
      </c>
      <c r="E263" s="42"/>
      <c r="F263" s="220" t="s">
        <v>461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147</v>
      </c>
      <c r="AU263" s="19" t="s">
        <v>145</v>
      </c>
    </row>
    <row r="264" s="2" customFormat="1" ht="16.5" customHeight="1">
      <c r="A264" s="40"/>
      <c r="B264" s="41"/>
      <c r="C264" s="206" t="s">
        <v>462</v>
      </c>
      <c r="D264" s="206" t="s">
        <v>140</v>
      </c>
      <c r="E264" s="207" t="s">
        <v>463</v>
      </c>
      <c r="F264" s="208" t="s">
        <v>464</v>
      </c>
      <c r="G264" s="209" t="s">
        <v>143</v>
      </c>
      <c r="H264" s="210">
        <v>119.7</v>
      </c>
      <c r="I264" s="211"/>
      <c r="J264" s="212">
        <f>ROUND(I264*H264,2)</f>
        <v>0</v>
      </c>
      <c r="K264" s="208" t="s">
        <v>19</v>
      </c>
      <c r="L264" s="46"/>
      <c r="M264" s="213" t="s">
        <v>19</v>
      </c>
      <c r="N264" s="214" t="s">
        <v>44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0.083169999999999994</v>
      </c>
      <c r="T264" s="216">
        <f>S264*H264</f>
        <v>9.9554489999999998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233</v>
      </c>
      <c r="AT264" s="217" t="s">
        <v>140</v>
      </c>
      <c r="AU264" s="217" t="s">
        <v>145</v>
      </c>
      <c r="AY264" s="19" t="s">
        <v>137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145</v>
      </c>
      <c r="BK264" s="218">
        <f>ROUND(I264*H264,2)</f>
        <v>0</v>
      </c>
      <c r="BL264" s="19" t="s">
        <v>233</v>
      </c>
      <c r="BM264" s="217" t="s">
        <v>465</v>
      </c>
    </row>
    <row r="265" s="2" customFormat="1">
      <c r="A265" s="40"/>
      <c r="B265" s="41"/>
      <c r="C265" s="42"/>
      <c r="D265" s="219" t="s">
        <v>147</v>
      </c>
      <c r="E265" s="42"/>
      <c r="F265" s="220" t="s">
        <v>464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147</v>
      </c>
      <c r="AU265" s="19" t="s">
        <v>145</v>
      </c>
    </row>
    <row r="266" s="2" customFormat="1" ht="16.5" customHeight="1">
      <c r="A266" s="40"/>
      <c r="B266" s="41"/>
      <c r="C266" s="206" t="s">
        <v>466</v>
      </c>
      <c r="D266" s="206" t="s">
        <v>140</v>
      </c>
      <c r="E266" s="207" t="s">
        <v>467</v>
      </c>
      <c r="F266" s="208" t="s">
        <v>468</v>
      </c>
      <c r="G266" s="209" t="s">
        <v>143</v>
      </c>
      <c r="H266" s="210">
        <v>118.88</v>
      </c>
      <c r="I266" s="211"/>
      <c r="J266" s="212">
        <f>ROUND(I266*H266,2)</f>
        <v>0</v>
      </c>
      <c r="K266" s="208" t="s">
        <v>19</v>
      </c>
      <c r="L266" s="46"/>
      <c r="M266" s="213" t="s">
        <v>19</v>
      </c>
      <c r="N266" s="214" t="s">
        <v>44</v>
      </c>
      <c r="O266" s="86"/>
      <c r="P266" s="215">
        <f>O266*H266</f>
        <v>0</v>
      </c>
      <c r="Q266" s="215">
        <v>0.0074999999999999997</v>
      </c>
      <c r="R266" s="215">
        <f>Q266*H266</f>
        <v>0.89159999999999995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233</v>
      </c>
      <c r="AT266" s="217" t="s">
        <v>140</v>
      </c>
      <c r="AU266" s="217" t="s">
        <v>145</v>
      </c>
      <c r="AY266" s="19" t="s">
        <v>137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145</v>
      </c>
      <c r="BK266" s="218">
        <f>ROUND(I266*H266,2)</f>
        <v>0</v>
      </c>
      <c r="BL266" s="19" t="s">
        <v>233</v>
      </c>
      <c r="BM266" s="217" t="s">
        <v>469</v>
      </c>
    </row>
    <row r="267" s="2" customFormat="1">
      <c r="A267" s="40"/>
      <c r="B267" s="41"/>
      <c r="C267" s="42"/>
      <c r="D267" s="219" t="s">
        <v>147</v>
      </c>
      <c r="E267" s="42"/>
      <c r="F267" s="220" t="s">
        <v>470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147</v>
      </c>
      <c r="AU267" s="19" t="s">
        <v>145</v>
      </c>
    </row>
    <row r="268" s="2" customFormat="1" ht="16.5" customHeight="1">
      <c r="A268" s="40"/>
      <c r="B268" s="41"/>
      <c r="C268" s="256" t="s">
        <v>471</v>
      </c>
      <c r="D268" s="256" t="s">
        <v>197</v>
      </c>
      <c r="E268" s="257" t="s">
        <v>472</v>
      </c>
      <c r="F268" s="258" t="s">
        <v>473</v>
      </c>
      <c r="G268" s="259" t="s">
        <v>143</v>
      </c>
      <c r="H268" s="260">
        <v>176</v>
      </c>
      <c r="I268" s="261"/>
      <c r="J268" s="262">
        <f>ROUND(I268*H268,2)</f>
        <v>0</v>
      </c>
      <c r="K268" s="258" t="s">
        <v>19</v>
      </c>
      <c r="L268" s="263"/>
      <c r="M268" s="264" t="s">
        <v>19</v>
      </c>
      <c r="N268" s="265" t="s">
        <v>44</v>
      </c>
      <c r="O268" s="86"/>
      <c r="P268" s="215">
        <f>O268*H268</f>
        <v>0</v>
      </c>
      <c r="Q268" s="215">
        <v>0.0207</v>
      </c>
      <c r="R268" s="215">
        <f>Q268*H268</f>
        <v>3.6431999999999998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292</v>
      </c>
      <c r="AT268" s="217" t="s">
        <v>197</v>
      </c>
      <c r="AU268" s="217" t="s">
        <v>145</v>
      </c>
      <c r="AY268" s="19" t="s">
        <v>137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145</v>
      </c>
      <c r="BK268" s="218">
        <f>ROUND(I268*H268,2)</f>
        <v>0</v>
      </c>
      <c r="BL268" s="19" t="s">
        <v>233</v>
      </c>
      <c r="BM268" s="217" t="s">
        <v>474</v>
      </c>
    </row>
    <row r="269" s="2" customFormat="1">
      <c r="A269" s="40"/>
      <c r="B269" s="41"/>
      <c r="C269" s="42"/>
      <c r="D269" s="219" t="s">
        <v>147</v>
      </c>
      <c r="E269" s="42"/>
      <c r="F269" s="220" t="s">
        <v>473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147</v>
      </c>
      <c r="AU269" s="19" t="s">
        <v>145</v>
      </c>
    </row>
    <row r="270" s="14" customFormat="1">
      <c r="A270" s="14"/>
      <c r="B270" s="234"/>
      <c r="C270" s="235"/>
      <c r="D270" s="219" t="s">
        <v>149</v>
      </c>
      <c r="E270" s="236" t="s">
        <v>19</v>
      </c>
      <c r="F270" s="237" t="s">
        <v>475</v>
      </c>
      <c r="G270" s="235"/>
      <c r="H270" s="238">
        <v>176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4" t="s">
        <v>149</v>
      </c>
      <c r="AU270" s="244" t="s">
        <v>145</v>
      </c>
      <c r="AV270" s="14" t="s">
        <v>145</v>
      </c>
      <c r="AW270" s="14" t="s">
        <v>33</v>
      </c>
      <c r="AX270" s="14" t="s">
        <v>80</v>
      </c>
      <c r="AY270" s="244" t="s">
        <v>137</v>
      </c>
    </row>
    <row r="271" s="2" customFormat="1" ht="16.5" customHeight="1">
      <c r="A271" s="40"/>
      <c r="B271" s="41"/>
      <c r="C271" s="206" t="s">
        <v>476</v>
      </c>
      <c r="D271" s="206" t="s">
        <v>140</v>
      </c>
      <c r="E271" s="207" t="s">
        <v>477</v>
      </c>
      <c r="F271" s="208" t="s">
        <v>478</v>
      </c>
      <c r="G271" s="209" t="s">
        <v>188</v>
      </c>
      <c r="H271" s="210">
        <v>96.950000000000003</v>
      </c>
      <c r="I271" s="211"/>
      <c r="J271" s="212">
        <f>ROUND(I271*H271,2)</f>
        <v>0</v>
      </c>
      <c r="K271" s="208" t="s">
        <v>19</v>
      </c>
      <c r="L271" s="46"/>
      <c r="M271" s="213" t="s">
        <v>19</v>
      </c>
      <c r="N271" s="214" t="s">
        <v>44</v>
      </c>
      <c r="O271" s="86"/>
      <c r="P271" s="215">
        <f>O271*H271</f>
        <v>0</v>
      </c>
      <c r="Q271" s="215">
        <v>3.0000000000000001E-05</v>
      </c>
      <c r="R271" s="215">
        <f>Q271*H271</f>
        <v>0.0029085000000000001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233</v>
      </c>
      <c r="AT271" s="217" t="s">
        <v>140</v>
      </c>
      <c r="AU271" s="217" t="s">
        <v>145</v>
      </c>
      <c r="AY271" s="19" t="s">
        <v>137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145</v>
      </c>
      <c r="BK271" s="218">
        <f>ROUND(I271*H271,2)</f>
        <v>0</v>
      </c>
      <c r="BL271" s="19" t="s">
        <v>233</v>
      </c>
      <c r="BM271" s="217" t="s">
        <v>479</v>
      </c>
    </row>
    <row r="272" s="2" customFormat="1">
      <c r="A272" s="40"/>
      <c r="B272" s="41"/>
      <c r="C272" s="42"/>
      <c r="D272" s="219" t="s">
        <v>147</v>
      </c>
      <c r="E272" s="42"/>
      <c r="F272" s="220" t="s">
        <v>480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147</v>
      </c>
      <c r="AU272" s="19" t="s">
        <v>145</v>
      </c>
    </row>
    <row r="273" s="2" customFormat="1" ht="16.5" customHeight="1">
      <c r="A273" s="40"/>
      <c r="B273" s="41"/>
      <c r="C273" s="206" t="s">
        <v>481</v>
      </c>
      <c r="D273" s="206" t="s">
        <v>140</v>
      </c>
      <c r="E273" s="207" t="s">
        <v>482</v>
      </c>
      <c r="F273" s="208" t="s">
        <v>483</v>
      </c>
      <c r="G273" s="209" t="s">
        <v>254</v>
      </c>
      <c r="H273" s="210">
        <v>4.665</v>
      </c>
      <c r="I273" s="211"/>
      <c r="J273" s="212">
        <f>ROUND(I273*H273,2)</f>
        <v>0</v>
      </c>
      <c r="K273" s="208" t="s">
        <v>19</v>
      </c>
      <c r="L273" s="46"/>
      <c r="M273" s="213" t="s">
        <v>19</v>
      </c>
      <c r="N273" s="214" t="s">
        <v>44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233</v>
      </c>
      <c r="AT273" s="217" t="s">
        <v>140</v>
      </c>
      <c r="AU273" s="217" t="s">
        <v>145</v>
      </c>
      <c r="AY273" s="19" t="s">
        <v>137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145</v>
      </c>
      <c r="BK273" s="218">
        <f>ROUND(I273*H273,2)</f>
        <v>0</v>
      </c>
      <c r="BL273" s="19" t="s">
        <v>233</v>
      </c>
      <c r="BM273" s="217" t="s">
        <v>484</v>
      </c>
    </row>
    <row r="274" s="2" customFormat="1">
      <c r="A274" s="40"/>
      <c r="B274" s="41"/>
      <c r="C274" s="42"/>
      <c r="D274" s="219" t="s">
        <v>147</v>
      </c>
      <c r="E274" s="42"/>
      <c r="F274" s="220" t="s">
        <v>485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147</v>
      </c>
      <c r="AU274" s="19" t="s">
        <v>145</v>
      </c>
    </row>
    <row r="275" s="12" customFormat="1" ht="22.8" customHeight="1">
      <c r="A275" s="12"/>
      <c r="B275" s="190"/>
      <c r="C275" s="191"/>
      <c r="D275" s="192" t="s">
        <v>71</v>
      </c>
      <c r="E275" s="204" t="s">
        <v>486</v>
      </c>
      <c r="F275" s="204" t="s">
        <v>487</v>
      </c>
      <c r="G275" s="191"/>
      <c r="H275" s="191"/>
      <c r="I275" s="194"/>
      <c r="J275" s="205">
        <f>BK275</f>
        <v>0</v>
      </c>
      <c r="K275" s="191"/>
      <c r="L275" s="196"/>
      <c r="M275" s="197"/>
      <c r="N275" s="198"/>
      <c r="O275" s="198"/>
      <c r="P275" s="199">
        <f>SUM(P276:P279)</f>
        <v>0</v>
      </c>
      <c r="Q275" s="198"/>
      <c r="R275" s="199">
        <f>SUM(R276:R279)</f>
        <v>0.00076230000000000004</v>
      </c>
      <c r="S275" s="198"/>
      <c r="T275" s="200">
        <f>SUM(T276:T279)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1" t="s">
        <v>145</v>
      </c>
      <c r="AT275" s="202" t="s">
        <v>71</v>
      </c>
      <c r="AU275" s="202" t="s">
        <v>80</v>
      </c>
      <c r="AY275" s="201" t="s">
        <v>137</v>
      </c>
      <c r="BK275" s="203">
        <f>SUM(BK276:BK279)</f>
        <v>0</v>
      </c>
    </row>
    <row r="276" s="2" customFormat="1" ht="16.5" customHeight="1">
      <c r="A276" s="40"/>
      <c r="B276" s="41"/>
      <c r="C276" s="206" t="s">
        <v>488</v>
      </c>
      <c r="D276" s="206" t="s">
        <v>140</v>
      </c>
      <c r="E276" s="207" t="s">
        <v>489</v>
      </c>
      <c r="F276" s="208" t="s">
        <v>490</v>
      </c>
      <c r="G276" s="209" t="s">
        <v>188</v>
      </c>
      <c r="H276" s="210">
        <v>3.6299999999999999</v>
      </c>
      <c r="I276" s="211"/>
      <c r="J276" s="212">
        <f>ROUND(I276*H276,2)</f>
        <v>0</v>
      </c>
      <c r="K276" s="208" t="s">
        <v>19</v>
      </c>
      <c r="L276" s="46"/>
      <c r="M276" s="213" t="s">
        <v>19</v>
      </c>
      <c r="N276" s="214" t="s">
        <v>44</v>
      </c>
      <c r="O276" s="86"/>
      <c r="P276" s="215">
        <f>O276*H276</f>
        <v>0</v>
      </c>
      <c r="Q276" s="215">
        <v>4.0000000000000003E-05</v>
      </c>
      <c r="R276" s="215">
        <f>Q276*H276</f>
        <v>0.00014520000000000001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233</v>
      </c>
      <c r="AT276" s="217" t="s">
        <v>140</v>
      </c>
      <c r="AU276" s="217" t="s">
        <v>145</v>
      </c>
      <c r="AY276" s="19" t="s">
        <v>137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145</v>
      </c>
      <c r="BK276" s="218">
        <f>ROUND(I276*H276,2)</f>
        <v>0</v>
      </c>
      <c r="BL276" s="19" t="s">
        <v>233</v>
      </c>
      <c r="BM276" s="217" t="s">
        <v>491</v>
      </c>
    </row>
    <row r="277" s="2" customFormat="1">
      <c r="A277" s="40"/>
      <c r="B277" s="41"/>
      <c r="C277" s="42"/>
      <c r="D277" s="219" t="s">
        <v>147</v>
      </c>
      <c r="E277" s="42"/>
      <c r="F277" s="220" t="s">
        <v>492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147</v>
      </c>
      <c r="AU277" s="19" t="s">
        <v>145</v>
      </c>
    </row>
    <row r="278" s="2" customFormat="1" ht="16.5" customHeight="1">
      <c r="A278" s="40"/>
      <c r="B278" s="41"/>
      <c r="C278" s="256" t="s">
        <v>493</v>
      </c>
      <c r="D278" s="256" t="s">
        <v>197</v>
      </c>
      <c r="E278" s="257" t="s">
        <v>494</v>
      </c>
      <c r="F278" s="258" t="s">
        <v>495</v>
      </c>
      <c r="G278" s="259" t="s">
        <v>188</v>
      </c>
      <c r="H278" s="260">
        <v>3.6299999999999999</v>
      </c>
      <c r="I278" s="261"/>
      <c r="J278" s="262">
        <f>ROUND(I278*H278,2)</f>
        <v>0</v>
      </c>
      <c r="K278" s="258" t="s">
        <v>19</v>
      </c>
      <c r="L278" s="263"/>
      <c r="M278" s="264" t="s">
        <v>19</v>
      </c>
      <c r="N278" s="265" t="s">
        <v>44</v>
      </c>
      <c r="O278" s="86"/>
      <c r="P278" s="215">
        <f>O278*H278</f>
        <v>0</v>
      </c>
      <c r="Q278" s="215">
        <v>0.00017000000000000001</v>
      </c>
      <c r="R278" s="215">
        <f>Q278*H278</f>
        <v>0.00061709999999999998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292</v>
      </c>
      <c r="AT278" s="217" t="s">
        <v>197</v>
      </c>
      <c r="AU278" s="217" t="s">
        <v>145</v>
      </c>
      <c r="AY278" s="19" t="s">
        <v>137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145</v>
      </c>
      <c r="BK278" s="218">
        <f>ROUND(I278*H278,2)</f>
        <v>0</v>
      </c>
      <c r="BL278" s="19" t="s">
        <v>233</v>
      </c>
      <c r="BM278" s="217" t="s">
        <v>496</v>
      </c>
    </row>
    <row r="279" s="2" customFormat="1">
      <c r="A279" s="40"/>
      <c r="B279" s="41"/>
      <c r="C279" s="42"/>
      <c r="D279" s="219" t="s">
        <v>147</v>
      </c>
      <c r="E279" s="42"/>
      <c r="F279" s="220" t="s">
        <v>495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147</v>
      </c>
      <c r="AU279" s="19" t="s">
        <v>145</v>
      </c>
    </row>
    <row r="280" s="12" customFormat="1" ht="22.8" customHeight="1">
      <c r="A280" s="12"/>
      <c r="B280" s="190"/>
      <c r="C280" s="191"/>
      <c r="D280" s="192" t="s">
        <v>71</v>
      </c>
      <c r="E280" s="204" t="s">
        <v>497</v>
      </c>
      <c r="F280" s="204" t="s">
        <v>498</v>
      </c>
      <c r="G280" s="191"/>
      <c r="H280" s="191"/>
      <c r="I280" s="194"/>
      <c r="J280" s="205">
        <f>BK280</f>
        <v>0</v>
      </c>
      <c r="K280" s="191"/>
      <c r="L280" s="196"/>
      <c r="M280" s="197"/>
      <c r="N280" s="198"/>
      <c r="O280" s="198"/>
      <c r="P280" s="199">
        <f>SUM(P281:P290)</f>
        <v>0</v>
      </c>
      <c r="Q280" s="198"/>
      <c r="R280" s="199">
        <f>SUM(R281:R290)</f>
        <v>0.0038</v>
      </c>
      <c r="S280" s="198"/>
      <c r="T280" s="200">
        <f>SUM(T281:T290)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1" t="s">
        <v>145</v>
      </c>
      <c r="AT280" s="202" t="s">
        <v>71</v>
      </c>
      <c r="AU280" s="202" t="s">
        <v>80</v>
      </c>
      <c r="AY280" s="201" t="s">
        <v>137</v>
      </c>
      <c r="BK280" s="203">
        <f>SUM(BK281:BK290)</f>
        <v>0</v>
      </c>
    </row>
    <row r="281" s="2" customFormat="1" ht="16.5" customHeight="1">
      <c r="A281" s="40"/>
      <c r="B281" s="41"/>
      <c r="C281" s="206" t="s">
        <v>499</v>
      </c>
      <c r="D281" s="206" t="s">
        <v>140</v>
      </c>
      <c r="E281" s="207" t="s">
        <v>500</v>
      </c>
      <c r="F281" s="208" t="s">
        <v>501</v>
      </c>
      <c r="G281" s="209" t="s">
        <v>143</v>
      </c>
      <c r="H281" s="210">
        <v>10</v>
      </c>
      <c r="I281" s="211"/>
      <c r="J281" s="212">
        <f>ROUND(I281*H281,2)</f>
        <v>0</v>
      </c>
      <c r="K281" s="208" t="s">
        <v>19</v>
      </c>
      <c r="L281" s="46"/>
      <c r="M281" s="213" t="s">
        <v>19</v>
      </c>
      <c r="N281" s="214" t="s">
        <v>44</v>
      </c>
      <c r="O281" s="86"/>
      <c r="P281" s="215">
        <f>O281*H281</f>
        <v>0</v>
      </c>
      <c r="Q281" s="215">
        <v>0.00013999999999999999</v>
      </c>
      <c r="R281" s="215">
        <f>Q281*H281</f>
        <v>0.0013999999999999998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233</v>
      </c>
      <c r="AT281" s="217" t="s">
        <v>140</v>
      </c>
      <c r="AU281" s="217" t="s">
        <v>145</v>
      </c>
      <c r="AY281" s="19" t="s">
        <v>137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145</v>
      </c>
      <c r="BK281" s="218">
        <f>ROUND(I281*H281,2)</f>
        <v>0</v>
      </c>
      <c r="BL281" s="19" t="s">
        <v>233</v>
      </c>
      <c r="BM281" s="217" t="s">
        <v>502</v>
      </c>
    </row>
    <row r="282" s="2" customFormat="1">
      <c r="A282" s="40"/>
      <c r="B282" s="41"/>
      <c r="C282" s="42"/>
      <c r="D282" s="219" t="s">
        <v>147</v>
      </c>
      <c r="E282" s="42"/>
      <c r="F282" s="220" t="s">
        <v>503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147</v>
      </c>
      <c r="AU282" s="19" t="s">
        <v>145</v>
      </c>
    </row>
    <row r="283" s="14" customFormat="1">
      <c r="A283" s="14"/>
      <c r="B283" s="234"/>
      <c r="C283" s="235"/>
      <c r="D283" s="219" t="s">
        <v>149</v>
      </c>
      <c r="E283" s="236" t="s">
        <v>19</v>
      </c>
      <c r="F283" s="237" t="s">
        <v>504</v>
      </c>
      <c r="G283" s="235"/>
      <c r="H283" s="238">
        <v>10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4" t="s">
        <v>149</v>
      </c>
      <c r="AU283" s="244" t="s">
        <v>145</v>
      </c>
      <c r="AV283" s="14" t="s">
        <v>145</v>
      </c>
      <c r="AW283" s="14" t="s">
        <v>33</v>
      </c>
      <c r="AX283" s="14" t="s">
        <v>72</v>
      </c>
      <c r="AY283" s="244" t="s">
        <v>137</v>
      </c>
    </row>
    <row r="284" s="15" customFormat="1">
      <c r="A284" s="15"/>
      <c r="B284" s="245"/>
      <c r="C284" s="246"/>
      <c r="D284" s="219" t="s">
        <v>149</v>
      </c>
      <c r="E284" s="247" t="s">
        <v>19</v>
      </c>
      <c r="F284" s="248" t="s">
        <v>151</v>
      </c>
      <c r="G284" s="246"/>
      <c r="H284" s="249">
        <v>10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5" t="s">
        <v>149</v>
      </c>
      <c r="AU284" s="255" t="s">
        <v>145</v>
      </c>
      <c r="AV284" s="15" t="s">
        <v>144</v>
      </c>
      <c r="AW284" s="15" t="s">
        <v>33</v>
      </c>
      <c r="AX284" s="15" t="s">
        <v>80</v>
      </c>
      <c r="AY284" s="255" t="s">
        <v>137</v>
      </c>
    </row>
    <row r="285" s="2" customFormat="1" ht="16.5" customHeight="1">
      <c r="A285" s="40"/>
      <c r="B285" s="41"/>
      <c r="C285" s="206" t="s">
        <v>505</v>
      </c>
      <c r="D285" s="206" t="s">
        <v>140</v>
      </c>
      <c r="E285" s="207" t="s">
        <v>506</v>
      </c>
      <c r="F285" s="208" t="s">
        <v>507</v>
      </c>
      <c r="G285" s="209" t="s">
        <v>143</v>
      </c>
      <c r="H285" s="210">
        <v>10</v>
      </c>
      <c r="I285" s="211"/>
      <c r="J285" s="212">
        <f>ROUND(I285*H285,2)</f>
        <v>0</v>
      </c>
      <c r="K285" s="208" t="s">
        <v>19</v>
      </c>
      <c r="L285" s="46"/>
      <c r="M285" s="213" t="s">
        <v>19</v>
      </c>
      <c r="N285" s="214" t="s">
        <v>44</v>
      </c>
      <c r="O285" s="86"/>
      <c r="P285" s="215">
        <f>O285*H285</f>
        <v>0</v>
      </c>
      <c r="Q285" s="215">
        <v>0.00012</v>
      </c>
      <c r="R285" s="215">
        <f>Q285*H285</f>
        <v>0.0012000000000000001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233</v>
      </c>
      <c r="AT285" s="217" t="s">
        <v>140</v>
      </c>
      <c r="AU285" s="217" t="s">
        <v>145</v>
      </c>
      <c r="AY285" s="19" t="s">
        <v>137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145</v>
      </c>
      <c r="BK285" s="218">
        <f>ROUND(I285*H285,2)</f>
        <v>0</v>
      </c>
      <c r="BL285" s="19" t="s">
        <v>233</v>
      </c>
      <c r="BM285" s="217" t="s">
        <v>508</v>
      </c>
    </row>
    <row r="286" s="2" customFormat="1">
      <c r="A286" s="40"/>
      <c r="B286" s="41"/>
      <c r="C286" s="42"/>
      <c r="D286" s="219" t="s">
        <v>147</v>
      </c>
      <c r="E286" s="42"/>
      <c r="F286" s="220" t="s">
        <v>509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147</v>
      </c>
      <c r="AU286" s="19" t="s">
        <v>145</v>
      </c>
    </row>
    <row r="287" s="2" customFormat="1" ht="16.5" customHeight="1">
      <c r="A287" s="40"/>
      <c r="B287" s="41"/>
      <c r="C287" s="206" t="s">
        <v>510</v>
      </c>
      <c r="D287" s="206" t="s">
        <v>140</v>
      </c>
      <c r="E287" s="207" t="s">
        <v>511</v>
      </c>
      <c r="F287" s="208" t="s">
        <v>512</v>
      </c>
      <c r="G287" s="209" t="s">
        <v>143</v>
      </c>
      <c r="H287" s="210">
        <v>10</v>
      </c>
      <c r="I287" s="211"/>
      <c r="J287" s="212">
        <f>ROUND(I287*H287,2)</f>
        <v>0</v>
      </c>
      <c r="K287" s="208" t="s">
        <v>19</v>
      </c>
      <c r="L287" s="46"/>
      <c r="M287" s="213" t="s">
        <v>19</v>
      </c>
      <c r="N287" s="214" t="s">
        <v>44</v>
      </c>
      <c r="O287" s="86"/>
      <c r="P287" s="215">
        <f>O287*H287</f>
        <v>0</v>
      </c>
      <c r="Q287" s="215">
        <v>0.00012</v>
      </c>
      <c r="R287" s="215">
        <f>Q287*H287</f>
        <v>0.0012000000000000001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233</v>
      </c>
      <c r="AT287" s="217" t="s">
        <v>140</v>
      </c>
      <c r="AU287" s="217" t="s">
        <v>145</v>
      </c>
      <c r="AY287" s="19" t="s">
        <v>137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145</v>
      </c>
      <c r="BK287" s="218">
        <f>ROUND(I287*H287,2)</f>
        <v>0</v>
      </c>
      <c r="BL287" s="19" t="s">
        <v>233</v>
      </c>
      <c r="BM287" s="217" t="s">
        <v>513</v>
      </c>
    </row>
    <row r="288" s="2" customFormat="1">
      <c r="A288" s="40"/>
      <c r="B288" s="41"/>
      <c r="C288" s="42"/>
      <c r="D288" s="219" t="s">
        <v>147</v>
      </c>
      <c r="E288" s="42"/>
      <c r="F288" s="220" t="s">
        <v>514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147</v>
      </c>
      <c r="AU288" s="19" t="s">
        <v>145</v>
      </c>
    </row>
    <row r="289" s="2" customFormat="1" ht="16.5" customHeight="1">
      <c r="A289" s="40"/>
      <c r="B289" s="41"/>
      <c r="C289" s="206" t="s">
        <v>515</v>
      </c>
      <c r="D289" s="206" t="s">
        <v>140</v>
      </c>
      <c r="E289" s="207" t="s">
        <v>516</v>
      </c>
      <c r="F289" s="208" t="s">
        <v>517</v>
      </c>
      <c r="G289" s="209" t="s">
        <v>143</v>
      </c>
      <c r="H289" s="210">
        <v>4.5</v>
      </c>
      <c r="I289" s="211"/>
      <c r="J289" s="212">
        <f>ROUND(I289*H289,2)</f>
        <v>0</v>
      </c>
      <c r="K289" s="208" t="s">
        <v>19</v>
      </c>
      <c r="L289" s="46"/>
      <c r="M289" s="213" t="s">
        <v>19</v>
      </c>
      <c r="N289" s="214" t="s">
        <v>44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233</v>
      </c>
      <c r="AT289" s="217" t="s">
        <v>140</v>
      </c>
      <c r="AU289" s="217" t="s">
        <v>145</v>
      </c>
      <c r="AY289" s="19" t="s">
        <v>137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145</v>
      </c>
      <c r="BK289" s="218">
        <f>ROUND(I289*H289,2)</f>
        <v>0</v>
      </c>
      <c r="BL289" s="19" t="s">
        <v>233</v>
      </c>
      <c r="BM289" s="217" t="s">
        <v>518</v>
      </c>
    </row>
    <row r="290" s="2" customFormat="1">
      <c r="A290" s="40"/>
      <c r="B290" s="41"/>
      <c r="C290" s="42"/>
      <c r="D290" s="219" t="s">
        <v>147</v>
      </c>
      <c r="E290" s="42"/>
      <c r="F290" s="220" t="s">
        <v>517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147</v>
      </c>
      <c r="AU290" s="19" t="s">
        <v>145</v>
      </c>
    </row>
    <row r="291" s="12" customFormat="1" ht="22.8" customHeight="1">
      <c r="A291" s="12"/>
      <c r="B291" s="190"/>
      <c r="C291" s="191"/>
      <c r="D291" s="192" t="s">
        <v>71</v>
      </c>
      <c r="E291" s="204" t="s">
        <v>519</v>
      </c>
      <c r="F291" s="204" t="s">
        <v>520</v>
      </c>
      <c r="G291" s="191"/>
      <c r="H291" s="191"/>
      <c r="I291" s="194"/>
      <c r="J291" s="205">
        <f>BK291</f>
        <v>0</v>
      </c>
      <c r="K291" s="191"/>
      <c r="L291" s="196"/>
      <c r="M291" s="197"/>
      <c r="N291" s="198"/>
      <c r="O291" s="198"/>
      <c r="P291" s="199">
        <f>SUM(P292:P301)</f>
        <v>0</v>
      </c>
      <c r="Q291" s="198"/>
      <c r="R291" s="199">
        <f>SUM(R292:R301)</f>
        <v>0.3834438</v>
      </c>
      <c r="S291" s="198"/>
      <c r="T291" s="200">
        <f>SUM(T292:T301)</f>
        <v>0.05770836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1" t="s">
        <v>145</v>
      </c>
      <c r="AT291" s="202" t="s">
        <v>71</v>
      </c>
      <c r="AU291" s="202" t="s">
        <v>80</v>
      </c>
      <c r="AY291" s="201" t="s">
        <v>137</v>
      </c>
      <c r="BK291" s="203">
        <f>SUM(BK292:BK301)</f>
        <v>0</v>
      </c>
    </row>
    <row r="292" s="2" customFormat="1" ht="16.5" customHeight="1">
      <c r="A292" s="40"/>
      <c r="B292" s="41"/>
      <c r="C292" s="206" t="s">
        <v>521</v>
      </c>
      <c r="D292" s="206" t="s">
        <v>140</v>
      </c>
      <c r="E292" s="207" t="s">
        <v>522</v>
      </c>
      <c r="F292" s="208" t="s">
        <v>523</v>
      </c>
      <c r="G292" s="209" t="s">
        <v>143</v>
      </c>
      <c r="H292" s="210">
        <v>186.15600000000001</v>
      </c>
      <c r="I292" s="211"/>
      <c r="J292" s="212">
        <f>ROUND(I292*H292,2)</f>
        <v>0</v>
      </c>
      <c r="K292" s="208" t="s">
        <v>19</v>
      </c>
      <c r="L292" s="46"/>
      <c r="M292" s="213" t="s">
        <v>19</v>
      </c>
      <c r="N292" s="214" t="s">
        <v>44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233</v>
      </c>
      <c r="AT292" s="217" t="s">
        <v>140</v>
      </c>
      <c r="AU292" s="217" t="s">
        <v>145</v>
      </c>
      <c r="AY292" s="19" t="s">
        <v>137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145</v>
      </c>
      <c r="BK292" s="218">
        <f>ROUND(I292*H292,2)</f>
        <v>0</v>
      </c>
      <c r="BL292" s="19" t="s">
        <v>233</v>
      </c>
      <c r="BM292" s="217" t="s">
        <v>524</v>
      </c>
    </row>
    <row r="293" s="2" customFormat="1">
      <c r="A293" s="40"/>
      <c r="B293" s="41"/>
      <c r="C293" s="42"/>
      <c r="D293" s="219" t="s">
        <v>147</v>
      </c>
      <c r="E293" s="42"/>
      <c r="F293" s="220" t="s">
        <v>525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147</v>
      </c>
      <c r="AU293" s="19" t="s">
        <v>145</v>
      </c>
    </row>
    <row r="294" s="2" customFormat="1" ht="16.5" customHeight="1">
      <c r="A294" s="40"/>
      <c r="B294" s="41"/>
      <c r="C294" s="206" t="s">
        <v>526</v>
      </c>
      <c r="D294" s="206" t="s">
        <v>140</v>
      </c>
      <c r="E294" s="207" t="s">
        <v>527</v>
      </c>
      <c r="F294" s="208" t="s">
        <v>528</v>
      </c>
      <c r="G294" s="209" t="s">
        <v>143</v>
      </c>
      <c r="H294" s="210">
        <v>186.15600000000001</v>
      </c>
      <c r="I294" s="211"/>
      <c r="J294" s="212">
        <f>ROUND(I294*H294,2)</f>
        <v>0</v>
      </c>
      <c r="K294" s="208" t="s">
        <v>19</v>
      </c>
      <c r="L294" s="46"/>
      <c r="M294" s="213" t="s">
        <v>19</v>
      </c>
      <c r="N294" s="214" t="s">
        <v>44</v>
      </c>
      <c r="O294" s="86"/>
      <c r="P294" s="215">
        <f>O294*H294</f>
        <v>0</v>
      </c>
      <c r="Q294" s="215">
        <v>0.001</v>
      </c>
      <c r="R294" s="215">
        <f>Q294*H294</f>
        <v>0.18615600000000002</v>
      </c>
      <c r="S294" s="215">
        <v>0.00031</v>
      </c>
      <c r="T294" s="216">
        <f>S294*H294</f>
        <v>0.05770836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233</v>
      </c>
      <c r="AT294" s="217" t="s">
        <v>140</v>
      </c>
      <c r="AU294" s="217" t="s">
        <v>145</v>
      </c>
      <c r="AY294" s="19" t="s">
        <v>137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145</v>
      </c>
      <c r="BK294" s="218">
        <f>ROUND(I294*H294,2)</f>
        <v>0</v>
      </c>
      <c r="BL294" s="19" t="s">
        <v>233</v>
      </c>
      <c r="BM294" s="217" t="s">
        <v>529</v>
      </c>
    </row>
    <row r="295" s="2" customFormat="1">
      <c r="A295" s="40"/>
      <c r="B295" s="41"/>
      <c r="C295" s="42"/>
      <c r="D295" s="219" t="s">
        <v>147</v>
      </c>
      <c r="E295" s="42"/>
      <c r="F295" s="220" t="s">
        <v>530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147</v>
      </c>
      <c r="AU295" s="19" t="s">
        <v>145</v>
      </c>
    </row>
    <row r="296" s="2" customFormat="1" ht="16.5" customHeight="1">
      <c r="A296" s="40"/>
      <c r="B296" s="41"/>
      <c r="C296" s="206" t="s">
        <v>531</v>
      </c>
      <c r="D296" s="206" t="s">
        <v>140</v>
      </c>
      <c r="E296" s="207" t="s">
        <v>532</v>
      </c>
      <c r="F296" s="208" t="s">
        <v>533</v>
      </c>
      <c r="G296" s="209" t="s">
        <v>143</v>
      </c>
      <c r="H296" s="210">
        <v>395.29000000000002</v>
      </c>
      <c r="I296" s="211"/>
      <c r="J296" s="212">
        <f>ROUND(I296*H296,2)</f>
        <v>0</v>
      </c>
      <c r="K296" s="208" t="s">
        <v>19</v>
      </c>
      <c r="L296" s="46"/>
      <c r="M296" s="213" t="s">
        <v>19</v>
      </c>
      <c r="N296" s="214" t="s">
        <v>44</v>
      </c>
      <c r="O296" s="86"/>
      <c r="P296" s="215">
        <f>O296*H296</f>
        <v>0</v>
      </c>
      <c r="Q296" s="215">
        <v>0.00020000000000000001</v>
      </c>
      <c r="R296" s="215">
        <f>Q296*H296</f>
        <v>0.079058000000000003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233</v>
      </c>
      <c r="AT296" s="217" t="s">
        <v>140</v>
      </c>
      <c r="AU296" s="217" t="s">
        <v>145</v>
      </c>
      <c r="AY296" s="19" t="s">
        <v>137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145</v>
      </c>
      <c r="BK296" s="218">
        <f>ROUND(I296*H296,2)</f>
        <v>0</v>
      </c>
      <c r="BL296" s="19" t="s">
        <v>233</v>
      </c>
      <c r="BM296" s="217" t="s">
        <v>534</v>
      </c>
    </row>
    <row r="297" s="2" customFormat="1">
      <c r="A297" s="40"/>
      <c r="B297" s="41"/>
      <c r="C297" s="42"/>
      <c r="D297" s="219" t="s">
        <v>147</v>
      </c>
      <c r="E297" s="42"/>
      <c r="F297" s="220" t="s">
        <v>535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147</v>
      </c>
      <c r="AU297" s="19" t="s">
        <v>145</v>
      </c>
    </row>
    <row r="298" s="2" customFormat="1" ht="21.75" customHeight="1">
      <c r="A298" s="40"/>
      <c r="B298" s="41"/>
      <c r="C298" s="206" t="s">
        <v>536</v>
      </c>
      <c r="D298" s="206" t="s">
        <v>140</v>
      </c>
      <c r="E298" s="207" t="s">
        <v>537</v>
      </c>
      <c r="F298" s="208" t="s">
        <v>538</v>
      </c>
      <c r="G298" s="209" t="s">
        <v>143</v>
      </c>
      <c r="H298" s="210">
        <v>118.88</v>
      </c>
      <c r="I298" s="211"/>
      <c r="J298" s="212">
        <f>ROUND(I298*H298,2)</f>
        <v>0</v>
      </c>
      <c r="K298" s="208" t="s">
        <v>19</v>
      </c>
      <c r="L298" s="46"/>
      <c r="M298" s="213" t="s">
        <v>19</v>
      </c>
      <c r="N298" s="214" t="s">
        <v>44</v>
      </c>
      <c r="O298" s="86"/>
      <c r="P298" s="215">
        <f>O298*H298</f>
        <v>0</v>
      </c>
      <c r="Q298" s="215">
        <v>0.00012999999999999999</v>
      </c>
      <c r="R298" s="215">
        <f>Q298*H298</f>
        <v>0.015454399999999998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233</v>
      </c>
      <c r="AT298" s="217" t="s">
        <v>140</v>
      </c>
      <c r="AU298" s="217" t="s">
        <v>145</v>
      </c>
      <c r="AY298" s="19" t="s">
        <v>137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145</v>
      </c>
      <c r="BK298" s="218">
        <f>ROUND(I298*H298,2)</f>
        <v>0</v>
      </c>
      <c r="BL298" s="19" t="s">
        <v>233</v>
      </c>
      <c r="BM298" s="217" t="s">
        <v>539</v>
      </c>
    </row>
    <row r="299" s="2" customFormat="1">
      <c r="A299" s="40"/>
      <c r="B299" s="41"/>
      <c r="C299" s="42"/>
      <c r="D299" s="219" t="s">
        <v>147</v>
      </c>
      <c r="E299" s="42"/>
      <c r="F299" s="220" t="s">
        <v>540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147</v>
      </c>
      <c r="AU299" s="19" t="s">
        <v>145</v>
      </c>
    </row>
    <row r="300" s="2" customFormat="1" ht="21.75" customHeight="1">
      <c r="A300" s="40"/>
      <c r="B300" s="41"/>
      <c r="C300" s="206" t="s">
        <v>541</v>
      </c>
      <c r="D300" s="206" t="s">
        <v>140</v>
      </c>
      <c r="E300" s="207" t="s">
        <v>542</v>
      </c>
      <c r="F300" s="208" t="s">
        <v>543</v>
      </c>
      <c r="G300" s="209" t="s">
        <v>143</v>
      </c>
      <c r="H300" s="210">
        <v>395.29000000000002</v>
      </c>
      <c r="I300" s="211"/>
      <c r="J300" s="212">
        <f>ROUND(I300*H300,2)</f>
        <v>0</v>
      </c>
      <c r="K300" s="208" t="s">
        <v>19</v>
      </c>
      <c r="L300" s="46"/>
      <c r="M300" s="213" t="s">
        <v>19</v>
      </c>
      <c r="N300" s="214" t="s">
        <v>44</v>
      </c>
      <c r="O300" s="86"/>
      <c r="P300" s="215">
        <f>O300*H300</f>
        <v>0</v>
      </c>
      <c r="Q300" s="215">
        <v>0.00025999999999999998</v>
      </c>
      <c r="R300" s="215">
        <f>Q300*H300</f>
        <v>0.1027754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233</v>
      </c>
      <c r="AT300" s="217" t="s">
        <v>140</v>
      </c>
      <c r="AU300" s="217" t="s">
        <v>145</v>
      </c>
      <c r="AY300" s="19" t="s">
        <v>137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145</v>
      </c>
      <c r="BK300" s="218">
        <f>ROUND(I300*H300,2)</f>
        <v>0</v>
      </c>
      <c r="BL300" s="19" t="s">
        <v>233</v>
      </c>
      <c r="BM300" s="217" t="s">
        <v>544</v>
      </c>
    </row>
    <row r="301" s="2" customFormat="1">
      <c r="A301" s="40"/>
      <c r="B301" s="41"/>
      <c r="C301" s="42"/>
      <c r="D301" s="219" t="s">
        <v>147</v>
      </c>
      <c r="E301" s="42"/>
      <c r="F301" s="220" t="s">
        <v>545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147</v>
      </c>
      <c r="AU301" s="19" t="s">
        <v>145</v>
      </c>
    </row>
    <row r="302" s="12" customFormat="1" ht="25.92" customHeight="1">
      <c r="A302" s="12"/>
      <c r="B302" s="190"/>
      <c r="C302" s="191"/>
      <c r="D302" s="192" t="s">
        <v>71</v>
      </c>
      <c r="E302" s="193" t="s">
        <v>546</v>
      </c>
      <c r="F302" s="193" t="s">
        <v>547</v>
      </c>
      <c r="G302" s="191"/>
      <c r="H302" s="191"/>
      <c r="I302" s="194"/>
      <c r="J302" s="195">
        <f>BK302</f>
        <v>0</v>
      </c>
      <c r="K302" s="191"/>
      <c r="L302" s="196"/>
      <c r="M302" s="197"/>
      <c r="N302" s="198"/>
      <c r="O302" s="198"/>
      <c r="P302" s="199">
        <f>P303</f>
        <v>0</v>
      </c>
      <c r="Q302" s="198"/>
      <c r="R302" s="199">
        <f>R303</f>
        <v>0</v>
      </c>
      <c r="S302" s="198"/>
      <c r="T302" s="200">
        <f>T303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1" t="s">
        <v>168</v>
      </c>
      <c r="AT302" s="202" t="s">
        <v>71</v>
      </c>
      <c r="AU302" s="202" t="s">
        <v>72</v>
      </c>
      <c r="AY302" s="201" t="s">
        <v>137</v>
      </c>
      <c r="BK302" s="203">
        <f>BK303</f>
        <v>0</v>
      </c>
    </row>
    <row r="303" s="12" customFormat="1" ht="22.8" customHeight="1">
      <c r="A303" s="12"/>
      <c r="B303" s="190"/>
      <c r="C303" s="191"/>
      <c r="D303" s="192" t="s">
        <v>71</v>
      </c>
      <c r="E303" s="204" t="s">
        <v>548</v>
      </c>
      <c r="F303" s="204" t="s">
        <v>549</v>
      </c>
      <c r="G303" s="191"/>
      <c r="H303" s="191"/>
      <c r="I303" s="194"/>
      <c r="J303" s="205">
        <f>BK303</f>
        <v>0</v>
      </c>
      <c r="K303" s="191"/>
      <c r="L303" s="196"/>
      <c r="M303" s="197"/>
      <c r="N303" s="198"/>
      <c r="O303" s="198"/>
      <c r="P303" s="199">
        <f>SUM(P304:P305)</f>
        <v>0</v>
      </c>
      <c r="Q303" s="198"/>
      <c r="R303" s="199">
        <f>SUM(R304:R305)</f>
        <v>0</v>
      </c>
      <c r="S303" s="198"/>
      <c r="T303" s="200">
        <f>SUM(T304:T305)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1" t="s">
        <v>168</v>
      </c>
      <c r="AT303" s="202" t="s">
        <v>71</v>
      </c>
      <c r="AU303" s="202" t="s">
        <v>80</v>
      </c>
      <c r="AY303" s="201" t="s">
        <v>137</v>
      </c>
      <c r="BK303" s="203">
        <f>SUM(BK304:BK305)</f>
        <v>0</v>
      </c>
    </row>
    <row r="304" s="2" customFormat="1" ht="16.5" customHeight="1">
      <c r="A304" s="40"/>
      <c r="B304" s="41"/>
      <c r="C304" s="206" t="s">
        <v>550</v>
      </c>
      <c r="D304" s="206" t="s">
        <v>140</v>
      </c>
      <c r="E304" s="207" t="s">
        <v>551</v>
      </c>
      <c r="F304" s="208" t="s">
        <v>549</v>
      </c>
      <c r="G304" s="209" t="s">
        <v>320</v>
      </c>
      <c r="H304" s="210">
        <v>1</v>
      </c>
      <c r="I304" s="211"/>
      <c r="J304" s="212">
        <f>ROUND(I304*H304,2)</f>
        <v>0</v>
      </c>
      <c r="K304" s="208" t="s">
        <v>19</v>
      </c>
      <c r="L304" s="46"/>
      <c r="M304" s="213" t="s">
        <v>19</v>
      </c>
      <c r="N304" s="214" t="s">
        <v>44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552</v>
      </c>
      <c r="AT304" s="217" t="s">
        <v>140</v>
      </c>
      <c r="AU304" s="217" t="s">
        <v>145</v>
      </c>
      <c r="AY304" s="19" t="s">
        <v>137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145</v>
      </c>
      <c r="BK304" s="218">
        <f>ROUND(I304*H304,2)</f>
        <v>0</v>
      </c>
      <c r="BL304" s="19" t="s">
        <v>552</v>
      </c>
      <c r="BM304" s="217" t="s">
        <v>553</v>
      </c>
    </row>
    <row r="305" s="2" customFormat="1">
      <c r="A305" s="40"/>
      <c r="B305" s="41"/>
      <c r="C305" s="42"/>
      <c r="D305" s="219" t="s">
        <v>147</v>
      </c>
      <c r="E305" s="42"/>
      <c r="F305" s="220" t="s">
        <v>549</v>
      </c>
      <c r="G305" s="42"/>
      <c r="H305" s="42"/>
      <c r="I305" s="221"/>
      <c r="J305" s="42"/>
      <c r="K305" s="42"/>
      <c r="L305" s="46"/>
      <c r="M305" s="266"/>
      <c r="N305" s="267"/>
      <c r="O305" s="268"/>
      <c r="P305" s="268"/>
      <c r="Q305" s="268"/>
      <c r="R305" s="268"/>
      <c r="S305" s="268"/>
      <c r="T305" s="269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147</v>
      </c>
      <c r="AU305" s="19" t="s">
        <v>145</v>
      </c>
    </row>
    <row r="306" s="2" customFormat="1" ht="6.96" customHeight="1">
      <c r="A306" s="40"/>
      <c r="B306" s="61"/>
      <c r="C306" s="62"/>
      <c r="D306" s="62"/>
      <c r="E306" s="62"/>
      <c r="F306" s="62"/>
      <c r="G306" s="62"/>
      <c r="H306" s="62"/>
      <c r="I306" s="62"/>
      <c r="J306" s="62"/>
      <c r="K306" s="62"/>
      <c r="L306" s="46"/>
      <c r="M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</row>
  </sheetData>
  <sheetProtection sheet="1" autoFilter="0" formatColumns="0" formatRows="0" objects="1" scenarios="1" spinCount="100000" saltValue="NWbcQXbp2UnvVY9DMRMaubDFD/1e/Lxh1bjZmyyxxmzk2RWEO8Ne4koap/Dwphockir2F4ZVf7uOpwJGgOmxVw==" hashValue="42sSHSHF91itqd9Ch+AURu63iXuz91obUl15VebzjljCZ/uOPfPv8cERePqPpKQwbidPFEeouRhiVkmHIWJJWA==" algorithmName="SHA-512" password="CC35"/>
  <autoFilter ref="C99:K305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Modernizace prádelny - Domov pro seniory Krásné Březno, Rozcestí 796/9, Ústí nad Labem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554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28. 3. 2024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ROUND((SUM(BE84:BE189)),  2)</f>
        <v>0</v>
      </c>
      <c r="G33" s="40"/>
      <c r="H33" s="40"/>
      <c r="I33" s="150">
        <v>0.20999999999999999</v>
      </c>
      <c r="J33" s="149">
        <f>ROUND(((SUM(BE84:BE189))*I33),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ROUND((SUM(BF84:BF189)),  2)</f>
        <v>0</v>
      </c>
      <c r="G34" s="40"/>
      <c r="H34" s="40"/>
      <c r="I34" s="150">
        <v>0.12</v>
      </c>
      <c r="J34" s="149">
        <f>ROUND(((SUM(BF84:BF189))*I34),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ROUND((SUM(BG84:BG189)),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ROUND((SUM(BH84:BH189)),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ROUND((SUM(BI84:BI189)),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Modernizace prádelny - Domov pro seniory Krásné Březno, Rozcestí 796/9, Ústí nad Labem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ZTI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Krásné  Březno</v>
      </c>
      <c r="G52" s="42"/>
      <c r="H52" s="42"/>
      <c r="I52" s="34" t="s">
        <v>23</v>
      </c>
      <c r="J52" s="74" t="str">
        <f>IF(J12="","",J12)</f>
        <v>28. 3. 2024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DRAKISA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Krajovský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98</v>
      </c>
      <c r="D57" s="164"/>
      <c r="E57" s="164"/>
      <c r="F57" s="164"/>
      <c r="G57" s="164"/>
      <c r="H57" s="164"/>
      <c r="I57" s="164"/>
      <c r="J57" s="165" t="s">
        <v>99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109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110</v>
      </c>
      <c r="E62" s="176"/>
      <c r="F62" s="176"/>
      <c r="G62" s="176"/>
      <c r="H62" s="176"/>
      <c r="I62" s="176"/>
      <c r="J62" s="177">
        <f>J129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111</v>
      </c>
      <c r="E63" s="176"/>
      <c r="F63" s="176"/>
      <c r="G63" s="176"/>
      <c r="H63" s="176"/>
      <c r="I63" s="176"/>
      <c r="J63" s="177">
        <f>J168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555</v>
      </c>
      <c r="E64" s="170"/>
      <c r="F64" s="170"/>
      <c r="G64" s="170"/>
      <c r="H64" s="170"/>
      <c r="I64" s="170"/>
      <c r="J64" s="171">
        <f>J185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122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Modernizace prádelny - Domov pro seniory Krásné Březno, Rozcestí 796/9, Ústí nad Labem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95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02 - ZTI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Krásné  Březno</v>
      </c>
      <c r="G78" s="42"/>
      <c r="H78" s="42"/>
      <c r="I78" s="34" t="s">
        <v>23</v>
      </c>
      <c r="J78" s="74" t="str">
        <f>IF(J12="","",J12)</f>
        <v>28. 3. 2024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31</v>
      </c>
      <c r="J80" s="38" t="str">
        <f>E21</f>
        <v>DRAKISA s.r.o.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Krajovský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123</v>
      </c>
      <c r="D83" s="182" t="s">
        <v>57</v>
      </c>
      <c r="E83" s="182" t="s">
        <v>53</v>
      </c>
      <c r="F83" s="182" t="s">
        <v>54</v>
      </c>
      <c r="G83" s="182" t="s">
        <v>124</v>
      </c>
      <c r="H83" s="182" t="s">
        <v>125</v>
      </c>
      <c r="I83" s="182" t="s">
        <v>126</v>
      </c>
      <c r="J83" s="182" t="s">
        <v>99</v>
      </c>
      <c r="K83" s="183" t="s">
        <v>127</v>
      </c>
      <c r="L83" s="184"/>
      <c r="M83" s="94" t="s">
        <v>19</v>
      </c>
      <c r="N83" s="95" t="s">
        <v>42</v>
      </c>
      <c r="O83" s="95" t="s">
        <v>128</v>
      </c>
      <c r="P83" s="95" t="s">
        <v>129</v>
      </c>
      <c r="Q83" s="95" t="s">
        <v>130</v>
      </c>
      <c r="R83" s="95" t="s">
        <v>131</v>
      </c>
      <c r="S83" s="95" t="s">
        <v>132</v>
      </c>
      <c r="T83" s="96" t="s">
        <v>133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134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P85+P185</f>
        <v>0</v>
      </c>
      <c r="Q84" s="98"/>
      <c r="R84" s="187">
        <f>R85+R185</f>
        <v>0.28450999999999999</v>
      </c>
      <c r="S84" s="98"/>
      <c r="T84" s="188">
        <f>T85+T185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100</v>
      </c>
      <c r="BK84" s="189">
        <f>BK85+BK185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279</v>
      </c>
      <c r="F85" s="193" t="s">
        <v>280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P86+P129+P168</f>
        <v>0</v>
      </c>
      <c r="Q85" s="198"/>
      <c r="R85" s="199">
        <f>R86+R129+R168</f>
        <v>0.28450999999999999</v>
      </c>
      <c r="S85" s="198"/>
      <c r="T85" s="200">
        <f>T86+T129+T168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145</v>
      </c>
      <c r="AT85" s="202" t="s">
        <v>71</v>
      </c>
      <c r="AU85" s="202" t="s">
        <v>72</v>
      </c>
      <c r="AY85" s="201" t="s">
        <v>137</v>
      </c>
      <c r="BK85" s="203">
        <f>BK86+BK129+BK168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315</v>
      </c>
      <c r="F86" s="204" t="s">
        <v>316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SUM(P87:P128)</f>
        <v>0</v>
      </c>
      <c r="Q86" s="198"/>
      <c r="R86" s="199">
        <f>SUM(R87:R128)</f>
        <v>0.07351000000000002</v>
      </c>
      <c r="S86" s="198"/>
      <c r="T86" s="200">
        <f>SUM(T87:T128)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145</v>
      </c>
      <c r="AT86" s="202" t="s">
        <v>71</v>
      </c>
      <c r="AU86" s="202" t="s">
        <v>80</v>
      </c>
      <c r="AY86" s="201" t="s">
        <v>137</v>
      </c>
      <c r="BK86" s="203">
        <f>SUM(BK87:BK128)</f>
        <v>0</v>
      </c>
    </row>
    <row r="87" s="2" customFormat="1" ht="16.5" customHeight="1">
      <c r="A87" s="40"/>
      <c r="B87" s="41"/>
      <c r="C87" s="206" t="s">
        <v>80</v>
      </c>
      <c r="D87" s="206" t="s">
        <v>140</v>
      </c>
      <c r="E87" s="207" t="s">
        <v>556</v>
      </c>
      <c r="F87" s="208" t="s">
        <v>557</v>
      </c>
      <c r="G87" s="209" t="s">
        <v>165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44</v>
      </c>
      <c r="O87" s="86"/>
      <c r="P87" s="215">
        <f>O87*H87</f>
        <v>0</v>
      </c>
      <c r="Q87" s="215">
        <v>0.00027</v>
      </c>
      <c r="R87" s="215">
        <f>Q87*H87</f>
        <v>0.00027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233</v>
      </c>
      <c r="AT87" s="217" t="s">
        <v>140</v>
      </c>
      <c r="AU87" s="217" t="s">
        <v>145</v>
      </c>
      <c r="AY87" s="19" t="s">
        <v>137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145</v>
      </c>
      <c r="BK87" s="218">
        <f>ROUND(I87*H87,2)</f>
        <v>0</v>
      </c>
      <c r="BL87" s="19" t="s">
        <v>233</v>
      </c>
      <c r="BM87" s="217" t="s">
        <v>558</v>
      </c>
    </row>
    <row r="88" s="2" customFormat="1">
      <c r="A88" s="40"/>
      <c r="B88" s="41"/>
      <c r="C88" s="42"/>
      <c r="D88" s="219" t="s">
        <v>147</v>
      </c>
      <c r="E88" s="42"/>
      <c r="F88" s="220" t="s">
        <v>559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147</v>
      </c>
      <c r="AU88" s="19" t="s">
        <v>145</v>
      </c>
    </row>
    <row r="89" s="2" customFormat="1" ht="16.5" customHeight="1">
      <c r="A89" s="40"/>
      <c r="B89" s="41"/>
      <c r="C89" s="206" t="s">
        <v>145</v>
      </c>
      <c r="D89" s="206" t="s">
        <v>140</v>
      </c>
      <c r="E89" s="207" t="s">
        <v>560</v>
      </c>
      <c r="F89" s="208" t="s">
        <v>561</v>
      </c>
      <c r="G89" s="209" t="s">
        <v>165</v>
      </c>
      <c r="H89" s="210">
        <v>2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44</v>
      </c>
      <c r="O89" s="86"/>
      <c r="P89" s="215">
        <f>O89*H89</f>
        <v>0</v>
      </c>
      <c r="Q89" s="215">
        <v>0.00051999999999999995</v>
      </c>
      <c r="R89" s="215">
        <f>Q89*H89</f>
        <v>0.0010399999999999999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233</v>
      </c>
      <c r="AT89" s="217" t="s">
        <v>140</v>
      </c>
      <c r="AU89" s="217" t="s">
        <v>145</v>
      </c>
      <c r="AY89" s="19" t="s">
        <v>137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145</v>
      </c>
      <c r="BK89" s="218">
        <f>ROUND(I89*H89,2)</f>
        <v>0</v>
      </c>
      <c r="BL89" s="19" t="s">
        <v>233</v>
      </c>
      <c r="BM89" s="217" t="s">
        <v>562</v>
      </c>
    </row>
    <row r="90" s="2" customFormat="1">
      <c r="A90" s="40"/>
      <c r="B90" s="41"/>
      <c r="C90" s="42"/>
      <c r="D90" s="219" t="s">
        <v>147</v>
      </c>
      <c r="E90" s="42"/>
      <c r="F90" s="220" t="s">
        <v>563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147</v>
      </c>
      <c r="AU90" s="19" t="s">
        <v>145</v>
      </c>
    </row>
    <row r="91" s="2" customFormat="1" ht="16.5" customHeight="1">
      <c r="A91" s="40"/>
      <c r="B91" s="41"/>
      <c r="C91" s="206" t="s">
        <v>138</v>
      </c>
      <c r="D91" s="206" t="s">
        <v>140</v>
      </c>
      <c r="E91" s="207" t="s">
        <v>564</v>
      </c>
      <c r="F91" s="208" t="s">
        <v>565</v>
      </c>
      <c r="G91" s="209" t="s">
        <v>165</v>
      </c>
      <c r="H91" s="210">
        <v>9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44</v>
      </c>
      <c r="O91" s="86"/>
      <c r="P91" s="215">
        <f>O91*H91</f>
        <v>0</v>
      </c>
      <c r="Q91" s="215">
        <v>0.001</v>
      </c>
      <c r="R91" s="215">
        <f>Q91*H91</f>
        <v>0.0090000000000000011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233</v>
      </c>
      <c r="AT91" s="217" t="s">
        <v>140</v>
      </c>
      <c r="AU91" s="217" t="s">
        <v>145</v>
      </c>
      <c r="AY91" s="19" t="s">
        <v>137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145</v>
      </c>
      <c r="BK91" s="218">
        <f>ROUND(I91*H91,2)</f>
        <v>0</v>
      </c>
      <c r="BL91" s="19" t="s">
        <v>233</v>
      </c>
      <c r="BM91" s="217" t="s">
        <v>566</v>
      </c>
    </row>
    <row r="92" s="2" customFormat="1">
      <c r="A92" s="40"/>
      <c r="B92" s="41"/>
      <c r="C92" s="42"/>
      <c r="D92" s="219" t="s">
        <v>147</v>
      </c>
      <c r="E92" s="42"/>
      <c r="F92" s="220" t="s">
        <v>567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147</v>
      </c>
      <c r="AU92" s="19" t="s">
        <v>145</v>
      </c>
    </row>
    <row r="93" s="2" customFormat="1" ht="16.5" customHeight="1">
      <c r="A93" s="40"/>
      <c r="B93" s="41"/>
      <c r="C93" s="206" t="s">
        <v>144</v>
      </c>
      <c r="D93" s="206" t="s">
        <v>140</v>
      </c>
      <c r="E93" s="207" t="s">
        <v>568</v>
      </c>
      <c r="F93" s="208" t="s">
        <v>569</v>
      </c>
      <c r="G93" s="209" t="s">
        <v>165</v>
      </c>
      <c r="H93" s="210">
        <v>2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0.0012899999999999999</v>
      </c>
      <c r="R93" s="215">
        <f>Q93*H93</f>
        <v>0.0025799999999999998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233</v>
      </c>
      <c r="AT93" s="217" t="s">
        <v>140</v>
      </c>
      <c r="AU93" s="217" t="s">
        <v>145</v>
      </c>
      <c r="AY93" s="19" t="s">
        <v>137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145</v>
      </c>
      <c r="BK93" s="218">
        <f>ROUND(I93*H93,2)</f>
        <v>0</v>
      </c>
      <c r="BL93" s="19" t="s">
        <v>233</v>
      </c>
      <c r="BM93" s="217" t="s">
        <v>570</v>
      </c>
    </row>
    <row r="94" s="2" customFormat="1">
      <c r="A94" s="40"/>
      <c r="B94" s="41"/>
      <c r="C94" s="42"/>
      <c r="D94" s="219" t="s">
        <v>147</v>
      </c>
      <c r="E94" s="42"/>
      <c r="F94" s="220" t="s">
        <v>571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147</v>
      </c>
      <c r="AU94" s="19" t="s">
        <v>145</v>
      </c>
    </row>
    <row r="95" s="2" customFormat="1" ht="16.5" customHeight="1">
      <c r="A95" s="40"/>
      <c r="B95" s="41"/>
      <c r="C95" s="206" t="s">
        <v>168</v>
      </c>
      <c r="D95" s="206" t="s">
        <v>140</v>
      </c>
      <c r="E95" s="207" t="s">
        <v>572</v>
      </c>
      <c r="F95" s="208" t="s">
        <v>573</v>
      </c>
      <c r="G95" s="209" t="s">
        <v>188</v>
      </c>
      <c r="H95" s="210">
        <v>4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0.00071000000000000002</v>
      </c>
      <c r="R95" s="215">
        <f>Q95*H95</f>
        <v>0.0028400000000000001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233</v>
      </c>
      <c r="AT95" s="217" t="s">
        <v>140</v>
      </c>
      <c r="AU95" s="217" t="s">
        <v>145</v>
      </c>
      <c r="AY95" s="19" t="s">
        <v>137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145</v>
      </c>
      <c r="BK95" s="218">
        <f>ROUND(I95*H95,2)</f>
        <v>0</v>
      </c>
      <c r="BL95" s="19" t="s">
        <v>233</v>
      </c>
      <c r="BM95" s="217" t="s">
        <v>574</v>
      </c>
    </row>
    <row r="96" s="2" customFormat="1">
      <c r="A96" s="40"/>
      <c r="B96" s="41"/>
      <c r="C96" s="42"/>
      <c r="D96" s="219" t="s">
        <v>147</v>
      </c>
      <c r="E96" s="42"/>
      <c r="F96" s="220" t="s">
        <v>575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147</v>
      </c>
      <c r="AU96" s="19" t="s">
        <v>145</v>
      </c>
    </row>
    <row r="97" s="2" customFormat="1" ht="16.5" customHeight="1">
      <c r="A97" s="40"/>
      <c r="B97" s="41"/>
      <c r="C97" s="206" t="s">
        <v>156</v>
      </c>
      <c r="D97" s="206" t="s">
        <v>140</v>
      </c>
      <c r="E97" s="207" t="s">
        <v>572</v>
      </c>
      <c r="F97" s="208" t="s">
        <v>573</v>
      </c>
      <c r="G97" s="209" t="s">
        <v>188</v>
      </c>
      <c r="H97" s="210">
        <v>3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0.00071000000000000002</v>
      </c>
      <c r="R97" s="215">
        <f>Q97*H97</f>
        <v>0.0021299999999999999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233</v>
      </c>
      <c r="AT97" s="217" t="s">
        <v>140</v>
      </c>
      <c r="AU97" s="217" t="s">
        <v>145</v>
      </c>
      <c r="AY97" s="19" t="s">
        <v>137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145</v>
      </c>
      <c r="BK97" s="218">
        <f>ROUND(I97*H97,2)</f>
        <v>0</v>
      </c>
      <c r="BL97" s="19" t="s">
        <v>233</v>
      </c>
      <c r="BM97" s="217" t="s">
        <v>576</v>
      </c>
    </row>
    <row r="98" s="2" customFormat="1">
      <c r="A98" s="40"/>
      <c r="B98" s="41"/>
      <c r="C98" s="42"/>
      <c r="D98" s="219" t="s">
        <v>147</v>
      </c>
      <c r="E98" s="42"/>
      <c r="F98" s="220" t="s">
        <v>575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147</v>
      </c>
      <c r="AU98" s="19" t="s">
        <v>145</v>
      </c>
    </row>
    <row r="99" s="2" customFormat="1" ht="16.5" customHeight="1">
      <c r="A99" s="40"/>
      <c r="B99" s="41"/>
      <c r="C99" s="206" t="s">
        <v>179</v>
      </c>
      <c r="D99" s="206" t="s">
        <v>140</v>
      </c>
      <c r="E99" s="207" t="s">
        <v>577</v>
      </c>
      <c r="F99" s="208" t="s">
        <v>578</v>
      </c>
      <c r="G99" s="209" t="s">
        <v>188</v>
      </c>
      <c r="H99" s="210">
        <v>12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0.0020600000000000002</v>
      </c>
      <c r="R99" s="215">
        <f>Q99*H99</f>
        <v>0.024720000000000002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233</v>
      </c>
      <c r="AT99" s="217" t="s">
        <v>140</v>
      </c>
      <c r="AU99" s="217" t="s">
        <v>145</v>
      </c>
      <c r="AY99" s="19" t="s">
        <v>137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145</v>
      </c>
      <c r="BK99" s="218">
        <f>ROUND(I99*H99,2)</f>
        <v>0</v>
      </c>
      <c r="BL99" s="19" t="s">
        <v>233</v>
      </c>
      <c r="BM99" s="217" t="s">
        <v>579</v>
      </c>
    </row>
    <row r="100" s="2" customFormat="1">
      <c r="A100" s="40"/>
      <c r="B100" s="41"/>
      <c r="C100" s="42"/>
      <c r="D100" s="219" t="s">
        <v>147</v>
      </c>
      <c r="E100" s="42"/>
      <c r="F100" s="220" t="s">
        <v>580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147</v>
      </c>
      <c r="AU100" s="19" t="s">
        <v>145</v>
      </c>
    </row>
    <row r="101" s="2" customFormat="1" ht="16.5" customHeight="1">
      <c r="A101" s="40"/>
      <c r="B101" s="41"/>
      <c r="C101" s="206" t="s">
        <v>185</v>
      </c>
      <c r="D101" s="206" t="s">
        <v>140</v>
      </c>
      <c r="E101" s="207" t="s">
        <v>577</v>
      </c>
      <c r="F101" s="208" t="s">
        <v>578</v>
      </c>
      <c r="G101" s="209" t="s">
        <v>188</v>
      </c>
      <c r="H101" s="210">
        <v>2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0.0020600000000000002</v>
      </c>
      <c r="R101" s="215">
        <f>Q101*H101</f>
        <v>0.0041200000000000004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233</v>
      </c>
      <c r="AT101" s="217" t="s">
        <v>140</v>
      </c>
      <c r="AU101" s="217" t="s">
        <v>145</v>
      </c>
      <c r="AY101" s="19" t="s">
        <v>137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145</v>
      </c>
      <c r="BK101" s="218">
        <f>ROUND(I101*H101,2)</f>
        <v>0</v>
      </c>
      <c r="BL101" s="19" t="s">
        <v>233</v>
      </c>
      <c r="BM101" s="217" t="s">
        <v>581</v>
      </c>
    </row>
    <row r="102" s="2" customFormat="1">
      <c r="A102" s="40"/>
      <c r="B102" s="41"/>
      <c r="C102" s="42"/>
      <c r="D102" s="219" t="s">
        <v>147</v>
      </c>
      <c r="E102" s="42"/>
      <c r="F102" s="220" t="s">
        <v>580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147</v>
      </c>
      <c r="AU102" s="19" t="s">
        <v>145</v>
      </c>
    </row>
    <row r="103" s="2" customFormat="1" ht="16.5" customHeight="1">
      <c r="A103" s="40"/>
      <c r="B103" s="41"/>
      <c r="C103" s="206" t="s">
        <v>191</v>
      </c>
      <c r="D103" s="206" t="s">
        <v>140</v>
      </c>
      <c r="E103" s="207" t="s">
        <v>582</v>
      </c>
      <c r="F103" s="208" t="s">
        <v>583</v>
      </c>
      <c r="G103" s="209" t="s">
        <v>188</v>
      </c>
      <c r="H103" s="210">
        <v>5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0.00155</v>
      </c>
      <c r="R103" s="215">
        <f>Q103*H103</f>
        <v>0.0077499999999999999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233</v>
      </c>
      <c r="AT103" s="217" t="s">
        <v>140</v>
      </c>
      <c r="AU103" s="217" t="s">
        <v>145</v>
      </c>
      <c r="AY103" s="19" t="s">
        <v>137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145</v>
      </c>
      <c r="BK103" s="218">
        <f>ROUND(I103*H103,2)</f>
        <v>0</v>
      </c>
      <c r="BL103" s="19" t="s">
        <v>233</v>
      </c>
      <c r="BM103" s="217" t="s">
        <v>584</v>
      </c>
    </row>
    <row r="104" s="2" customFormat="1">
      <c r="A104" s="40"/>
      <c r="B104" s="41"/>
      <c r="C104" s="42"/>
      <c r="D104" s="219" t="s">
        <v>147</v>
      </c>
      <c r="E104" s="42"/>
      <c r="F104" s="220" t="s">
        <v>585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147</v>
      </c>
      <c r="AU104" s="19" t="s">
        <v>145</v>
      </c>
    </row>
    <row r="105" s="2" customFormat="1" ht="16.5" customHeight="1">
      <c r="A105" s="40"/>
      <c r="B105" s="41"/>
      <c r="C105" s="206" t="s">
        <v>196</v>
      </c>
      <c r="D105" s="206" t="s">
        <v>140</v>
      </c>
      <c r="E105" s="207" t="s">
        <v>586</v>
      </c>
      <c r="F105" s="208" t="s">
        <v>587</v>
      </c>
      <c r="G105" s="209" t="s">
        <v>188</v>
      </c>
      <c r="H105" s="210">
        <v>3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0.00059000000000000003</v>
      </c>
      <c r="R105" s="215">
        <f>Q105*H105</f>
        <v>0.0017700000000000001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233</v>
      </c>
      <c r="AT105" s="217" t="s">
        <v>140</v>
      </c>
      <c r="AU105" s="217" t="s">
        <v>145</v>
      </c>
      <c r="AY105" s="19" t="s">
        <v>137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145</v>
      </c>
      <c r="BK105" s="218">
        <f>ROUND(I105*H105,2)</f>
        <v>0</v>
      </c>
      <c r="BL105" s="19" t="s">
        <v>233</v>
      </c>
      <c r="BM105" s="217" t="s">
        <v>588</v>
      </c>
    </row>
    <row r="106" s="2" customFormat="1">
      <c r="A106" s="40"/>
      <c r="B106" s="41"/>
      <c r="C106" s="42"/>
      <c r="D106" s="219" t="s">
        <v>147</v>
      </c>
      <c r="E106" s="42"/>
      <c r="F106" s="220" t="s">
        <v>589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147</v>
      </c>
      <c r="AU106" s="19" t="s">
        <v>145</v>
      </c>
    </row>
    <row r="107" s="2" customFormat="1" ht="16.5" customHeight="1">
      <c r="A107" s="40"/>
      <c r="B107" s="41"/>
      <c r="C107" s="206" t="s">
        <v>202</v>
      </c>
      <c r="D107" s="206" t="s">
        <v>140</v>
      </c>
      <c r="E107" s="207" t="s">
        <v>590</v>
      </c>
      <c r="F107" s="208" t="s">
        <v>591</v>
      </c>
      <c r="G107" s="209" t="s">
        <v>188</v>
      </c>
      <c r="H107" s="210">
        <v>6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0.0020100000000000001</v>
      </c>
      <c r="R107" s="215">
        <f>Q107*H107</f>
        <v>0.012060000000000001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233</v>
      </c>
      <c r="AT107" s="217" t="s">
        <v>140</v>
      </c>
      <c r="AU107" s="217" t="s">
        <v>145</v>
      </c>
      <c r="AY107" s="19" t="s">
        <v>137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145</v>
      </c>
      <c r="BK107" s="218">
        <f>ROUND(I107*H107,2)</f>
        <v>0</v>
      </c>
      <c r="BL107" s="19" t="s">
        <v>233</v>
      </c>
      <c r="BM107" s="217" t="s">
        <v>592</v>
      </c>
    </row>
    <row r="108" s="2" customFormat="1">
      <c r="A108" s="40"/>
      <c r="B108" s="41"/>
      <c r="C108" s="42"/>
      <c r="D108" s="219" t="s">
        <v>147</v>
      </c>
      <c r="E108" s="42"/>
      <c r="F108" s="220" t="s">
        <v>593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147</v>
      </c>
      <c r="AU108" s="19" t="s">
        <v>145</v>
      </c>
    </row>
    <row r="109" s="2" customFormat="1" ht="16.5" customHeight="1">
      <c r="A109" s="40"/>
      <c r="B109" s="41"/>
      <c r="C109" s="206" t="s">
        <v>8</v>
      </c>
      <c r="D109" s="206" t="s">
        <v>140</v>
      </c>
      <c r="E109" s="207" t="s">
        <v>594</v>
      </c>
      <c r="F109" s="208" t="s">
        <v>595</v>
      </c>
      <c r="G109" s="209" t="s">
        <v>188</v>
      </c>
      <c r="H109" s="210">
        <v>3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0.00040999999999999999</v>
      </c>
      <c r="R109" s="215">
        <f>Q109*H109</f>
        <v>0.00123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233</v>
      </c>
      <c r="AT109" s="217" t="s">
        <v>140</v>
      </c>
      <c r="AU109" s="217" t="s">
        <v>145</v>
      </c>
      <c r="AY109" s="19" t="s">
        <v>137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145</v>
      </c>
      <c r="BK109" s="218">
        <f>ROUND(I109*H109,2)</f>
        <v>0</v>
      </c>
      <c r="BL109" s="19" t="s">
        <v>233</v>
      </c>
      <c r="BM109" s="217" t="s">
        <v>596</v>
      </c>
    </row>
    <row r="110" s="2" customFormat="1">
      <c r="A110" s="40"/>
      <c r="B110" s="41"/>
      <c r="C110" s="42"/>
      <c r="D110" s="219" t="s">
        <v>147</v>
      </c>
      <c r="E110" s="42"/>
      <c r="F110" s="220" t="s">
        <v>597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147</v>
      </c>
      <c r="AU110" s="19" t="s">
        <v>145</v>
      </c>
    </row>
    <row r="111" s="14" customFormat="1">
      <c r="A111" s="14"/>
      <c r="B111" s="234"/>
      <c r="C111" s="235"/>
      <c r="D111" s="219" t="s">
        <v>149</v>
      </c>
      <c r="E111" s="236" t="s">
        <v>19</v>
      </c>
      <c r="F111" s="237" t="s">
        <v>598</v>
      </c>
      <c r="G111" s="235"/>
      <c r="H111" s="238">
        <v>3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149</v>
      </c>
      <c r="AU111" s="244" t="s">
        <v>145</v>
      </c>
      <c r="AV111" s="14" t="s">
        <v>145</v>
      </c>
      <c r="AW111" s="14" t="s">
        <v>33</v>
      </c>
      <c r="AX111" s="14" t="s">
        <v>72</v>
      </c>
      <c r="AY111" s="244" t="s">
        <v>137</v>
      </c>
    </row>
    <row r="112" s="15" customFormat="1">
      <c r="A112" s="15"/>
      <c r="B112" s="245"/>
      <c r="C112" s="246"/>
      <c r="D112" s="219" t="s">
        <v>149</v>
      </c>
      <c r="E112" s="247" t="s">
        <v>19</v>
      </c>
      <c r="F112" s="248" t="s">
        <v>151</v>
      </c>
      <c r="G112" s="246"/>
      <c r="H112" s="249">
        <v>3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5" t="s">
        <v>149</v>
      </c>
      <c r="AU112" s="255" t="s">
        <v>145</v>
      </c>
      <c r="AV112" s="15" t="s">
        <v>144</v>
      </c>
      <c r="AW112" s="15" t="s">
        <v>33</v>
      </c>
      <c r="AX112" s="15" t="s">
        <v>80</v>
      </c>
      <c r="AY112" s="255" t="s">
        <v>137</v>
      </c>
    </row>
    <row r="113" s="2" customFormat="1" ht="16.5" customHeight="1">
      <c r="A113" s="40"/>
      <c r="B113" s="41"/>
      <c r="C113" s="206" t="s">
        <v>214</v>
      </c>
      <c r="D113" s="206" t="s">
        <v>140</v>
      </c>
      <c r="E113" s="207" t="s">
        <v>599</v>
      </c>
      <c r="F113" s="208" t="s">
        <v>600</v>
      </c>
      <c r="G113" s="209" t="s">
        <v>188</v>
      </c>
      <c r="H113" s="210">
        <v>2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0.00048000000000000001</v>
      </c>
      <c r="R113" s="215">
        <f>Q113*H113</f>
        <v>0.00096000000000000002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233</v>
      </c>
      <c r="AT113" s="217" t="s">
        <v>140</v>
      </c>
      <c r="AU113" s="217" t="s">
        <v>145</v>
      </c>
      <c r="AY113" s="19" t="s">
        <v>137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145</v>
      </c>
      <c r="BK113" s="218">
        <f>ROUND(I113*H113,2)</f>
        <v>0</v>
      </c>
      <c r="BL113" s="19" t="s">
        <v>233</v>
      </c>
      <c r="BM113" s="217" t="s">
        <v>601</v>
      </c>
    </row>
    <row r="114" s="2" customFormat="1">
      <c r="A114" s="40"/>
      <c r="B114" s="41"/>
      <c r="C114" s="42"/>
      <c r="D114" s="219" t="s">
        <v>147</v>
      </c>
      <c r="E114" s="42"/>
      <c r="F114" s="220" t="s">
        <v>602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147</v>
      </c>
      <c r="AU114" s="19" t="s">
        <v>145</v>
      </c>
    </row>
    <row r="115" s="2" customFormat="1" ht="16.5" customHeight="1">
      <c r="A115" s="40"/>
      <c r="B115" s="41"/>
      <c r="C115" s="206" t="s">
        <v>220</v>
      </c>
      <c r="D115" s="206" t="s">
        <v>140</v>
      </c>
      <c r="E115" s="207" t="s">
        <v>603</v>
      </c>
      <c r="F115" s="208" t="s">
        <v>604</v>
      </c>
      <c r="G115" s="209" t="s">
        <v>165</v>
      </c>
      <c r="H115" s="210">
        <v>1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233</v>
      </c>
      <c r="AT115" s="217" t="s">
        <v>140</v>
      </c>
      <c r="AU115" s="217" t="s">
        <v>145</v>
      </c>
      <c r="AY115" s="19" t="s">
        <v>137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145</v>
      </c>
      <c r="BK115" s="218">
        <f>ROUND(I115*H115,2)</f>
        <v>0</v>
      </c>
      <c r="BL115" s="19" t="s">
        <v>233</v>
      </c>
      <c r="BM115" s="217" t="s">
        <v>605</v>
      </c>
    </row>
    <row r="116" s="2" customFormat="1">
      <c r="A116" s="40"/>
      <c r="B116" s="41"/>
      <c r="C116" s="42"/>
      <c r="D116" s="219" t="s">
        <v>147</v>
      </c>
      <c r="E116" s="42"/>
      <c r="F116" s="220" t="s">
        <v>606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147</v>
      </c>
      <c r="AU116" s="19" t="s">
        <v>145</v>
      </c>
    </row>
    <row r="117" s="2" customFormat="1" ht="16.5" customHeight="1">
      <c r="A117" s="40"/>
      <c r="B117" s="41"/>
      <c r="C117" s="206" t="s">
        <v>226</v>
      </c>
      <c r="D117" s="206" t="s">
        <v>140</v>
      </c>
      <c r="E117" s="207" t="s">
        <v>607</v>
      </c>
      <c r="F117" s="208" t="s">
        <v>608</v>
      </c>
      <c r="G117" s="209" t="s">
        <v>165</v>
      </c>
      <c r="H117" s="210">
        <v>2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233</v>
      </c>
      <c r="AT117" s="217" t="s">
        <v>140</v>
      </c>
      <c r="AU117" s="217" t="s">
        <v>145</v>
      </c>
      <c r="AY117" s="19" t="s">
        <v>137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145</v>
      </c>
      <c r="BK117" s="218">
        <f>ROUND(I117*H117,2)</f>
        <v>0</v>
      </c>
      <c r="BL117" s="19" t="s">
        <v>233</v>
      </c>
      <c r="BM117" s="217" t="s">
        <v>609</v>
      </c>
    </row>
    <row r="118" s="2" customFormat="1">
      <c r="A118" s="40"/>
      <c r="B118" s="41"/>
      <c r="C118" s="42"/>
      <c r="D118" s="219" t="s">
        <v>147</v>
      </c>
      <c r="E118" s="42"/>
      <c r="F118" s="220" t="s">
        <v>610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147</v>
      </c>
      <c r="AU118" s="19" t="s">
        <v>145</v>
      </c>
    </row>
    <row r="119" s="2" customFormat="1" ht="16.5" customHeight="1">
      <c r="A119" s="40"/>
      <c r="B119" s="41"/>
      <c r="C119" s="206" t="s">
        <v>233</v>
      </c>
      <c r="D119" s="206" t="s">
        <v>140</v>
      </c>
      <c r="E119" s="207" t="s">
        <v>611</v>
      </c>
      <c r="F119" s="208" t="s">
        <v>612</v>
      </c>
      <c r="G119" s="209" t="s">
        <v>165</v>
      </c>
      <c r="H119" s="210">
        <v>4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44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233</v>
      </c>
      <c r="AT119" s="217" t="s">
        <v>140</v>
      </c>
      <c r="AU119" s="217" t="s">
        <v>145</v>
      </c>
      <c r="AY119" s="19" t="s">
        <v>137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145</v>
      </c>
      <c r="BK119" s="218">
        <f>ROUND(I119*H119,2)</f>
        <v>0</v>
      </c>
      <c r="BL119" s="19" t="s">
        <v>233</v>
      </c>
      <c r="BM119" s="217" t="s">
        <v>613</v>
      </c>
    </row>
    <row r="120" s="2" customFormat="1">
      <c r="A120" s="40"/>
      <c r="B120" s="41"/>
      <c r="C120" s="42"/>
      <c r="D120" s="219" t="s">
        <v>147</v>
      </c>
      <c r="E120" s="42"/>
      <c r="F120" s="220" t="s">
        <v>614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147</v>
      </c>
      <c r="AU120" s="19" t="s">
        <v>145</v>
      </c>
    </row>
    <row r="121" s="2" customFormat="1" ht="16.5" customHeight="1">
      <c r="A121" s="40"/>
      <c r="B121" s="41"/>
      <c r="C121" s="206" t="s">
        <v>238</v>
      </c>
      <c r="D121" s="206" t="s">
        <v>140</v>
      </c>
      <c r="E121" s="207" t="s">
        <v>615</v>
      </c>
      <c r="F121" s="208" t="s">
        <v>616</v>
      </c>
      <c r="G121" s="209" t="s">
        <v>165</v>
      </c>
      <c r="H121" s="210">
        <v>2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233</v>
      </c>
      <c r="AT121" s="217" t="s">
        <v>140</v>
      </c>
      <c r="AU121" s="217" t="s">
        <v>145</v>
      </c>
      <c r="AY121" s="19" t="s">
        <v>137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145</v>
      </c>
      <c r="BK121" s="218">
        <f>ROUND(I121*H121,2)</f>
        <v>0</v>
      </c>
      <c r="BL121" s="19" t="s">
        <v>233</v>
      </c>
      <c r="BM121" s="217" t="s">
        <v>617</v>
      </c>
    </row>
    <row r="122" s="2" customFormat="1">
      <c r="A122" s="40"/>
      <c r="B122" s="41"/>
      <c r="C122" s="42"/>
      <c r="D122" s="219" t="s">
        <v>147</v>
      </c>
      <c r="E122" s="42"/>
      <c r="F122" s="220" t="s">
        <v>618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147</v>
      </c>
      <c r="AU122" s="19" t="s">
        <v>145</v>
      </c>
    </row>
    <row r="123" s="2" customFormat="1" ht="21.75" customHeight="1">
      <c r="A123" s="40"/>
      <c r="B123" s="41"/>
      <c r="C123" s="206" t="s">
        <v>244</v>
      </c>
      <c r="D123" s="206" t="s">
        <v>140</v>
      </c>
      <c r="E123" s="207" t="s">
        <v>619</v>
      </c>
      <c r="F123" s="208" t="s">
        <v>620</v>
      </c>
      <c r="G123" s="209" t="s">
        <v>165</v>
      </c>
      <c r="H123" s="210">
        <v>2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44</v>
      </c>
      <c r="O123" s="86"/>
      <c r="P123" s="215">
        <f>O123*H123</f>
        <v>0</v>
      </c>
      <c r="Q123" s="215">
        <v>0.0015200000000000001</v>
      </c>
      <c r="R123" s="215">
        <f>Q123*H123</f>
        <v>0.0030400000000000002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233</v>
      </c>
      <c r="AT123" s="217" t="s">
        <v>140</v>
      </c>
      <c r="AU123" s="217" t="s">
        <v>145</v>
      </c>
      <c r="AY123" s="19" t="s">
        <v>137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145</v>
      </c>
      <c r="BK123" s="218">
        <f>ROUND(I123*H123,2)</f>
        <v>0</v>
      </c>
      <c r="BL123" s="19" t="s">
        <v>233</v>
      </c>
      <c r="BM123" s="217" t="s">
        <v>621</v>
      </c>
    </row>
    <row r="124" s="2" customFormat="1">
      <c r="A124" s="40"/>
      <c r="B124" s="41"/>
      <c r="C124" s="42"/>
      <c r="D124" s="219" t="s">
        <v>147</v>
      </c>
      <c r="E124" s="42"/>
      <c r="F124" s="220" t="s">
        <v>622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147</v>
      </c>
      <c r="AU124" s="19" t="s">
        <v>145</v>
      </c>
    </row>
    <row r="125" s="2" customFormat="1" ht="16.5" customHeight="1">
      <c r="A125" s="40"/>
      <c r="B125" s="41"/>
      <c r="C125" s="206" t="s">
        <v>251</v>
      </c>
      <c r="D125" s="206" t="s">
        <v>140</v>
      </c>
      <c r="E125" s="207" t="s">
        <v>623</v>
      </c>
      <c r="F125" s="208" t="s">
        <v>624</v>
      </c>
      <c r="G125" s="209" t="s">
        <v>188</v>
      </c>
      <c r="H125" s="210">
        <v>42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44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233</v>
      </c>
      <c r="AT125" s="217" t="s">
        <v>140</v>
      </c>
      <c r="AU125" s="217" t="s">
        <v>145</v>
      </c>
      <c r="AY125" s="19" t="s">
        <v>137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145</v>
      </c>
      <c r="BK125" s="218">
        <f>ROUND(I125*H125,2)</f>
        <v>0</v>
      </c>
      <c r="BL125" s="19" t="s">
        <v>233</v>
      </c>
      <c r="BM125" s="217" t="s">
        <v>625</v>
      </c>
    </row>
    <row r="126" s="2" customFormat="1">
      <c r="A126" s="40"/>
      <c r="B126" s="41"/>
      <c r="C126" s="42"/>
      <c r="D126" s="219" t="s">
        <v>147</v>
      </c>
      <c r="E126" s="42"/>
      <c r="F126" s="220" t="s">
        <v>626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147</v>
      </c>
      <c r="AU126" s="19" t="s">
        <v>145</v>
      </c>
    </row>
    <row r="127" s="2" customFormat="1" ht="16.5" customHeight="1">
      <c r="A127" s="40"/>
      <c r="B127" s="41"/>
      <c r="C127" s="206" t="s">
        <v>257</v>
      </c>
      <c r="D127" s="206" t="s">
        <v>140</v>
      </c>
      <c r="E127" s="207" t="s">
        <v>627</v>
      </c>
      <c r="F127" s="208" t="s">
        <v>628</v>
      </c>
      <c r="G127" s="209" t="s">
        <v>254</v>
      </c>
      <c r="H127" s="210">
        <v>0.073999999999999996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233</v>
      </c>
      <c r="AT127" s="217" t="s">
        <v>140</v>
      </c>
      <c r="AU127" s="217" t="s">
        <v>145</v>
      </c>
      <c r="AY127" s="19" t="s">
        <v>137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145</v>
      </c>
      <c r="BK127" s="218">
        <f>ROUND(I127*H127,2)</f>
        <v>0</v>
      </c>
      <c r="BL127" s="19" t="s">
        <v>233</v>
      </c>
      <c r="BM127" s="217" t="s">
        <v>629</v>
      </c>
    </row>
    <row r="128" s="2" customFormat="1">
      <c r="A128" s="40"/>
      <c r="B128" s="41"/>
      <c r="C128" s="42"/>
      <c r="D128" s="219" t="s">
        <v>147</v>
      </c>
      <c r="E128" s="42"/>
      <c r="F128" s="220" t="s">
        <v>630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147</v>
      </c>
      <c r="AU128" s="19" t="s">
        <v>145</v>
      </c>
    </row>
    <row r="129" s="12" customFormat="1" ht="22.8" customHeight="1">
      <c r="A129" s="12"/>
      <c r="B129" s="190"/>
      <c r="C129" s="191"/>
      <c r="D129" s="192" t="s">
        <v>71</v>
      </c>
      <c r="E129" s="204" t="s">
        <v>322</v>
      </c>
      <c r="F129" s="204" t="s">
        <v>323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SUM(P130:P167)</f>
        <v>0</v>
      </c>
      <c r="Q129" s="198"/>
      <c r="R129" s="199">
        <f>SUM(R130:R167)</f>
        <v>0.15385999999999997</v>
      </c>
      <c r="S129" s="198"/>
      <c r="T129" s="200">
        <f>SUM(T130:T167)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145</v>
      </c>
      <c r="AT129" s="202" t="s">
        <v>71</v>
      </c>
      <c r="AU129" s="202" t="s">
        <v>80</v>
      </c>
      <c r="AY129" s="201" t="s">
        <v>137</v>
      </c>
      <c r="BK129" s="203">
        <f>SUM(BK130:BK167)</f>
        <v>0</v>
      </c>
    </row>
    <row r="130" s="2" customFormat="1" ht="16.5" customHeight="1">
      <c r="A130" s="40"/>
      <c r="B130" s="41"/>
      <c r="C130" s="206" t="s">
        <v>7</v>
      </c>
      <c r="D130" s="206" t="s">
        <v>140</v>
      </c>
      <c r="E130" s="207" t="s">
        <v>631</v>
      </c>
      <c r="F130" s="208" t="s">
        <v>632</v>
      </c>
      <c r="G130" s="209" t="s">
        <v>165</v>
      </c>
      <c r="H130" s="210">
        <v>2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0.0016900000000000001</v>
      </c>
      <c r="R130" s="215">
        <f>Q130*H130</f>
        <v>0.0033800000000000002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233</v>
      </c>
      <c r="AT130" s="217" t="s">
        <v>140</v>
      </c>
      <c r="AU130" s="217" t="s">
        <v>145</v>
      </c>
      <c r="AY130" s="19" t="s">
        <v>137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145</v>
      </c>
      <c r="BK130" s="218">
        <f>ROUND(I130*H130,2)</f>
        <v>0</v>
      </c>
      <c r="BL130" s="19" t="s">
        <v>233</v>
      </c>
      <c r="BM130" s="217" t="s">
        <v>633</v>
      </c>
    </row>
    <row r="131" s="2" customFormat="1">
      <c r="A131" s="40"/>
      <c r="B131" s="41"/>
      <c r="C131" s="42"/>
      <c r="D131" s="219" t="s">
        <v>147</v>
      </c>
      <c r="E131" s="42"/>
      <c r="F131" s="220" t="s">
        <v>634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147</v>
      </c>
      <c r="AU131" s="19" t="s">
        <v>145</v>
      </c>
    </row>
    <row r="132" s="2" customFormat="1" ht="16.5" customHeight="1">
      <c r="A132" s="40"/>
      <c r="B132" s="41"/>
      <c r="C132" s="206" t="s">
        <v>267</v>
      </c>
      <c r="D132" s="206" t="s">
        <v>140</v>
      </c>
      <c r="E132" s="207" t="s">
        <v>635</v>
      </c>
      <c r="F132" s="208" t="s">
        <v>636</v>
      </c>
      <c r="G132" s="209" t="s">
        <v>188</v>
      </c>
      <c r="H132" s="210">
        <v>24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0.00084999999999999995</v>
      </c>
      <c r="R132" s="215">
        <f>Q132*H132</f>
        <v>0.020399999999999998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233</v>
      </c>
      <c r="AT132" s="217" t="s">
        <v>140</v>
      </c>
      <c r="AU132" s="217" t="s">
        <v>145</v>
      </c>
      <c r="AY132" s="19" t="s">
        <v>137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145</v>
      </c>
      <c r="BK132" s="218">
        <f>ROUND(I132*H132,2)</f>
        <v>0</v>
      </c>
      <c r="BL132" s="19" t="s">
        <v>233</v>
      </c>
      <c r="BM132" s="217" t="s">
        <v>637</v>
      </c>
    </row>
    <row r="133" s="2" customFormat="1">
      <c r="A133" s="40"/>
      <c r="B133" s="41"/>
      <c r="C133" s="42"/>
      <c r="D133" s="219" t="s">
        <v>147</v>
      </c>
      <c r="E133" s="42"/>
      <c r="F133" s="220" t="s">
        <v>638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147</v>
      </c>
      <c r="AU133" s="19" t="s">
        <v>145</v>
      </c>
    </row>
    <row r="134" s="2" customFormat="1" ht="16.5" customHeight="1">
      <c r="A134" s="40"/>
      <c r="B134" s="41"/>
      <c r="C134" s="206" t="s">
        <v>274</v>
      </c>
      <c r="D134" s="206" t="s">
        <v>140</v>
      </c>
      <c r="E134" s="207" t="s">
        <v>639</v>
      </c>
      <c r="F134" s="208" t="s">
        <v>640</v>
      </c>
      <c r="G134" s="209" t="s">
        <v>188</v>
      </c>
      <c r="H134" s="210">
        <v>16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0.00116</v>
      </c>
      <c r="R134" s="215">
        <f>Q134*H134</f>
        <v>0.01856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233</v>
      </c>
      <c r="AT134" s="217" t="s">
        <v>140</v>
      </c>
      <c r="AU134" s="217" t="s">
        <v>145</v>
      </c>
      <c r="AY134" s="19" t="s">
        <v>137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145</v>
      </c>
      <c r="BK134" s="218">
        <f>ROUND(I134*H134,2)</f>
        <v>0</v>
      </c>
      <c r="BL134" s="19" t="s">
        <v>233</v>
      </c>
      <c r="BM134" s="217" t="s">
        <v>641</v>
      </c>
    </row>
    <row r="135" s="2" customFormat="1">
      <c r="A135" s="40"/>
      <c r="B135" s="41"/>
      <c r="C135" s="42"/>
      <c r="D135" s="219" t="s">
        <v>147</v>
      </c>
      <c r="E135" s="42"/>
      <c r="F135" s="220" t="s">
        <v>642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147</v>
      </c>
      <c r="AU135" s="19" t="s">
        <v>145</v>
      </c>
    </row>
    <row r="136" s="2" customFormat="1" ht="16.5" customHeight="1">
      <c r="A136" s="40"/>
      <c r="B136" s="41"/>
      <c r="C136" s="206" t="s">
        <v>283</v>
      </c>
      <c r="D136" s="206" t="s">
        <v>140</v>
      </c>
      <c r="E136" s="207" t="s">
        <v>643</v>
      </c>
      <c r="F136" s="208" t="s">
        <v>644</v>
      </c>
      <c r="G136" s="209" t="s">
        <v>188</v>
      </c>
      <c r="H136" s="210">
        <v>10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0.00281</v>
      </c>
      <c r="R136" s="215">
        <f>Q136*H136</f>
        <v>0.0281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233</v>
      </c>
      <c r="AT136" s="217" t="s">
        <v>140</v>
      </c>
      <c r="AU136" s="217" t="s">
        <v>145</v>
      </c>
      <c r="AY136" s="19" t="s">
        <v>137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145</v>
      </c>
      <c r="BK136" s="218">
        <f>ROUND(I136*H136,2)</f>
        <v>0</v>
      </c>
      <c r="BL136" s="19" t="s">
        <v>233</v>
      </c>
      <c r="BM136" s="217" t="s">
        <v>645</v>
      </c>
    </row>
    <row r="137" s="2" customFormat="1">
      <c r="A137" s="40"/>
      <c r="B137" s="41"/>
      <c r="C137" s="42"/>
      <c r="D137" s="219" t="s">
        <v>147</v>
      </c>
      <c r="E137" s="42"/>
      <c r="F137" s="220" t="s">
        <v>646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147</v>
      </c>
      <c r="AU137" s="19" t="s">
        <v>145</v>
      </c>
    </row>
    <row r="138" s="2" customFormat="1" ht="16.5" customHeight="1">
      <c r="A138" s="40"/>
      <c r="B138" s="41"/>
      <c r="C138" s="206" t="s">
        <v>289</v>
      </c>
      <c r="D138" s="206" t="s">
        <v>140</v>
      </c>
      <c r="E138" s="207" t="s">
        <v>647</v>
      </c>
      <c r="F138" s="208" t="s">
        <v>648</v>
      </c>
      <c r="G138" s="209" t="s">
        <v>188</v>
      </c>
      <c r="H138" s="210">
        <v>8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0.00363</v>
      </c>
      <c r="R138" s="215">
        <f>Q138*H138</f>
        <v>0.02904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233</v>
      </c>
      <c r="AT138" s="217" t="s">
        <v>140</v>
      </c>
      <c r="AU138" s="217" t="s">
        <v>145</v>
      </c>
      <c r="AY138" s="19" t="s">
        <v>137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145</v>
      </c>
      <c r="BK138" s="218">
        <f>ROUND(I138*H138,2)</f>
        <v>0</v>
      </c>
      <c r="BL138" s="19" t="s">
        <v>233</v>
      </c>
      <c r="BM138" s="217" t="s">
        <v>649</v>
      </c>
    </row>
    <row r="139" s="2" customFormat="1">
      <c r="A139" s="40"/>
      <c r="B139" s="41"/>
      <c r="C139" s="42"/>
      <c r="D139" s="219" t="s">
        <v>147</v>
      </c>
      <c r="E139" s="42"/>
      <c r="F139" s="220" t="s">
        <v>650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147</v>
      </c>
      <c r="AU139" s="19" t="s">
        <v>145</v>
      </c>
    </row>
    <row r="140" s="2" customFormat="1" ht="16.5" customHeight="1">
      <c r="A140" s="40"/>
      <c r="B140" s="41"/>
      <c r="C140" s="206" t="s">
        <v>295</v>
      </c>
      <c r="D140" s="206" t="s">
        <v>140</v>
      </c>
      <c r="E140" s="207" t="s">
        <v>651</v>
      </c>
      <c r="F140" s="208" t="s">
        <v>652</v>
      </c>
      <c r="G140" s="209" t="s">
        <v>188</v>
      </c>
      <c r="H140" s="210">
        <v>16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0.00097999999999999997</v>
      </c>
      <c r="R140" s="215">
        <f>Q140*H140</f>
        <v>0.015679999999999999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233</v>
      </c>
      <c r="AT140" s="217" t="s">
        <v>140</v>
      </c>
      <c r="AU140" s="217" t="s">
        <v>145</v>
      </c>
      <c r="AY140" s="19" t="s">
        <v>137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145</v>
      </c>
      <c r="BK140" s="218">
        <f>ROUND(I140*H140,2)</f>
        <v>0</v>
      </c>
      <c r="BL140" s="19" t="s">
        <v>233</v>
      </c>
      <c r="BM140" s="217" t="s">
        <v>653</v>
      </c>
    </row>
    <row r="141" s="2" customFormat="1">
      <c r="A141" s="40"/>
      <c r="B141" s="41"/>
      <c r="C141" s="42"/>
      <c r="D141" s="219" t="s">
        <v>147</v>
      </c>
      <c r="E141" s="42"/>
      <c r="F141" s="220" t="s">
        <v>654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147</v>
      </c>
      <c r="AU141" s="19" t="s">
        <v>145</v>
      </c>
    </row>
    <row r="142" s="2" customFormat="1" ht="16.5" customHeight="1">
      <c r="A142" s="40"/>
      <c r="B142" s="41"/>
      <c r="C142" s="206" t="s">
        <v>300</v>
      </c>
      <c r="D142" s="206" t="s">
        <v>140</v>
      </c>
      <c r="E142" s="207" t="s">
        <v>655</v>
      </c>
      <c r="F142" s="208" t="s">
        <v>656</v>
      </c>
      <c r="G142" s="209" t="s">
        <v>188</v>
      </c>
      <c r="H142" s="210">
        <v>6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44</v>
      </c>
      <c r="O142" s="86"/>
      <c r="P142" s="215">
        <f>O142*H142</f>
        <v>0</v>
      </c>
      <c r="Q142" s="215">
        <v>0.0012600000000000001</v>
      </c>
      <c r="R142" s="215">
        <f>Q142*H142</f>
        <v>0.0075600000000000007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233</v>
      </c>
      <c r="AT142" s="217" t="s">
        <v>140</v>
      </c>
      <c r="AU142" s="217" t="s">
        <v>145</v>
      </c>
      <c r="AY142" s="19" t="s">
        <v>137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145</v>
      </c>
      <c r="BK142" s="218">
        <f>ROUND(I142*H142,2)</f>
        <v>0</v>
      </c>
      <c r="BL142" s="19" t="s">
        <v>233</v>
      </c>
      <c r="BM142" s="217" t="s">
        <v>657</v>
      </c>
    </row>
    <row r="143" s="2" customFormat="1">
      <c r="A143" s="40"/>
      <c r="B143" s="41"/>
      <c r="C143" s="42"/>
      <c r="D143" s="219" t="s">
        <v>147</v>
      </c>
      <c r="E143" s="42"/>
      <c r="F143" s="220" t="s">
        <v>658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147</v>
      </c>
      <c r="AU143" s="19" t="s">
        <v>145</v>
      </c>
    </row>
    <row r="144" s="2" customFormat="1" ht="16.5" customHeight="1">
      <c r="A144" s="40"/>
      <c r="B144" s="41"/>
      <c r="C144" s="206" t="s">
        <v>305</v>
      </c>
      <c r="D144" s="206" t="s">
        <v>140</v>
      </c>
      <c r="E144" s="207" t="s">
        <v>659</v>
      </c>
      <c r="F144" s="208" t="s">
        <v>660</v>
      </c>
      <c r="G144" s="209" t="s">
        <v>188</v>
      </c>
      <c r="H144" s="210">
        <v>4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0.0015299999999999999</v>
      </c>
      <c r="R144" s="215">
        <f>Q144*H144</f>
        <v>0.0061199999999999996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233</v>
      </c>
      <c r="AT144" s="217" t="s">
        <v>140</v>
      </c>
      <c r="AU144" s="217" t="s">
        <v>145</v>
      </c>
      <c r="AY144" s="19" t="s">
        <v>137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145</v>
      </c>
      <c r="BK144" s="218">
        <f>ROUND(I144*H144,2)</f>
        <v>0</v>
      </c>
      <c r="BL144" s="19" t="s">
        <v>233</v>
      </c>
      <c r="BM144" s="217" t="s">
        <v>661</v>
      </c>
    </row>
    <row r="145" s="2" customFormat="1">
      <c r="A145" s="40"/>
      <c r="B145" s="41"/>
      <c r="C145" s="42"/>
      <c r="D145" s="219" t="s">
        <v>147</v>
      </c>
      <c r="E145" s="42"/>
      <c r="F145" s="220" t="s">
        <v>662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147</v>
      </c>
      <c r="AU145" s="19" t="s">
        <v>145</v>
      </c>
    </row>
    <row r="146" s="2" customFormat="1" ht="21.75" customHeight="1">
      <c r="A146" s="40"/>
      <c r="B146" s="41"/>
      <c r="C146" s="206" t="s">
        <v>310</v>
      </c>
      <c r="D146" s="206" t="s">
        <v>140</v>
      </c>
      <c r="E146" s="207" t="s">
        <v>663</v>
      </c>
      <c r="F146" s="208" t="s">
        <v>664</v>
      </c>
      <c r="G146" s="209" t="s">
        <v>188</v>
      </c>
      <c r="H146" s="210">
        <v>40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5.0000000000000002E-05</v>
      </c>
      <c r="R146" s="215">
        <f>Q146*H146</f>
        <v>0.002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233</v>
      </c>
      <c r="AT146" s="217" t="s">
        <v>140</v>
      </c>
      <c r="AU146" s="217" t="s">
        <v>145</v>
      </c>
      <c r="AY146" s="19" t="s">
        <v>137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145</v>
      </c>
      <c r="BK146" s="218">
        <f>ROUND(I146*H146,2)</f>
        <v>0</v>
      </c>
      <c r="BL146" s="19" t="s">
        <v>233</v>
      </c>
      <c r="BM146" s="217" t="s">
        <v>665</v>
      </c>
    </row>
    <row r="147" s="2" customFormat="1">
      <c r="A147" s="40"/>
      <c r="B147" s="41"/>
      <c r="C147" s="42"/>
      <c r="D147" s="219" t="s">
        <v>147</v>
      </c>
      <c r="E147" s="42"/>
      <c r="F147" s="220" t="s">
        <v>666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147</v>
      </c>
      <c r="AU147" s="19" t="s">
        <v>145</v>
      </c>
    </row>
    <row r="148" s="2" customFormat="1" ht="21.75" customHeight="1">
      <c r="A148" s="40"/>
      <c r="B148" s="41"/>
      <c r="C148" s="206" t="s">
        <v>317</v>
      </c>
      <c r="D148" s="206" t="s">
        <v>140</v>
      </c>
      <c r="E148" s="207" t="s">
        <v>667</v>
      </c>
      <c r="F148" s="208" t="s">
        <v>668</v>
      </c>
      <c r="G148" s="209" t="s">
        <v>188</v>
      </c>
      <c r="H148" s="210">
        <v>36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44</v>
      </c>
      <c r="O148" s="86"/>
      <c r="P148" s="215">
        <f>O148*H148</f>
        <v>0</v>
      </c>
      <c r="Q148" s="215">
        <v>6.9999999999999994E-05</v>
      </c>
      <c r="R148" s="215">
        <f>Q148*H148</f>
        <v>0.0025199999999999997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233</v>
      </c>
      <c r="AT148" s="217" t="s">
        <v>140</v>
      </c>
      <c r="AU148" s="217" t="s">
        <v>145</v>
      </c>
      <c r="AY148" s="19" t="s">
        <v>137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145</v>
      </c>
      <c r="BK148" s="218">
        <f>ROUND(I148*H148,2)</f>
        <v>0</v>
      </c>
      <c r="BL148" s="19" t="s">
        <v>233</v>
      </c>
      <c r="BM148" s="217" t="s">
        <v>669</v>
      </c>
    </row>
    <row r="149" s="2" customFormat="1">
      <c r="A149" s="40"/>
      <c r="B149" s="41"/>
      <c r="C149" s="42"/>
      <c r="D149" s="219" t="s">
        <v>147</v>
      </c>
      <c r="E149" s="42"/>
      <c r="F149" s="220" t="s">
        <v>670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147</v>
      </c>
      <c r="AU149" s="19" t="s">
        <v>145</v>
      </c>
    </row>
    <row r="150" s="14" customFormat="1">
      <c r="A150" s="14"/>
      <c r="B150" s="234"/>
      <c r="C150" s="235"/>
      <c r="D150" s="219" t="s">
        <v>149</v>
      </c>
      <c r="E150" s="236" t="s">
        <v>19</v>
      </c>
      <c r="F150" s="237" t="s">
        <v>671</v>
      </c>
      <c r="G150" s="235"/>
      <c r="H150" s="238">
        <v>36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149</v>
      </c>
      <c r="AU150" s="244" t="s">
        <v>145</v>
      </c>
      <c r="AV150" s="14" t="s">
        <v>145</v>
      </c>
      <c r="AW150" s="14" t="s">
        <v>33</v>
      </c>
      <c r="AX150" s="14" t="s">
        <v>72</v>
      </c>
      <c r="AY150" s="244" t="s">
        <v>137</v>
      </c>
    </row>
    <row r="151" s="15" customFormat="1">
      <c r="A151" s="15"/>
      <c r="B151" s="245"/>
      <c r="C151" s="246"/>
      <c r="D151" s="219" t="s">
        <v>149</v>
      </c>
      <c r="E151" s="247" t="s">
        <v>19</v>
      </c>
      <c r="F151" s="248" t="s">
        <v>151</v>
      </c>
      <c r="G151" s="246"/>
      <c r="H151" s="249">
        <v>36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5" t="s">
        <v>149</v>
      </c>
      <c r="AU151" s="255" t="s">
        <v>145</v>
      </c>
      <c r="AV151" s="15" t="s">
        <v>144</v>
      </c>
      <c r="AW151" s="15" t="s">
        <v>33</v>
      </c>
      <c r="AX151" s="15" t="s">
        <v>80</v>
      </c>
      <c r="AY151" s="255" t="s">
        <v>137</v>
      </c>
    </row>
    <row r="152" s="2" customFormat="1" ht="21.75" customHeight="1">
      <c r="A152" s="40"/>
      <c r="B152" s="41"/>
      <c r="C152" s="206" t="s">
        <v>324</v>
      </c>
      <c r="D152" s="206" t="s">
        <v>140</v>
      </c>
      <c r="E152" s="207" t="s">
        <v>672</v>
      </c>
      <c r="F152" s="208" t="s">
        <v>673</v>
      </c>
      <c r="G152" s="209" t="s">
        <v>188</v>
      </c>
      <c r="H152" s="210">
        <v>8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8.0000000000000007E-05</v>
      </c>
      <c r="R152" s="215">
        <f>Q152*H152</f>
        <v>0.00064000000000000005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233</v>
      </c>
      <c r="AT152" s="217" t="s">
        <v>140</v>
      </c>
      <c r="AU152" s="217" t="s">
        <v>145</v>
      </c>
      <c r="AY152" s="19" t="s">
        <v>137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145</v>
      </c>
      <c r="BK152" s="218">
        <f>ROUND(I152*H152,2)</f>
        <v>0</v>
      </c>
      <c r="BL152" s="19" t="s">
        <v>233</v>
      </c>
      <c r="BM152" s="217" t="s">
        <v>674</v>
      </c>
    </row>
    <row r="153" s="2" customFormat="1">
      <c r="A153" s="40"/>
      <c r="B153" s="41"/>
      <c r="C153" s="42"/>
      <c r="D153" s="219" t="s">
        <v>147</v>
      </c>
      <c r="E153" s="42"/>
      <c r="F153" s="220" t="s">
        <v>675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147</v>
      </c>
      <c r="AU153" s="19" t="s">
        <v>145</v>
      </c>
    </row>
    <row r="154" s="2" customFormat="1" ht="16.5" customHeight="1">
      <c r="A154" s="40"/>
      <c r="B154" s="41"/>
      <c r="C154" s="206" t="s">
        <v>292</v>
      </c>
      <c r="D154" s="206" t="s">
        <v>140</v>
      </c>
      <c r="E154" s="207" t="s">
        <v>676</v>
      </c>
      <c r="F154" s="208" t="s">
        <v>677</v>
      </c>
      <c r="G154" s="209" t="s">
        <v>165</v>
      </c>
      <c r="H154" s="210">
        <v>17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44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233</v>
      </c>
      <c r="AT154" s="217" t="s">
        <v>140</v>
      </c>
      <c r="AU154" s="217" t="s">
        <v>145</v>
      </c>
      <c r="AY154" s="19" t="s">
        <v>137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145</v>
      </c>
      <c r="BK154" s="218">
        <f>ROUND(I154*H154,2)</f>
        <v>0</v>
      </c>
      <c r="BL154" s="19" t="s">
        <v>233</v>
      </c>
      <c r="BM154" s="217" t="s">
        <v>678</v>
      </c>
    </row>
    <row r="155" s="2" customFormat="1">
      <c r="A155" s="40"/>
      <c r="B155" s="41"/>
      <c r="C155" s="42"/>
      <c r="D155" s="219" t="s">
        <v>147</v>
      </c>
      <c r="E155" s="42"/>
      <c r="F155" s="220" t="s">
        <v>679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147</v>
      </c>
      <c r="AU155" s="19" t="s">
        <v>145</v>
      </c>
    </row>
    <row r="156" s="2" customFormat="1" ht="16.5" customHeight="1">
      <c r="A156" s="40"/>
      <c r="B156" s="41"/>
      <c r="C156" s="206" t="s">
        <v>336</v>
      </c>
      <c r="D156" s="206" t="s">
        <v>140</v>
      </c>
      <c r="E156" s="207" t="s">
        <v>680</v>
      </c>
      <c r="F156" s="208" t="s">
        <v>681</v>
      </c>
      <c r="G156" s="209" t="s">
        <v>165</v>
      </c>
      <c r="H156" s="210">
        <v>2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0.00034000000000000002</v>
      </c>
      <c r="R156" s="215">
        <f>Q156*H156</f>
        <v>0.00068000000000000005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233</v>
      </c>
      <c r="AT156" s="217" t="s">
        <v>140</v>
      </c>
      <c r="AU156" s="217" t="s">
        <v>145</v>
      </c>
      <c r="AY156" s="19" t="s">
        <v>137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145</v>
      </c>
      <c r="BK156" s="218">
        <f>ROUND(I156*H156,2)</f>
        <v>0</v>
      </c>
      <c r="BL156" s="19" t="s">
        <v>233</v>
      </c>
      <c r="BM156" s="217" t="s">
        <v>682</v>
      </c>
    </row>
    <row r="157" s="2" customFormat="1">
      <c r="A157" s="40"/>
      <c r="B157" s="41"/>
      <c r="C157" s="42"/>
      <c r="D157" s="219" t="s">
        <v>147</v>
      </c>
      <c r="E157" s="42"/>
      <c r="F157" s="220" t="s">
        <v>683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147</v>
      </c>
      <c r="AU157" s="19" t="s">
        <v>145</v>
      </c>
    </row>
    <row r="158" s="2" customFormat="1" ht="16.5" customHeight="1">
      <c r="A158" s="40"/>
      <c r="B158" s="41"/>
      <c r="C158" s="206" t="s">
        <v>342</v>
      </c>
      <c r="D158" s="206" t="s">
        <v>140</v>
      </c>
      <c r="E158" s="207" t="s">
        <v>684</v>
      </c>
      <c r="F158" s="208" t="s">
        <v>685</v>
      </c>
      <c r="G158" s="209" t="s">
        <v>165</v>
      </c>
      <c r="H158" s="210">
        <v>1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44</v>
      </c>
      <c r="O158" s="86"/>
      <c r="P158" s="215">
        <f>O158*H158</f>
        <v>0</v>
      </c>
      <c r="Q158" s="215">
        <v>0.00069999999999999999</v>
      </c>
      <c r="R158" s="215">
        <f>Q158*H158</f>
        <v>0.00069999999999999999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233</v>
      </c>
      <c r="AT158" s="217" t="s">
        <v>140</v>
      </c>
      <c r="AU158" s="217" t="s">
        <v>145</v>
      </c>
      <c r="AY158" s="19" t="s">
        <v>137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145</v>
      </c>
      <c r="BK158" s="218">
        <f>ROUND(I158*H158,2)</f>
        <v>0</v>
      </c>
      <c r="BL158" s="19" t="s">
        <v>233</v>
      </c>
      <c r="BM158" s="217" t="s">
        <v>686</v>
      </c>
    </row>
    <row r="159" s="2" customFormat="1">
      <c r="A159" s="40"/>
      <c r="B159" s="41"/>
      <c r="C159" s="42"/>
      <c r="D159" s="219" t="s">
        <v>147</v>
      </c>
      <c r="E159" s="42"/>
      <c r="F159" s="220" t="s">
        <v>687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147</v>
      </c>
      <c r="AU159" s="19" t="s">
        <v>145</v>
      </c>
    </row>
    <row r="160" s="2" customFormat="1" ht="16.5" customHeight="1">
      <c r="A160" s="40"/>
      <c r="B160" s="41"/>
      <c r="C160" s="206" t="s">
        <v>347</v>
      </c>
      <c r="D160" s="206" t="s">
        <v>140</v>
      </c>
      <c r="E160" s="207" t="s">
        <v>688</v>
      </c>
      <c r="F160" s="208" t="s">
        <v>689</v>
      </c>
      <c r="G160" s="209" t="s">
        <v>165</v>
      </c>
      <c r="H160" s="210">
        <v>1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0.0016800000000000001</v>
      </c>
      <c r="R160" s="215">
        <f>Q160*H160</f>
        <v>0.0016800000000000001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233</v>
      </c>
      <c r="AT160" s="217" t="s">
        <v>140</v>
      </c>
      <c r="AU160" s="217" t="s">
        <v>145</v>
      </c>
      <c r="AY160" s="19" t="s">
        <v>137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145</v>
      </c>
      <c r="BK160" s="218">
        <f>ROUND(I160*H160,2)</f>
        <v>0</v>
      </c>
      <c r="BL160" s="19" t="s">
        <v>233</v>
      </c>
      <c r="BM160" s="217" t="s">
        <v>690</v>
      </c>
    </row>
    <row r="161" s="2" customFormat="1">
      <c r="A161" s="40"/>
      <c r="B161" s="41"/>
      <c r="C161" s="42"/>
      <c r="D161" s="219" t="s">
        <v>147</v>
      </c>
      <c r="E161" s="42"/>
      <c r="F161" s="220" t="s">
        <v>691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147</v>
      </c>
      <c r="AU161" s="19" t="s">
        <v>145</v>
      </c>
    </row>
    <row r="162" s="2" customFormat="1" ht="16.5" customHeight="1">
      <c r="A162" s="40"/>
      <c r="B162" s="41"/>
      <c r="C162" s="206" t="s">
        <v>354</v>
      </c>
      <c r="D162" s="206" t="s">
        <v>140</v>
      </c>
      <c r="E162" s="207" t="s">
        <v>692</v>
      </c>
      <c r="F162" s="208" t="s">
        <v>693</v>
      </c>
      <c r="G162" s="209" t="s">
        <v>188</v>
      </c>
      <c r="H162" s="210">
        <v>84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44</v>
      </c>
      <c r="O162" s="86"/>
      <c r="P162" s="215">
        <f>O162*H162</f>
        <v>0</v>
      </c>
      <c r="Q162" s="215">
        <v>0.00019000000000000001</v>
      </c>
      <c r="R162" s="215">
        <f>Q162*H162</f>
        <v>0.015960000000000002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233</v>
      </c>
      <c r="AT162" s="217" t="s">
        <v>140</v>
      </c>
      <c r="AU162" s="217" t="s">
        <v>145</v>
      </c>
      <c r="AY162" s="19" t="s">
        <v>137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145</v>
      </c>
      <c r="BK162" s="218">
        <f>ROUND(I162*H162,2)</f>
        <v>0</v>
      </c>
      <c r="BL162" s="19" t="s">
        <v>233</v>
      </c>
      <c r="BM162" s="217" t="s">
        <v>694</v>
      </c>
    </row>
    <row r="163" s="2" customFormat="1">
      <c r="A163" s="40"/>
      <c r="B163" s="41"/>
      <c r="C163" s="42"/>
      <c r="D163" s="219" t="s">
        <v>147</v>
      </c>
      <c r="E163" s="42"/>
      <c r="F163" s="220" t="s">
        <v>695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147</v>
      </c>
      <c r="AU163" s="19" t="s">
        <v>145</v>
      </c>
    </row>
    <row r="164" s="2" customFormat="1" ht="16.5" customHeight="1">
      <c r="A164" s="40"/>
      <c r="B164" s="41"/>
      <c r="C164" s="206" t="s">
        <v>360</v>
      </c>
      <c r="D164" s="206" t="s">
        <v>140</v>
      </c>
      <c r="E164" s="207" t="s">
        <v>696</v>
      </c>
      <c r="F164" s="208" t="s">
        <v>697</v>
      </c>
      <c r="G164" s="209" t="s">
        <v>188</v>
      </c>
      <c r="H164" s="210">
        <v>84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1.0000000000000001E-05</v>
      </c>
      <c r="R164" s="215">
        <f>Q164*H164</f>
        <v>0.00084000000000000003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233</v>
      </c>
      <c r="AT164" s="217" t="s">
        <v>140</v>
      </c>
      <c r="AU164" s="217" t="s">
        <v>145</v>
      </c>
      <c r="AY164" s="19" t="s">
        <v>137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145</v>
      </c>
      <c r="BK164" s="218">
        <f>ROUND(I164*H164,2)</f>
        <v>0</v>
      </c>
      <c r="BL164" s="19" t="s">
        <v>233</v>
      </c>
      <c r="BM164" s="217" t="s">
        <v>698</v>
      </c>
    </row>
    <row r="165" s="2" customFormat="1">
      <c r="A165" s="40"/>
      <c r="B165" s="41"/>
      <c r="C165" s="42"/>
      <c r="D165" s="219" t="s">
        <v>147</v>
      </c>
      <c r="E165" s="42"/>
      <c r="F165" s="220" t="s">
        <v>699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147</v>
      </c>
      <c r="AU165" s="19" t="s">
        <v>145</v>
      </c>
    </row>
    <row r="166" s="2" customFormat="1" ht="16.5" customHeight="1">
      <c r="A166" s="40"/>
      <c r="B166" s="41"/>
      <c r="C166" s="206" t="s">
        <v>366</v>
      </c>
      <c r="D166" s="206" t="s">
        <v>140</v>
      </c>
      <c r="E166" s="207" t="s">
        <v>700</v>
      </c>
      <c r="F166" s="208" t="s">
        <v>701</v>
      </c>
      <c r="G166" s="209" t="s">
        <v>254</v>
      </c>
      <c r="H166" s="210">
        <v>0.154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44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233</v>
      </c>
      <c r="AT166" s="217" t="s">
        <v>140</v>
      </c>
      <c r="AU166" s="217" t="s">
        <v>145</v>
      </c>
      <c r="AY166" s="19" t="s">
        <v>137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145</v>
      </c>
      <c r="BK166" s="218">
        <f>ROUND(I166*H166,2)</f>
        <v>0</v>
      </c>
      <c r="BL166" s="19" t="s">
        <v>233</v>
      </c>
      <c r="BM166" s="217" t="s">
        <v>702</v>
      </c>
    </row>
    <row r="167" s="2" customFormat="1">
      <c r="A167" s="40"/>
      <c r="B167" s="41"/>
      <c r="C167" s="42"/>
      <c r="D167" s="219" t="s">
        <v>147</v>
      </c>
      <c r="E167" s="42"/>
      <c r="F167" s="220" t="s">
        <v>703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147</v>
      </c>
      <c r="AU167" s="19" t="s">
        <v>145</v>
      </c>
    </row>
    <row r="168" s="12" customFormat="1" ht="22.8" customHeight="1">
      <c r="A168" s="12"/>
      <c r="B168" s="190"/>
      <c r="C168" s="191"/>
      <c r="D168" s="192" t="s">
        <v>71</v>
      </c>
      <c r="E168" s="204" t="s">
        <v>328</v>
      </c>
      <c r="F168" s="204" t="s">
        <v>329</v>
      </c>
      <c r="G168" s="191"/>
      <c r="H168" s="191"/>
      <c r="I168" s="194"/>
      <c r="J168" s="205">
        <f>BK168</f>
        <v>0</v>
      </c>
      <c r="K168" s="191"/>
      <c r="L168" s="196"/>
      <c r="M168" s="197"/>
      <c r="N168" s="198"/>
      <c r="O168" s="198"/>
      <c r="P168" s="199">
        <f>SUM(P169:P184)</f>
        <v>0</v>
      </c>
      <c r="Q168" s="198"/>
      <c r="R168" s="199">
        <f>SUM(R169:R184)</f>
        <v>0.057139999999999996</v>
      </c>
      <c r="S168" s="198"/>
      <c r="T168" s="200">
        <f>SUM(T169:T184)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1" t="s">
        <v>145</v>
      </c>
      <c r="AT168" s="202" t="s">
        <v>71</v>
      </c>
      <c r="AU168" s="202" t="s">
        <v>80</v>
      </c>
      <c r="AY168" s="201" t="s">
        <v>137</v>
      </c>
      <c r="BK168" s="203">
        <f>SUM(BK169:BK184)</f>
        <v>0</v>
      </c>
    </row>
    <row r="169" s="2" customFormat="1" ht="16.5" customHeight="1">
      <c r="A169" s="40"/>
      <c r="B169" s="41"/>
      <c r="C169" s="206" t="s">
        <v>371</v>
      </c>
      <c r="D169" s="206" t="s">
        <v>140</v>
      </c>
      <c r="E169" s="207" t="s">
        <v>704</v>
      </c>
      <c r="F169" s="208" t="s">
        <v>705</v>
      </c>
      <c r="G169" s="209" t="s">
        <v>332</v>
      </c>
      <c r="H169" s="210">
        <v>2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0.016469999999999999</v>
      </c>
      <c r="R169" s="215">
        <f>Q169*H169</f>
        <v>0.032939999999999997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233</v>
      </c>
      <c r="AT169" s="217" t="s">
        <v>140</v>
      </c>
      <c r="AU169" s="217" t="s">
        <v>145</v>
      </c>
      <c r="AY169" s="19" t="s">
        <v>137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145</v>
      </c>
      <c r="BK169" s="218">
        <f>ROUND(I169*H169,2)</f>
        <v>0</v>
      </c>
      <c r="BL169" s="19" t="s">
        <v>233</v>
      </c>
      <c r="BM169" s="217" t="s">
        <v>706</v>
      </c>
    </row>
    <row r="170" s="2" customFormat="1">
      <c r="A170" s="40"/>
      <c r="B170" s="41"/>
      <c r="C170" s="42"/>
      <c r="D170" s="219" t="s">
        <v>147</v>
      </c>
      <c r="E170" s="42"/>
      <c r="F170" s="220" t="s">
        <v>707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147</v>
      </c>
      <c r="AU170" s="19" t="s">
        <v>145</v>
      </c>
    </row>
    <row r="171" s="2" customFormat="1" ht="16.5" customHeight="1">
      <c r="A171" s="40"/>
      <c r="B171" s="41"/>
      <c r="C171" s="206" t="s">
        <v>377</v>
      </c>
      <c r="D171" s="206" t="s">
        <v>140</v>
      </c>
      <c r="E171" s="207" t="s">
        <v>708</v>
      </c>
      <c r="F171" s="208" t="s">
        <v>709</v>
      </c>
      <c r="G171" s="209" t="s">
        <v>332</v>
      </c>
      <c r="H171" s="210">
        <v>5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44</v>
      </c>
      <c r="O171" s="86"/>
      <c r="P171" s="215">
        <f>O171*H171</f>
        <v>0</v>
      </c>
      <c r="Q171" s="215">
        <v>0.00024000000000000001</v>
      </c>
      <c r="R171" s="215">
        <f>Q171*H171</f>
        <v>0.0012000000000000001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233</v>
      </c>
      <c r="AT171" s="217" t="s">
        <v>140</v>
      </c>
      <c r="AU171" s="217" t="s">
        <v>145</v>
      </c>
      <c r="AY171" s="19" t="s">
        <v>137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145</v>
      </c>
      <c r="BK171" s="218">
        <f>ROUND(I171*H171,2)</f>
        <v>0</v>
      </c>
      <c r="BL171" s="19" t="s">
        <v>233</v>
      </c>
      <c r="BM171" s="217" t="s">
        <v>710</v>
      </c>
    </row>
    <row r="172" s="2" customFormat="1">
      <c r="A172" s="40"/>
      <c r="B172" s="41"/>
      <c r="C172" s="42"/>
      <c r="D172" s="219" t="s">
        <v>147</v>
      </c>
      <c r="E172" s="42"/>
      <c r="F172" s="220" t="s">
        <v>711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147</v>
      </c>
      <c r="AU172" s="19" t="s">
        <v>145</v>
      </c>
    </row>
    <row r="173" s="2" customFormat="1" ht="16.5" customHeight="1">
      <c r="A173" s="40"/>
      <c r="B173" s="41"/>
      <c r="C173" s="206" t="s">
        <v>382</v>
      </c>
      <c r="D173" s="206" t="s">
        <v>140</v>
      </c>
      <c r="E173" s="207" t="s">
        <v>712</v>
      </c>
      <c r="F173" s="208" t="s">
        <v>713</v>
      </c>
      <c r="G173" s="209" t="s">
        <v>165</v>
      </c>
      <c r="H173" s="210">
        <v>10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44</v>
      </c>
      <c r="O173" s="86"/>
      <c r="P173" s="215">
        <f>O173*H173</f>
        <v>0</v>
      </c>
      <c r="Q173" s="215">
        <v>0.00109</v>
      </c>
      <c r="R173" s="215">
        <f>Q173*H173</f>
        <v>0.0109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233</v>
      </c>
      <c r="AT173" s="217" t="s">
        <v>140</v>
      </c>
      <c r="AU173" s="217" t="s">
        <v>145</v>
      </c>
      <c r="AY173" s="19" t="s">
        <v>137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145</v>
      </c>
      <c r="BK173" s="218">
        <f>ROUND(I173*H173,2)</f>
        <v>0</v>
      </c>
      <c r="BL173" s="19" t="s">
        <v>233</v>
      </c>
      <c r="BM173" s="217" t="s">
        <v>714</v>
      </c>
    </row>
    <row r="174" s="2" customFormat="1">
      <c r="A174" s="40"/>
      <c r="B174" s="41"/>
      <c r="C174" s="42"/>
      <c r="D174" s="219" t="s">
        <v>147</v>
      </c>
      <c r="E174" s="42"/>
      <c r="F174" s="220" t="s">
        <v>715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147</v>
      </c>
      <c r="AU174" s="19" t="s">
        <v>145</v>
      </c>
    </row>
    <row r="175" s="2" customFormat="1" ht="16.5" customHeight="1">
      <c r="A175" s="40"/>
      <c r="B175" s="41"/>
      <c r="C175" s="206" t="s">
        <v>386</v>
      </c>
      <c r="D175" s="206" t="s">
        <v>140</v>
      </c>
      <c r="E175" s="207" t="s">
        <v>716</v>
      </c>
      <c r="F175" s="208" t="s">
        <v>717</v>
      </c>
      <c r="G175" s="209" t="s">
        <v>332</v>
      </c>
      <c r="H175" s="210">
        <v>2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0.0018400000000000001</v>
      </c>
      <c r="R175" s="215">
        <f>Q175*H175</f>
        <v>0.0036800000000000001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233</v>
      </c>
      <c r="AT175" s="217" t="s">
        <v>140</v>
      </c>
      <c r="AU175" s="217" t="s">
        <v>145</v>
      </c>
      <c r="AY175" s="19" t="s">
        <v>137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145</v>
      </c>
      <c r="BK175" s="218">
        <f>ROUND(I175*H175,2)</f>
        <v>0</v>
      </c>
      <c r="BL175" s="19" t="s">
        <v>233</v>
      </c>
      <c r="BM175" s="217" t="s">
        <v>718</v>
      </c>
    </row>
    <row r="176" s="2" customFormat="1">
      <c r="A176" s="40"/>
      <c r="B176" s="41"/>
      <c r="C176" s="42"/>
      <c r="D176" s="219" t="s">
        <v>147</v>
      </c>
      <c r="E176" s="42"/>
      <c r="F176" s="220" t="s">
        <v>719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147</v>
      </c>
      <c r="AU176" s="19" t="s">
        <v>145</v>
      </c>
    </row>
    <row r="177" s="2" customFormat="1" ht="16.5" customHeight="1">
      <c r="A177" s="40"/>
      <c r="B177" s="41"/>
      <c r="C177" s="206" t="s">
        <v>390</v>
      </c>
      <c r="D177" s="206" t="s">
        <v>140</v>
      </c>
      <c r="E177" s="207" t="s">
        <v>720</v>
      </c>
      <c r="F177" s="208" t="s">
        <v>721</v>
      </c>
      <c r="G177" s="209" t="s">
        <v>332</v>
      </c>
      <c r="H177" s="210">
        <v>1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44</v>
      </c>
      <c r="O177" s="86"/>
      <c r="P177" s="215">
        <f>O177*H177</f>
        <v>0</v>
      </c>
      <c r="Q177" s="215">
        <v>0.0015399999999999999</v>
      </c>
      <c r="R177" s="215">
        <f>Q177*H177</f>
        <v>0.0015399999999999999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233</v>
      </c>
      <c r="AT177" s="217" t="s">
        <v>140</v>
      </c>
      <c r="AU177" s="217" t="s">
        <v>145</v>
      </c>
      <c r="AY177" s="19" t="s">
        <v>137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145</v>
      </c>
      <c r="BK177" s="218">
        <f>ROUND(I177*H177,2)</f>
        <v>0</v>
      </c>
      <c r="BL177" s="19" t="s">
        <v>233</v>
      </c>
      <c r="BM177" s="217" t="s">
        <v>722</v>
      </c>
    </row>
    <row r="178" s="2" customFormat="1">
      <c r="A178" s="40"/>
      <c r="B178" s="41"/>
      <c r="C178" s="42"/>
      <c r="D178" s="219" t="s">
        <v>147</v>
      </c>
      <c r="E178" s="42"/>
      <c r="F178" s="220" t="s">
        <v>723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147</v>
      </c>
      <c r="AU178" s="19" t="s">
        <v>145</v>
      </c>
    </row>
    <row r="179" s="2" customFormat="1" ht="16.5" customHeight="1">
      <c r="A179" s="40"/>
      <c r="B179" s="41"/>
      <c r="C179" s="206" t="s">
        <v>397</v>
      </c>
      <c r="D179" s="206" t="s">
        <v>140</v>
      </c>
      <c r="E179" s="207" t="s">
        <v>724</v>
      </c>
      <c r="F179" s="208" t="s">
        <v>725</v>
      </c>
      <c r="G179" s="209" t="s">
        <v>165</v>
      </c>
      <c r="H179" s="210">
        <v>2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44</v>
      </c>
      <c r="O179" s="86"/>
      <c r="P179" s="215">
        <f>O179*H179</f>
        <v>0</v>
      </c>
      <c r="Q179" s="215">
        <v>0.00024000000000000001</v>
      </c>
      <c r="R179" s="215">
        <f>Q179*H179</f>
        <v>0.00048000000000000001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233</v>
      </c>
      <c r="AT179" s="217" t="s">
        <v>140</v>
      </c>
      <c r="AU179" s="217" t="s">
        <v>145</v>
      </c>
      <c r="AY179" s="19" t="s">
        <v>137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145</v>
      </c>
      <c r="BK179" s="218">
        <f>ROUND(I179*H179,2)</f>
        <v>0</v>
      </c>
      <c r="BL179" s="19" t="s">
        <v>233</v>
      </c>
      <c r="BM179" s="217" t="s">
        <v>726</v>
      </c>
    </row>
    <row r="180" s="2" customFormat="1">
      <c r="A180" s="40"/>
      <c r="B180" s="41"/>
      <c r="C180" s="42"/>
      <c r="D180" s="219" t="s">
        <v>147</v>
      </c>
      <c r="E180" s="42"/>
      <c r="F180" s="220" t="s">
        <v>727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147</v>
      </c>
      <c r="AU180" s="19" t="s">
        <v>145</v>
      </c>
    </row>
    <row r="181" s="2" customFormat="1" ht="16.5" customHeight="1">
      <c r="A181" s="40"/>
      <c r="B181" s="41"/>
      <c r="C181" s="206" t="s">
        <v>402</v>
      </c>
      <c r="D181" s="206" t="s">
        <v>140</v>
      </c>
      <c r="E181" s="207" t="s">
        <v>728</v>
      </c>
      <c r="F181" s="208" t="s">
        <v>729</v>
      </c>
      <c r="G181" s="209" t="s">
        <v>165</v>
      </c>
      <c r="H181" s="210">
        <v>5</v>
      </c>
      <c r="I181" s="211"/>
      <c r="J181" s="212">
        <f>ROUND(I181*H181,2)</f>
        <v>0</v>
      </c>
      <c r="K181" s="208" t="s">
        <v>19</v>
      </c>
      <c r="L181" s="46"/>
      <c r="M181" s="213" t="s">
        <v>19</v>
      </c>
      <c r="N181" s="214" t="s">
        <v>44</v>
      </c>
      <c r="O181" s="86"/>
      <c r="P181" s="215">
        <f>O181*H181</f>
        <v>0</v>
      </c>
      <c r="Q181" s="215">
        <v>0.0012800000000000001</v>
      </c>
      <c r="R181" s="215">
        <f>Q181*H181</f>
        <v>0.0064000000000000003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233</v>
      </c>
      <c r="AT181" s="217" t="s">
        <v>140</v>
      </c>
      <c r="AU181" s="217" t="s">
        <v>145</v>
      </c>
      <c r="AY181" s="19" t="s">
        <v>137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145</v>
      </c>
      <c r="BK181" s="218">
        <f>ROUND(I181*H181,2)</f>
        <v>0</v>
      </c>
      <c r="BL181" s="19" t="s">
        <v>233</v>
      </c>
      <c r="BM181" s="217" t="s">
        <v>730</v>
      </c>
    </row>
    <row r="182" s="2" customFormat="1">
      <c r="A182" s="40"/>
      <c r="B182" s="41"/>
      <c r="C182" s="42"/>
      <c r="D182" s="219" t="s">
        <v>147</v>
      </c>
      <c r="E182" s="42"/>
      <c r="F182" s="220" t="s">
        <v>731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147</v>
      </c>
      <c r="AU182" s="19" t="s">
        <v>145</v>
      </c>
    </row>
    <row r="183" s="2" customFormat="1" ht="16.5" customHeight="1">
      <c r="A183" s="40"/>
      <c r="B183" s="41"/>
      <c r="C183" s="206" t="s">
        <v>407</v>
      </c>
      <c r="D183" s="206" t="s">
        <v>140</v>
      </c>
      <c r="E183" s="207" t="s">
        <v>732</v>
      </c>
      <c r="F183" s="208" t="s">
        <v>733</v>
      </c>
      <c r="G183" s="209" t="s">
        <v>254</v>
      </c>
      <c r="H183" s="210">
        <v>0.057000000000000002</v>
      </c>
      <c r="I183" s="211"/>
      <c r="J183" s="212">
        <f>ROUND(I183*H183,2)</f>
        <v>0</v>
      </c>
      <c r="K183" s="208" t="s">
        <v>19</v>
      </c>
      <c r="L183" s="46"/>
      <c r="M183" s="213" t="s">
        <v>19</v>
      </c>
      <c r="N183" s="214" t="s">
        <v>44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233</v>
      </c>
      <c r="AT183" s="217" t="s">
        <v>140</v>
      </c>
      <c r="AU183" s="217" t="s">
        <v>145</v>
      </c>
      <c r="AY183" s="19" t="s">
        <v>137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145</v>
      </c>
      <c r="BK183" s="218">
        <f>ROUND(I183*H183,2)</f>
        <v>0</v>
      </c>
      <c r="BL183" s="19" t="s">
        <v>233</v>
      </c>
      <c r="BM183" s="217" t="s">
        <v>734</v>
      </c>
    </row>
    <row r="184" s="2" customFormat="1">
      <c r="A184" s="40"/>
      <c r="B184" s="41"/>
      <c r="C184" s="42"/>
      <c r="D184" s="219" t="s">
        <v>147</v>
      </c>
      <c r="E184" s="42"/>
      <c r="F184" s="220" t="s">
        <v>735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147</v>
      </c>
      <c r="AU184" s="19" t="s">
        <v>145</v>
      </c>
    </row>
    <row r="185" s="12" customFormat="1" ht="25.92" customHeight="1">
      <c r="A185" s="12"/>
      <c r="B185" s="190"/>
      <c r="C185" s="191"/>
      <c r="D185" s="192" t="s">
        <v>71</v>
      </c>
      <c r="E185" s="193" t="s">
        <v>736</v>
      </c>
      <c r="F185" s="193" t="s">
        <v>737</v>
      </c>
      <c r="G185" s="191"/>
      <c r="H185" s="191"/>
      <c r="I185" s="194"/>
      <c r="J185" s="195">
        <f>BK185</f>
        <v>0</v>
      </c>
      <c r="K185" s="191"/>
      <c r="L185" s="196"/>
      <c r="M185" s="197"/>
      <c r="N185" s="198"/>
      <c r="O185" s="198"/>
      <c r="P185" s="199">
        <f>SUM(P186:P189)</f>
        <v>0</v>
      </c>
      <c r="Q185" s="198"/>
      <c r="R185" s="199">
        <f>SUM(R186:R189)</f>
        <v>0</v>
      </c>
      <c r="S185" s="198"/>
      <c r="T185" s="200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1" t="s">
        <v>144</v>
      </c>
      <c r="AT185" s="202" t="s">
        <v>71</v>
      </c>
      <c r="AU185" s="202" t="s">
        <v>72</v>
      </c>
      <c r="AY185" s="201" t="s">
        <v>137</v>
      </c>
      <c r="BK185" s="203">
        <f>SUM(BK186:BK189)</f>
        <v>0</v>
      </c>
    </row>
    <row r="186" s="2" customFormat="1" ht="16.5" customHeight="1">
      <c r="A186" s="40"/>
      <c r="B186" s="41"/>
      <c r="C186" s="206" t="s">
        <v>412</v>
      </c>
      <c r="D186" s="206" t="s">
        <v>140</v>
      </c>
      <c r="E186" s="207" t="s">
        <v>738</v>
      </c>
      <c r="F186" s="208" t="s">
        <v>739</v>
      </c>
      <c r="G186" s="209" t="s">
        <v>740</v>
      </c>
      <c r="H186" s="210">
        <v>50</v>
      </c>
      <c r="I186" s="211"/>
      <c r="J186" s="212">
        <f>ROUND(I186*H186,2)</f>
        <v>0</v>
      </c>
      <c r="K186" s="208" t="s">
        <v>19</v>
      </c>
      <c r="L186" s="46"/>
      <c r="M186" s="213" t="s">
        <v>19</v>
      </c>
      <c r="N186" s="214" t="s">
        <v>44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741</v>
      </c>
      <c r="AT186" s="217" t="s">
        <v>140</v>
      </c>
      <c r="AU186" s="217" t="s">
        <v>80</v>
      </c>
      <c r="AY186" s="19" t="s">
        <v>137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145</v>
      </c>
      <c r="BK186" s="218">
        <f>ROUND(I186*H186,2)</f>
        <v>0</v>
      </c>
      <c r="BL186" s="19" t="s">
        <v>741</v>
      </c>
      <c r="BM186" s="217" t="s">
        <v>742</v>
      </c>
    </row>
    <row r="187" s="2" customFormat="1">
      <c r="A187" s="40"/>
      <c r="B187" s="41"/>
      <c r="C187" s="42"/>
      <c r="D187" s="219" t="s">
        <v>147</v>
      </c>
      <c r="E187" s="42"/>
      <c r="F187" s="220" t="s">
        <v>743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147</v>
      </c>
      <c r="AU187" s="19" t="s">
        <v>80</v>
      </c>
    </row>
    <row r="188" s="14" customFormat="1">
      <c r="A188" s="14"/>
      <c r="B188" s="234"/>
      <c r="C188" s="235"/>
      <c r="D188" s="219" t="s">
        <v>149</v>
      </c>
      <c r="E188" s="236" t="s">
        <v>19</v>
      </c>
      <c r="F188" s="237" t="s">
        <v>424</v>
      </c>
      <c r="G188" s="235"/>
      <c r="H188" s="238">
        <v>50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4" t="s">
        <v>149</v>
      </c>
      <c r="AU188" s="244" t="s">
        <v>80</v>
      </c>
      <c r="AV188" s="14" t="s">
        <v>145</v>
      </c>
      <c r="AW188" s="14" t="s">
        <v>33</v>
      </c>
      <c r="AX188" s="14" t="s">
        <v>72</v>
      </c>
      <c r="AY188" s="244" t="s">
        <v>137</v>
      </c>
    </row>
    <row r="189" s="15" customFormat="1">
      <c r="A189" s="15"/>
      <c r="B189" s="245"/>
      <c r="C189" s="246"/>
      <c r="D189" s="219" t="s">
        <v>149</v>
      </c>
      <c r="E189" s="247" t="s">
        <v>19</v>
      </c>
      <c r="F189" s="248" t="s">
        <v>151</v>
      </c>
      <c r="G189" s="246"/>
      <c r="H189" s="249">
        <v>50</v>
      </c>
      <c r="I189" s="250"/>
      <c r="J189" s="246"/>
      <c r="K189" s="246"/>
      <c r="L189" s="251"/>
      <c r="M189" s="270"/>
      <c r="N189" s="271"/>
      <c r="O189" s="271"/>
      <c r="P189" s="271"/>
      <c r="Q189" s="271"/>
      <c r="R189" s="271"/>
      <c r="S189" s="271"/>
      <c r="T189" s="27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5" t="s">
        <v>149</v>
      </c>
      <c r="AU189" s="255" t="s">
        <v>80</v>
      </c>
      <c r="AV189" s="15" t="s">
        <v>144</v>
      </c>
      <c r="AW189" s="15" t="s">
        <v>33</v>
      </c>
      <c r="AX189" s="15" t="s">
        <v>80</v>
      </c>
      <c r="AY189" s="255" t="s">
        <v>137</v>
      </c>
    </row>
    <row r="190" s="2" customFormat="1" ht="6.96" customHeight="1">
      <c r="A190" s="40"/>
      <c r="B190" s="61"/>
      <c r="C190" s="62"/>
      <c r="D190" s="62"/>
      <c r="E190" s="62"/>
      <c r="F190" s="62"/>
      <c r="G190" s="62"/>
      <c r="H190" s="62"/>
      <c r="I190" s="62"/>
      <c r="J190" s="62"/>
      <c r="K190" s="62"/>
      <c r="L190" s="46"/>
      <c r="M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</sheetData>
  <sheetProtection sheet="1" autoFilter="0" formatColumns="0" formatRows="0" objects="1" scenarios="1" spinCount="100000" saltValue="XJ4NOJ/+TP2Er0r7+CPm+boZMAXhQ/tCDLAq6XIjxhSQG898BPnNmoj1FDPlPHEvvFe4+DQLD1buHYJe1uX0FA==" hashValue="CWeMPc8UHQtfV7XxjjaLz9fnUrej+i8lY46dBIwf6N0sKSxrBydq7yXHauDJji64ByF47/zNVGwjRdhCPQSpSw==" algorithmName="SHA-512" password="CC35"/>
  <autoFilter ref="C83:K18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Modernizace prádelny - Domov pro seniory Krásné Březno, Rozcestí 796/9, Ústí nad Labem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744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28. 3. 2024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ROUND((SUM(BE82:BE139)),  2)</f>
        <v>0</v>
      </c>
      <c r="G33" s="40"/>
      <c r="H33" s="40"/>
      <c r="I33" s="150">
        <v>0.20999999999999999</v>
      </c>
      <c r="J33" s="149">
        <f>ROUND(((SUM(BE82:BE139))*I33),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ROUND((SUM(BF82:BF139)),  2)</f>
        <v>0</v>
      </c>
      <c r="G34" s="40"/>
      <c r="H34" s="40"/>
      <c r="I34" s="150">
        <v>0.12</v>
      </c>
      <c r="J34" s="149">
        <f>ROUND(((SUM(BF82:BF139))*I34),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ROUND((SUM(BG82:BG139)),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ROUND((SUM(BH82:BH139)),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ROUND((SUM(BI82:BI139)),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Modernizace prádelny - Domov pro seniory Krásné Březno, Rozcestí 796/9, Ústí nad Labem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VZT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Krásné  Březno</v>
      </c>
      <c r="G52" s="42"/>
      <c r="H52" s="42"/>
      <c r="I52" s="34" t="s">
        <v>23</v>
      </c>
      <c r="J52" s="74" t="str">
        <f>IF(J12="","",J12)</f>
        <v>28. 3. 2024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DRAKISA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Krajovský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98</v>
      </c>
      <c r="D57" s="164"/>
      <c r="E57" s="164"/>
      <c r="F57" s="164"/>
      <c r="G57" s="164"/>
      <c r="H57" s="164"/>
      <c r="I57" s="164"/>
      <c r="J57" s="165" t="s">
        <v>99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113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555</v>
      </c>
      <c r="E62" s="170"/>
      <c r="F62" s="170"/>
      <c r="G62" s="170"/>
      <c r="H62" s="170"/>
      <c r="I62" s="170"/>
      <c r="J62" s="171">
        <f>J135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122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Modernizace prádelny - Domov pro seniory Krásné Březno, Rozcestí 796/9, Ústí nad Labem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95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03 - VZT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Krásné  Březno</v>
      </c>
      <c r="G76" s="42"/>
      <c r="H76" s="42"/>
      <c r="I76" s="34" t="s">
        <v>23</v>
      </c>
      <c r="J76" s="74" t="str">
        <f>IF(J12="","",J12)</f>
        <v>28. 3. 2024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31</v>
      </c>
      <c r="J78" s="38" t="str">
        <f>E21</f>
        <v>DRAKISA s.r.o.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Krajovský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123</v>
      </c>
      <c r="D81" s="182" t="s">
        <v>57</v>
      </c>
      <c r="E81" s="182" t="s">
        <v>53</v>
      </c>
      <c r="F81" s="182" t="s">
        <v>54</v>
      </c>
      <c r="G81" s="182" t="s">
        <v>124</v>
      </c>
      <c r="H81" s="182" t="s">
        <v>125</v>
      </c>
      <c r="I81" s="182" t="s">
        <v>126</v>
      </c>
      <c r="J81" s="182" t="s">
        <v>99</v>
      </c>
      <c r="K81" s="183" t="s">
        <v>127</v>
      </c>
      <c r="L81" s="184"/>
      <c r="M81" s="94" t="s">
        <v>19</v>
      </c>
      <c r="N81" s="95" t="s">
        <v>42</v>
      </c>
      <c r="O81" s="95" t="s">
        <v>128</v>
      </c>
      <c r="P81" s="95" t="s">
        <v>129</v>
      </c>
      <c r="Q81" s="95" t="s">
        <v>130</v>
      </c>
      <c r="R81" s="95" t="s">
        <v>131</v>
      </c>
      <c r="S81" s="95" t="s">
        <v>132</v>
      </c>
      <c r="T81" s="96" t="s">
        <v>133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134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P83+P135</f>
        <v>0</v>
      </c>
      <c r="Q82" s="98"/>
      <c r="R82" s="187">
        <f>R83+R135</f>
        <v>0.10530000000000001</v>
      </c>
      <c r="S82" s="98"/>
      <c r="T82" s="188">
        <f>T83+T135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100</v>
      </c>
      <c r="BK82" s="189">
        <f>BK83+BK135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279</v>
      </c>
      <c r="F83" s="193" t="s">
        <v>280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</f>
        <v>0</v>
      </c>
      <c r="Q83" s="198"/>
      <c r="R83" s="199">
        <f>R84</f>
        <v>0.10530000000000001</v>
      </c>
      <c r="S83" s="198"/>
      <c r="T83" s="200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145</v>
      </c>
      <c r="AT83" s="202" t="s">
        <v>71</v>
      </c>
      <c r="AU83" s="202" t="s">
        <v>72</v>
      </c>
      <c r="AY83" s="201" t="s">
        <v>137</v>
      </c>
      <c r="BK83" s="203">
        <f>BK84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340</v>
      </c>
      <c r="F84" s="204" t="s">
        <v>341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SUM(P85:P134)</f>
        <v>0</v>
      </c>
      <c r="Q84" s="198"/>
      <c r="R84" s="199">
        <f>SUM(R85:R134)</f>
        <v>0.10530000000000001</v>
      </c>
      <c r="S84" s="198"/>
      <c r="T84" s="200">
        <f>SUM(T85:T134)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145</v>
      </c>
      <c r="AT84" s="202" t="s">
        <v>71</v>
      </c>
      <c r="AU84" s="202" t="s">
        <v>80</v>
      </c>
      <c r="AY84" s="201" t="s">
        <v>137</v>
      </c>
      <c r="BK84" s="203">
        <f>SUM(BK85:BK134)</f>
        <v>0</v>
      </c>
    </row>
    <row r="85" s="2" customFormat="1" ht="16.5" customHeight="1">
      <c r="A85" s="40"/>
      <c r="B85" s="41"/>
      <c r="C85" s="206" t="s">
        <v>80</v>
      </c>
      <c r="D85" s="206" t="s">
        <v>140</v>
      </c>
      <c r="E85" s="207" t="s">
        <v>196</v>
      </c>
      <c r="F85" s="208" t="s">
        <v>745</v>
      </c>
      <c r="G85" s="209" t="s">
        <v>746</v>
      </c>
      <c r="H85" s="210">
        <v>20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44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233</v>
      </c>
      <c r="AT85" s="217" t="s">
        <v>140</v>
      </c>
      <c r="AU85" s="217" t="s">
        <v>145</v>
      </c>
      <c r="AY85" s="19" t="s">
        <v>137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145</v>
      </c>
      <c r="BK85" s="218">
        <f>ROUND(I85*H85,2)</f>
        <v>0</v>
      </c>
      <c r="BL85" s="19" t="s">
        <v>233</v>
      </c>
      <c r="BM85" s="217" t="s">
        <v>747</v>
      </c>
    </row>
    <row r="86" s="2" customFormat="1">
      <c r="A86" s="40"/>
      <c r="B86" s="41"/>
      <c r="C86" s="42"/>
      <c r="D86" s="219" t="s">
        <v>147</v>
      </c>
      <c r="E86" s="42"/>
      <c r="F86" s="220" t="s">
        <v>745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147</v>
      </c>
      <c r="AU86" s="19" t="s">
        <v>145</v>
      </c>
    </row>
    <row r="87" s="2" customFormat="1" ht="16.5" customHeight="1">
      <c r="A87" s="40"/>
      <c r="B87" s="41"/>
      <c r="C87" s="206" t="s">
        <v>145</v>
      </c>
      <c r="D87" s="206" t="s">
        <v>140</v>
      </c>
      <c r="E87" s="207" t="s">
        <v>202</v>
      </c>
      <c r="F87" s="208" t="s">
        <v>748</v>
      </c>
      <c r="G87" s="209" t="s">
        <v>746</v>
      </c>
      <c r="H87" s="210">
        <v>40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44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233</v>
      </c>
      <c r="AT87" s="217" t="s">
        <v>140</v>
      </c>
      <c r="AU87" s="217" t="s">
        <v>145</v>
      </c>
      <c r="AY87" s="19" t="s">
        <v>137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145</v>
      </c>
      <c r="BK87" s="218">
        <f>ROUND(I87*H87,2)</f>
        <v>0</v>
      </c>
      <c r="BL87" s="19" t="s">
        <v>233</v>
      </c>
      <c r="BM87" s="217" t="s">
        <v>749</v>
      </c>
    </row>
    <row r="88" s="2" customFormat="1">
      <c r="A88" s="40"/>
      <c r="B88" s="41"/>
      <c r="C88" s="42"/>
      <c r="D88" s="219" t="s">
        <v>147</v>
      </c>
      <c r="E88" s="42"/>
      <c r="F88" s="220" t="s">
        <v>748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147</v>
      </c>
      <c r="AU88" s="19" t="s">
        <v>145</v>
      </c>
    </row>
    <row r="89" s="2" customFormat="1" ht="16.5" customHeight="1">
      <c r="A89" s="40"/>
      <c r="B89" s="41"/>
      <c r="C89" s="206" t="s">
        <v>138</v>
      </c>
      <c r="D89" s="206" t="s">
        <v>140</v>
      </c>
      <c r="E89" s="207" t="s">
        <v>8</v>
      </c>
      <c r="F89" s="208" t="s">
        <v>750</v>
      </c>
      <c r="G89" s="209" t="s">
        <v>746</v>
      </c>
      <c r="H89" s="210">
        <v>10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233</v>
      </c>
      <c r="AT89" s="217" t="s">
        <v>140</v>
      </c>
      <c r="AU89" s="217" t="s">
        <v>145</v>
      </c>
      <c r="AY89" s="19" t="s">
        <v>137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145</v>
      </c>
      <c r="BK89" s="218">
        <f>ROUND(I89*H89,2)</f>
        <v>0</v>
      </c>
      <c r="BL89" s="19" t="s">
        <v>233</v>
      </c>
      <c r="BM89" s="217" t="s">
        <v>751</v>
      </c>
    </row>
    <row r="90" s="2" customFormat="1">
      <c r="A90" s="40"/>
      <c r="B90" s="41"/>
      <c r="C90" s="42"/>
      <c r="D90" s="219" t="s">
        <v>147</v>
      </c>
      <c r="E90" s="42"/>
      <c r="F90" s="220" t="s">
        <v>752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147</v>
      </c>
      <c r="AU90" s="19" t="s">
        <v>145</v>
      </c>
    </row>
    <row r="91" s="2" customFormat="1" ht="16.5" customHeight="1">
      <c r="A91" s="40"/>
      <c r="B91" s="41"/>
      <c r="C91" s="206" t="s">
        <v>144</v>
      </c>
      <c r="D91" s="206" t="s">
        <v>140</v>
      </c>
      <c r="E91" s="207" t="s">
        <v>753</v>
      </c>
      <c r="F91" s="208" t="s">
        <v>754</v>
      </c>
      <c r="G91" s="209" t="s">
        <v>165</v>
      </c>
      <c r="H91" s="210">
        <v>8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233</v>
      </c>
      <c r="AT91" s="217" t="s">
        <v>140</v>
      </c>
      <c r="AU91" s="217" t="s">
        <v>145</v>
      </c>
      <c r="AY91" s="19" t="s">
        <v>137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145</v>
      </c>
      <c r="BK91" s="218">
        <f>ROUND(I91*H91,2)</f>
        <v>0</v>
      </c>
      <c r="BL91" s="19" t="s">
        <v>233</v>
      </c>
      <c r="BM91" s="217" t="s">
        <v>755</v>
      </c>
    </row>
    <row r="92" s="2" customFormat="1">
      <c r="A92" s="40"/>
      <c r="B92" s="41"/>
      <c r="C92" s="42"/>
      <c r="D92" s="219" t="s">
        <v>147</v>
      </c>
      <c r="E92" s="42"/>
      <c r="F92" s="220" t="s">
        <v>756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147</v>
      </c>
      <c r="AU92" s="19" t="s">
        <v>145</v>
      </c>
    </row>
    <row r="93" s="2" customFormat="1" ht="24.15" customHeight="1">
      <c r="A93" s="40"/>
      <c r="B93" s="41"/>
      <c r="C93" s="256" t="s">
        <v>168</v>
      </c>
      <c r="D93" s="256" t="s">
        <v>197</v>
      </c>
      <c r="E93" s="257" t="s">
        <v>77</v>
      </c>
      <c r="F93" s="258" t="s">
        <v>757</v>
      </c>
      <c r="G93" s="259" t="s">
        <v>758</v>
      </c>
      <c r="H93" s="260">
        <v>8</v>
      </c>
      <c r="I93" s="261"/>
      <c r="J93" s="262">
        <f>ROUND(I93*H93,2)</f>
        <v>0</v>
      </c>
      <c r="K93" s="258" t="s">
        <v>19</v>
      </c>
      <c r="L93" s="263"/>
      <c r="M93" s="264" t="s">
        <v>19</v>
      </c>
      <c r="N93" s="265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292</v>
      </c>
      <c r="AT93" s="217" t="s">
        <v>197</v>
      </c>
      <c r="AU93" s="217" t="s">
        <v>145</v>
      </c>
      <c r="AY93" s="19" t="s">
        <v>137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145</v>
      </c>
      <c r="BK93" s="218">
        <f>ROUND(I93*H93,2)</f>
        <v>0</v>
      </c>
      <c r="BL93" s="19" t="s">
        <v>233</v>
      </c>
      <c r="BM93" s="217" t="s">
        <v>759</v>
      </c>
    </row>
    <row r="94" s="2" customFormat="1">
      <c r="A94" s="40"/>
      <c r="B94" s="41"/>
      <c r="C94" s="42"/>
      <c r="D94" s="219" t="s">
        <v>147</v>
      </c>
      <c r="E94" s="42"/>
      <c r="F94" s="220" t="s">
        <v>757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147</v>
      </c>
      <c r="AU94" s="19" t="s">
        <v>145</v>
      </c>
    </row>
    <row r="95" s="2" customFormat="1" ht="16.5" customHeight="1">
      <c r="A95" s="40"/>
      <c r="B95" s="41"/>
      <c r="C95" s="206" t="s">
        <v>156</v>
      </c>
      <c r="D95" s="206" t="s">
        <v>140</v>
      </c>
      <c r="E95" s="207" t="s">
        <v>760</v>
      </c>
      <c r="F95" s="208" t="s">
        <v>761</v>
      </c>
      <c r="G95" s="209" t="s">
        <v>165</v>
      </c>
      <c r="H95" s="210">
        <v>7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233</v>
      </c>
      <c r="AT95" s="217" t="s">
        <v>140</v>
      </c>
      <c r="AU95" s="217" t="s">
        <v>145</v>
      </c>
      <c r="AY95" s="19" t="s">
        <v>137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145</v>
      </c>
      <c r="BK95" s="218">
        <f>ROUND(I95*H95,2)</f>
        <v>0</v>
      </c>
      <c r="BL95" s="19" t="s">
        <v>233</v>
      </c>
      <c r="BM95" s="217" t="s">
        <v>762</v>
      </c>
    </row>
    <row r="96" s="2" customFormat="1">
      <c r="A96" s="40"/>
      <c r="B96" s="41"/>
      <c r="C96" s="42"/>
      <c r="D96" s="219" t="s">
        <v>147</v>
      </c>
      <c r="E96" s="42"/>
      <c r="F96" s="220" t="s">
        <v>763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147</v>
      </c>
      <c r="AU96" s="19" t="s">
        <v>145</v>
      </c>
    </row>
    <row r="97" s="2" customFormat="1" ht="16.5" customHeight="1">
      <c r="A97" s="40"/>
      <c r="B97" s="41"/>
      <c r="C97" s="256" t="s">
        <v>179</v>
      </c>
      <c r="D97" s="256" t="s">
        <v>197</v>
      </c>
      <c r="E97" s="257" t="s">
        <v>764</v>
      </c>
      <c r="F97" s="258" t="s">
        <v>765</v>
      </c>
      <c r="G97" s="259" t="s">
        <v>758</v>
      </c>
      <c r="H97" s="260">
        <v>7</v>
      </c>
      <c r="I97" s="261"/>
      <c r="J97" s="262">
        <f>ROUND(I97*H97,2)</f>
        <v>0</v>
      </c>
      <c r="K97" s="258" t="s">
        <v>19</v>
      </c>
      <c r="L97" s="263"/>
      <c r="M97" s="264" t="s">
        <v>19</v>
      </c>
      <c r="N97" s="265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292</v>
      </c>
      <c r="AT97" s="217" t="s">
        <v>197</v>
      </c>
      <c r="AU97" s="217" t="s">
        <v>145</v>
      </c>
      <c r="AY97" s="19" t="s">
        <v>137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145</v>
      </c>
      <c r="BK97" s="218">
        <f>ROUND(I97*H97,2)</f>
        <v>0</v>
      </c>
      <c r="BL97" s="19" t="s">
        <v>233</v>
      </c>
      <c r="BM97" s="217" t="s">
        <v>766</v>
      </c>
    </row>
    <row r="98" s="2" customFormat="1">
      <c r="A98" s="40"/>
      <c r="B98" s="41"/>
      <c r="C98" s="42"/>
      <c r="D98" s="219" t="s">
        <v>147</v>
      </c>
      <c r="E98" s="42"/>
      <c r="F98" s="220" t="s">
        <v>765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147</v>
      </c>
      <c r="AU98" s="19" t="s">
        <v>145</v>
      </c>
    </row>
    <row r="99" s="2" customFormat="1" ht="16.5" customHeight="1">
      <c r="A99" s="40"/>
      <c r="B99" s="41"/>
      <c r="C99" s="206" t="s">
        <v>185</v>
      </c>
      <c r="D99" s="206" t="s">
        <v>140</v>
      </c>
      <c r="E99" s="207" t="s">
        <v>767</v>
      </c>
      <c r="F99" s="208" t="s">
        <v>768</v>
      </c>
      <c r="G99" s="209" t="s">
        <v>165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233</v>
      </c>
      <c r="AT99" s="217" t="s">
        <v>140</v>
      </c>
      <c r="AU99" s="217" t="s">
        <v>145</v>
      </c>
      <c r="AY99" s="19" t="s">
        <v>137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145</v>
      </c>
      <c r="BK99" s="218">
        <f>ROUND(I99*H99,2)</f>
        <v>0</v>
      </c>
      <c r="BL99" s="19" t="s">
        <v>233</v>
      </c>
      <c r="BM99" s="217" t="s">
        <v>769</v>
      </c>
    </row>
    <row r="100" s="2" customFormat="1">
      <c r="A100" s="40"/>
      <c r="B100" s="41"/>
      <c r="C100" s="42"/>
      <c r="D100" s="219" t="s">
        <v>147</v>
      </c>
      <c r="E100" s="42"/>
      <c r="F100" s="220" t="s">
        <v>770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147</v>
      </c>
      <c r="AU100" s="19" t="s">
        <v>145</v>
      </c>
    </row>
    <row r="101" s="2" customFormat="1" ht="16.5" customHeight="1">
      <c r="A101" s="40"/>
      <c r="B101" s="41"/>
      <c r="C101" s="256" t="s">
        <v>191</v>
      </c>
      <c r="D101" s="256" t="s">
        <v>197</v>
      </c>
      <c r="E101" s="257" t="s">
        <v>88</v>
      </c>
      <c r="F101" s="258" t="s">
        <v>771</v>
      </c>
      <c r="G101" s="259" t="s">
        <v>758</v>
      </c>
      <c r="H101" s="260">
        <v>3</v>
      </c>
      <c r="I101" s="261"/>
      <c r="J101" s="262">
        <f>ROUND(I101*H101,2)</f>
        <v>0</v>
      </c>
      <c r="K101" s="258" t="s">
        <v>19</v>
      </c>
      <c r="L101" s="263"/>
      <c r="M101" s="264" t="s">
        <v>19</v>
      </c>
      <c r="N101" s="265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292</v>
      </c>
      <c r="AT101" s="217" t="s">
        <v>197</v>
      </c>
      <c r="AU101" s="217" t="s">
        <v>145</v>
      </c>
      <c r="AY101" s="19" t="s">
        <v>137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145</v>
      </c>
      <c r="BK101" s="218">
        <f>ROUND(I101*H101,2)</f>
        <v>0</v>
      </c>
      <c r="BL101" s="19" t="s">
        <v>233</v>
      </c>
      <c r="BM101" s="217" t="s">
        <v>772</v>
      </c>
    </row>
    <row r="102" s="2" customFormat="1">
      <c r="A102" s="40"/>
      <c r="B102" s="41"/>
      <c r="C102" s="42"/>
      <c r="D102" s="219" t="s">
        <v>147</v>
      </c>
      <c r="E102" s="42"/>
      <c r="F102" s="220" t="s">
        <v>771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147</v>
      </c>
      <c r="AU102" s="19" t="s">
        <v>145</v>
      </c>
    </row>
    <row r="103" s="2" customFormat="1" ht="16.5" customHeight="1">
      <c r="A103" s="40"/>
      <c r="B103" s="41"/>
      <c r="C103" s="256" t="s">
        <v>196</v>
      </c>
      <c r="D103" s="256" t="s">
        <v>197</v>
      </c>
      <c r="E103" s="257" t="s">
        <v>91</v>
      </c>
      <c r="F103" s="258" t="s">
        <v>773</v>
      </c>
      <c r="G103" s="259" t="s">
        <v>758</v>
      </c>
      <c r="H103" s="260">
        <v>1</v>
      </c>
      <c r="I103" s="261"/>
      <c r="J103" s="262">
        <f>ROUND(I103*H103,2)</f>
        <v>0</v>
      </c>
      <c r="K103" s="258" t="s">
        <v>19</v>
      </c>
      <c r="L103" s="263"/>
      <c r="M103" s="264" t="s">
        <v>19</v>
      </c>
      <c r="N103" s="265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292</v>
      </c>
      <c r="AT103" s="217" t="s">
        <v>197</v>
      </c>
      <c r="AU103" s="217" t="s">
        <v>145</v>
      </c>
      <c r="AY103" s="19" t="s">
        <v>137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145</v>
      </c>
      <c r="BK103" s="218">
        <f>ROUND(I103*H103,2)</f>
        <v>0</v>
      </c>
      <c r="BL103" s="19" t="s">
        <v>233</v>
      </c>
      <c r="BM103" s="217" t="s">
        <v>774</v>
      </c>
    </row>
    <row r="104" s="2" customFormat="1">
      <c r="A104" s="40"/>
      <c r="B104" s="41"/>
      <c r="C104" s="42"/>
      <c r="D104" s="219" t="s">
        <v>147</v>
      </c>
      <c r="E104" s="42"/>
      <c r="F104" s="220" t="s">
        <v>775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147</v>
      </c>
      <c r="AU104" s="19" t="s">
        <v>145</v>
      </c>
    </row>
    <row r="105" s="2" customFormat="1" ht="16.5" customHeight="1">
      <c r="A105" s="40"/>
      <c r="B105" s="41"/>
      <c r="C105" s="256" t="s">
        <v>202</v>
      </c>
      <c r="D105" s="256" t="s">
        <v>197</v>
      </c>
      <c r="E105" s="257" t="s">
        <v>776</v>
      </c>
      <c r="F105" s="258" t="s">
        <v>777</v>
      </c>
      <c r="G105" s="259" t="s">
        <v>758</v>
      </c>
      <c r="H105" s="260">
        <v>1</v>
      </c>
      <c r="I105" s="261"/>
      <c r="J105" s="262">
        <f>ROUND(I105*H105,2)</f>
        <v>0</v>
      </c>
      <c r="K105" s="258" t="s">
        <v>19</v>
      </c>
      <c r="L105" s="263"/>
      <c r="M105" s="264" t="s">
        <v>19</v>
      </c>
      <c r="N105" s="265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292</v>
      </c>
      <c r="AT105" s="217" t="s">
        <v>197</v>
      </c>
      <c r="AU105" s="217" t="s">
        <v>145</v>
      </c>
      <c r="AY105" s="19" t="s">
        <v>137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145</v>
      </c>
      <c r="BK105" s="218">
        <f>ROUND(I105*H105,2)</f>
        <v>0</v>
      </c>
      <c r="BL105" s="19" t="s">
        <v>233</v>
      </c>
      <c r="BM105" s="217" t="s">
        <v>778</v>
      </c>
    </row>
    <row r="106" s="2" customFormat="1">
      <c r="A106" s="40"/>
      <c r="B106" s="41"/>
      <c r="C106" s="42"/>
      <c r="D106" s="219" t="s">
        <v>147</v>
      </c>
      <c r="E106" s="42"/>
      <c r="F106" s="220" t="s">
        <v>779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147</v>
      </c>
      <c r="AU106" s="19" t="s">
        <v>145</v>
      </c>
    </row>
    <row r="107" s="2" customFormat="1" ht="16.5" customHeight="1">
      <c r="A107" s="40"/>
      <c r="B107" s="41"/>
      <c r="C107" s="206" t="s">
        <v>8</v>
      </c>
      <c r="D107" s="206" t="s">
        <v>140</v>
      </c>
      <c r="E107" s="207" t="s">
        <v>780</v>
      </c>
      <c r="F107" s="208" t="s">
        <v>781</v>
      </c>
      <c r="G107" s="209" t="s">
        <v>165</v>
      </c>
      <c r="H107" s="210">
        <v>15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233</v>
      </c>
      <c r="AT107" s="217" t="s">
        <v>140</v>
      </c>
      <c r="AU107" s="217" t="s">
        <v>145</v>
      </c>
      <c r="AY107" s="19" t="s">
        <v>137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145</v>
      </c>
      <c r="BK107" s="218">
        <f>ROUND(I107*H107,2)</f>
        <v>0</v>
      </c>
      <c r="BL107" s="19" t="s">
        <v>233</v>
      </c>
      <c r="BM107" s="217" t="s">
        <v>782</v>
      </c>
    </row>
    <row r="108" s="2" customFormat="1">
      <c r="A108" s="40"/>
      <c r="B108" s="41"/>
      <c r="C108" s="42"/>
      <c r="D108" s="219" t="s">
        <v>147</v>
      </c>
      <c r="E108" s="42"/>
      <c r="F108" s="220" t="s">
        <v>783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147</v>
      </c>
      <c r="AU108" s="19" t="s">
        <v>145</v>
      </c>
    </row>
    <row r="109" s="2" customFormat="1" ht="16.5" customHeight="1">
      <c r="A109" s="40"/>
      <c r="B109" s="41"/>
      <c r="C109" s="256" t="s">
        <v>214</v>
      </c>
      <c r="D109" s="256" t="s">
        <v>197</v>
      </c>
      <c r="E109" s="257" t="s">
        <v>82</v>
      </c>
      <c r="F109" s="258" t="s">
        <v>784</v>
      </c>
      <c r="G109" s="259" t="s">
        <v>758</v>
      </c>
      <c r="H109" s="260">
        <v>7</v>
      </c>
      <c r="I109" s="261"/>
      <c r="J109" s="262">
        <f>ROUND(I109*H109,2)</f>
        <v>0</v>
      </c>
      <c r="K109" s="258" t="s">
        <v>19</v>
      </c>
      <c r="L109" s="263"/>
      <c r="M109" s="264" t="s">
        <v>19</v>
      </c>
      <c r="N109" s="265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292</v>
      </c>
      <c r="AT109" s="217" t="s">
        <v>197</v>
      </c>
      <c r="AU109" s="217" t="s">
        <v>145</v>
      </c>
      <c r="AY109" s="19" t="s">
        <v>137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145</v>
      </c>
      <c r="BK109" s="218">
        <f>ROUND(I109*H109,2)</f>
        <v>0</v>
      </c>
      <c r="BL109" s="19" t="s">
        <v>233</v>
      </c>
      <c r="BM109" s="217" t="s">
        <v>785</v>
      </c>
    </row>
    <row r="110" s="2" customFormat="1">
      <c r="A110" s="40"/>
      <c r="B110" s="41"/>
      <c r="C110" s="42"/>
      <c r="D110" s="219" t="s">
        <v>147</v>
      </c>
      <c r="E110" s="42"/>
      <c r="F110" s="220" t="s">
        <v>784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147</v>
      </c>
      <c r="AU110" s="19" t="s">
        <v>145</v>
      </c>
    </row>
    <row r="111" s="2" customFormat="1" ht="16.5" customHeight="1">
      <c r="A111" s="40"/>
      <c r="B111" s="41"/>
      <c r="C111" s="256" t="s">
        <v>220</v>
      </c>
      <c r="D111" s="256" t="s">
        <v>197</v>
      </c>
      <c r="E111" s="257" t="s">
        <v>85</v>
      </c>
      <c r="F111" s="258" t="s">
        <v>786</v>
      </c>
      <c r="G111" s="259" t="s">
        <v>758</v>
      </c>
      <c r="H111" s="260">
        <v>8</v>
      </c>
      <c r="I111" s="261"/>
      <c r="J111" s="262">
        <f>ROUND(I111*H111,2)</f>
        <v>0</v>
      </c>
      <c r="K111" s="258" t="s">
        <v>19</v>
      </c>
      <c r="L111" s="263"/>
      <c r="M111" s="264" t="s">
        <v>19</v>
      </c>
      <c r="N111" s="265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292</v>
      </c>
      <c r="AT111" s="217" t="s">
        <v>197</v>
      </c>
      <c r="AU111" s="217" t="s">
        <v>145</v>
      </c>
      <c r="AY111" s="19" t="s">
        <v>137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145</v>
      </c>
      <c r="BK111" s="218">
        <f>ROUND(I111*H111,2)</f>
        <v>0</v>
      </c>
      <c r="BL111" s="19" t="s">
        <v>233</v>
      </c>
      <c r="BM111" s="217" t="s">
        <v>787</v>
      </c>
    </row>
    <row r="112" s="2" customFormat="1">
      <c r="A112" s="40"/>
      <c r="B112" s="41"/>
      <c r="C112" s="42"/>
      <c r="D112" s="219" t="s">
        <v>147</v>
      </c>
      <c r="E112" s="42"/>
      <c r="F112" s="220" t="s">
        <v>786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147</v>
      </c>
      <c r="AU112" s="19" t="s">
        <v>145</v>
      </c>
    </row>
    <row r="113" s="2" customFormat="1" ht="16.5" customHeight="1">
      <c r="A113" s="40"/>
      <c r="B113" s="41"/>
      <c r="C113" s="206" t="s">
        <v>226</v>
      </c>
      <c r="D113" s="206" t="s">
        <v>140</v>
      </c>
      <c r="E113" s="207" t="s">
        <v>780</v>
      </c>
      <c r="F113" s="208" t="s">
        <v>781</v>
      </c>
      <c r="G113" s="209" t="s">
        <v>165</v>
      </c>
      <c r="H113" s="210">
        <v>4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233</v>
      </c>
      <c r="AT113" s="217" t="s">
        <v>140</v>
      </c>
      <c r="AU113" s="217" t="s">
        <v>145</v>
      </c>
      <c r="AY113" s="19" t="s">
        <v>137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145</v>
      </c>
      <c r="BK113" s="218">
        <f>ROUND(I113*H113,2)</f>
        <v>0</v>
      </c>
      <c r="BL113" s="19" t="s">
        <v>233</v>
      </c>
      <c r="BM113" s="217" t="s">
        <v>788</v>
      </c>
    </row>
    <row r="114" s="2" customFormat="1">
      <c r="A114" s="40"/>
      <c r="B114" s="41"/>
      <c r="C114" s="42"/>
      <c r="D114" s="219" t="s">
        <v>147</v>
      </c>
      <c r="E114" s="42"/>
      <c r="F114" s="220" t="s">
        <v>783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147</v>
      </c>
      <c r="AU114" s="19" t="s">
        <v>145</v>
      </c>
    </row>
    <row r="115" s="2" customFormat="1" ht="16.5" customHeight="1">
      <c r="A115" s="40"/>
      <c r="B115" s="41"/>
      <c r="C115" s="206" t="s">
        <v>233</v>
      </c>
      <c r="D115" s="206" t="s">
        <v>140</v>
      </c>
      <c r="E115" s="207" t="s">
        <v>789</v>
      </c>
      <c r="F115" s="208" t="s">
        <v>790</v>
      </c>
      <c r="G115" s="209" t="s">
        <v>165</v>
      </c>
      <c r="H115" s="210">
        <v>7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233</v>
      </c>
      <c r="AT115" s="217" t="s">
        <v>140</v>
      </c>
      <c r="AU115" s="217" t="s">
        <v>145</v>
      </c>
      <c r="AY115" s="19" t="s">
        <v>137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145</v>
      </c>
      <c r="BK115" s="218">
        <f>ROUND(I115*H115,2)</f>
        <v>0</v>
      </c>
      <c r="BL115" s="19" t="s">
        <v>233</v>
      </c>
      <c r="BM115" s="217" t="s">
        <v>791</v>
      </c>
    </row>
    <row r="116" s="2" customFormat="1">
      <c r="A116" s="40"/>
      <c r="B116" s="41"/>
      <c r="C116" s="42"/>
      <c r="D116" s="219" t="s">
        <v>147</v>
      </c>
      <c r="E116" s="42"/>
      <c r="F116" s="220" t="s">
        <v>790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147</v>
      </c>
      <c r="AU116" s="19" t="s">
        <v>145</v>
      </c>
    </row>
    <row r="117" s="2" customFormat="1" ht="16.5" customHeight="1">
      <c r="A117" s="40"/>
      <c r="B117" s="41"/>
      <c r="C117" s="206" t="s">
        <v>238</v>
      </c>
      <c r="D117" s="206" t="s">
        <v>140</v>
      </c>
      <c r="E117" s="207" t="s">
        <v>792</v>
      </c>
      <c r="F117" s="208" t="s">
        <v>793</v>
      </c>
      <c r="G117" s="209" t="s">
        <v>188</v>
      </c>
      <c r="H117" s="210">
        <v>6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0.00175</v>
      </c>
      <c r="R117" s="215">
        <f>Q117*H117</f>
        <v>0.010500000000000001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233</v>
      </c>
      <c r="AT117" s="217" t="s">
        <v>140</v>
      </c>
      <c r="AU117" s="217" t="s">
        <v>145</v>
      </c>
      <c r="AY117" s="19" t="s">
        <v>137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145</v>
      </c>
      <c r="BK117" s="218">
        <f>ROUND(I117*H117,2)</f>
        <v>0</v>
      </c>
      <c r="BL117" s="19" t="s">
        <v>233</v>
      </c>
      <c r="BM117" s="217" t="s">
        <v>794</v>
      </c>
    </row>
    <row r="118" s="2" customFormat="1">
      <c r="A118" s="40"/>
      <c r="B118" s="41"/>
      <c r="C118" s="42"/>
      <c r="D118" s="219" t="s">
        <v>147</v>
      </c>
      <c r="E118" s="42"/>
      <c r="F118" s="220" t="s">
        <v>795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147</v>
      </c>
      <c r="AU118" s="19" t="s">
        <v>145</v>
      </c>
    </row>
    <row r="119" s="2" customFormat="1" ht="16.5" customHeight="1">
      <c r="A119" s="40"/>
      <c r="B119" s="41"/>
      <c r="C119" s="206" t="s">
        <v>244</v>
      </c>
      <c r="D119" s="206" t="s">
        <v>140</v>
      </c>
      <c r="E119" s="207" t="s">
        <v>796</v>
      </c>
      <c r="F119" s="208" t="s">
        <v>797</v>
      </c>
      <c r="G119" s="209" t="s">
        <v>188</v>
      </c>
      <c r="H119" s="210">
        <v>15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44</v>
      </c>
      <c r="O119" s="86"/>
      <c r="P119" s="215">
        <f>O119*H119</f>
        <v>0</v>
      </c>
      <c r="Q119" s="215">
        <v>0.0031199999999999999</v>
      </c>
      <c r="R119" s="215">
        <f>Q119*H119</f>
        <v>0.046800000000000001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233</v>
      </c>
      <c r="AT119" s="217" t="s">
        <v>140</v>
      </c>
      <c r="AU119" s="217" t="s">
        <v>145</v>
      </c>
      <c r="AY119" s="19" t="s">
        <v>137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145</v>
      </c>
      <c r="BK119" s="218">
        <f>ROUND(I119*H119,2)</f>
        <v>0</v>
      </c>
      <c r="BL119" s="19" t="s">
        <v>233</v>
      </c>
      <c r="BM119" s="217" t="s">
        <v>798</v>
      </c>
    </row>
    <row r="120" s="2" customFormat="1">
      <c r="A120" s="40"/>
      <c r="B120" s="41"/>
      <c r="C120" s="42"/>
      <c r="D120" s="219" t="s">
        <v>147</v>
      </c>
      <c r="E120" s="42"/>
      <c r="F120" s="220" t="s">
        <v>799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147</v>
      </c>
      <c r="AU120" s="19" t="s">
        <v>145</v>
      </c>
    </row>
    <row r="121" s="14" customFormat="1">
      <c r="A121" s="14"/>
      <c r="B121" s="234"/>
      <c r="C121" s="235"/>
      <c r="D121" s="219" t="s">
        <v>149</v>
      </c>
      <c r="E121" s="236" t="s">
        <v>19</v>
      </c>
      <c r="F121" s="237" t="s">
        <v>800</v>
      </c>
      <c r="G121" s="235"/>
      <c r="H121" s="238">
        <v>15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149</v>
      </c>
      <c r="AU121" s="244" t="s">
        <v>145</v>
      </c>
      <c r="AV121" s="14" t="s">
        <v>145</v>
      </c>
      <c r="AW121" s="14" t="s">
        <v>33</v>
      </c>
      <c r="AX121" s="14" t="s">
        <v>72</v>
      </c>
      <c r="AY121" s="244" t="s">
        <v>137</v>
      </c>
    </row>
    <row r="122" s="15" customFormat="1">
      <c r="A122" s="15"/>
      <c r="B122" s="245"/>
      <c r="C122" s="246"/>
      <c r="D122" s="219" t="s">
        <v>149</v>
      </c>
      <c r="E122" s="247" t="s">
        <v>19</v>
      </c>
      <c r="F122" s="248" t="s">
        <v>151</v>
      </c>
      <c r="G122" s="246"/>
      <c r="H122" s="249">
        <v>15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5" t="s">
        <v>149</v>
      </c>
      <c r="AU122" s="255" t="s">
        <v>145</v>
      </c>
      <c r="AV122" s="15" t="s">
        <v>144</v>
      </c>
      <c r="AW122" s="15" t="s">
        <v>33</v>
      </c>
      <c r="AX122" s="15" t="s">
        <v>80</v>
      </c>
      <c r="AY122" s="255" t="s">
        <v>137</v>
      </c>
    </row>
    <row r="123" s="2" customFormat="1" ht="16.5" customHeight="1">
      <c r="A123" s="40"/>
      <c r="B123" s="41"/>
      <c r="C123" s="206" t="s">
        <v>251</v>
      </c>
      <c r="D123" s="206" t="s">
        <v>140</v>
      </c>
      <c r="E123" s="207" t="s">
        <v>801</v>
      </c>
      <c r="F123" s="208" t="s">
        <v>802</v>
      </c>
      <c r="G123" s="209" t="s">
        <v>165</v>
      </c>
      <c r="H123" s="210">
        <v>7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44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233</v>
      </c>
      <c r="AT123" s="217" t="s">
        <v>140</v>
      </c>
      <c r="AU123" s="217" t="s">
        <v>145</v>
      </c>
      <c r="AY123" s="19" t="s">
        <v>137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145</v>
      </c>
      <c r="BK123" s="218">
        <f>ROUND(I123*H123,2)</f>
        <v>0</v>
      </c>
      <c r="BL123" s="19" t="s">
        <v>233</v>
      </c>
      <c r="BM123" s="217" t="s">
        <v>803</v>
      </c>
    </row>
    <row r="124" s="2" customFormat="1">
      <c r="A124" s="40"/>
      <c r="B124" s="41"/>
      <c r="C124" s="42"/>
      <c r="D124" s="219" t="s">
        <v>147</v>
      </c>
      <c r="E124" s="42"/>
      <c r="F124" s="220" t="s">
        <v>804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147</v>
      </c>
      <c r="AU124" s="19" t="s">
        <v>145</v>
      </c>
    </row>
    <row r="125" s="2" customFormat="1" ht="16.5" customHeight="1">
      <c r="A125" s="40"/>
      <c r="B125" s="41"/>
      <c r="C125" s="256" t="s">
        <v>257</v>
      </c>
      <c r="D125" s="256" t="s">
        <v>197</v>
      </c>
      <c r="E125" s="257" t="s">
        <v>805</v>
      </c>
      <c r="F125" s="258" t="s">
        <v>806</v>
      </c>
      <c r="G125" s="259" t="s">
        <v>758</v>
      </c>
      <c r="H125" s="260">
        <v>7</v>
      </c>
      <c r="I125" s="261"/>
      <c r="J125" s="262">
        <f>ROUND(I125*H125,2)</f>
        <v>0</v>
      </c>
      <c r="K125" s="258" t="s">
        <v>19</v>
      </c>
      <c r="L125" s="263"/>
      <c r="M125" s="264" t="s">
        <v>19</v>
      </c>
      <c r="N125" s="265" t="s">
        <v>44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292</v>
      </c>
      <c r="AT125" s="217" t="s">
        <v>197</v>
      </c>
      <c r="AU125" s="217" t="s">
        <v>145</v>
      </c>
      <c r="AY125" s="19" t="s">
        <v>137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145</v>
      </c>
      <c r="BK125" s="218">
        <f>ROUND(I125*H125,2)</f>
        <v>0</v>
      </c>
      <c r="BL125" s="19" t="s">
        <v>233</v>
      </c>
      <c r="BM125" s="217" t="s">
        <v>807</v>
      </c>
    </row>
    <row r="126" s="2" customFormat="1">
      <c r="A126" s="40"/>
      <c r="B126" s="41"/>
      <c r="C126" s="42"/>
      <c r="D126" s="219" t="s">
        <v>147</v>
      </c>
      <c r="E126" s="42"/>
      <c r="F126" s="220" t="s">
        <v>765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147</v>
      </c>
      <c r="AU126" s="19" t="s">
        <v>145</v>
      </c>
    </row>
    <row r="127" s="2" customFormat="1" ht="16.5" customHeight="1">
      <c r="A127" s="40"/>
      <c r="B127" s="41"/>
      <c r="C127" s="206" t="s">
        <v>7</v>
      </c>
      <c r="D127" s="206" t="s">
        <v>140</v>
      </c>
      <c r="E127" s="207" t="s">
        <v>808</v>
      </c>
      <c r="F127" s="208" t="s">
        <v>809</v>
      </c>
      <c r="G127" s="209" t="s">
        <v>188</v>
      </c>
      <c r="H127" s="210">
        <v>27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233</v>
      </c>
      <c r="AT127" s="217" t="s">
        <v>140</v>
      </c>
      <c r="AU127" s="217" t="s">
        <v>145</v>
      </c>
      <c r="AY127" s="19" t="s">
        <v>137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145</v>
      </c>
      <c r="BK127" s="218">
        <f>ROUND(I127*H127,2)</f>
        <v>0</v>
      </c>
      <c r="BL127" s="19" t="s">
        <v>233</v>
      </c>
      <c r="BM127" s="217" t="s">
        <v>810</v>
      </c>
    </row>
    <row r="128" s="2" customFormat="1">
      <c r="A128" s="40"/>
      <c r="B128" s="41"/>
      <c r="C128" s="42"/>
      <c r="D128" s="219" t="s">
        <v>147</v>
      </c>
      <c r="E128" s="42"/>
      <c r="F128" s="220" t="s">
        <v>811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147</v>
      </c>
      <c r="AU128" s="19" t="s">
        <v>145</v>
      </c>
    </row>
    <row r="129" s="14" customFormat="1">
      <c r="A129" s="14"/>
      <c r="B129" s="234"/>
      <c r="C129" s="235"/>
      <c r="D129" s="219" t="s">
        <v>149</v>
      </c>
      <c r="E129" s="236" t="s">
        <v>19</v>
      </c>
      <c r="F129" s="237" t="s">
        <v>812</v>
      </c>
      <c r="G129" s="235"/>
      <c r="H129" s="238">
        <v>27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4" t="s">
        <v>149</v>
      </c>
      <c r="AU129" s="244" t="s">
        <v>145</v>
      </c>
      <c r="AV129" s="14" t="s">
        <v>145</v>
      </c>
      <c r="AW129" s="14" t="s">
        <v>33</v>
      </c>
      <c r="AX129" s="14" t="s">
        <v>72</v>
      </c>
      <c r="AY129" s="244" t="s">
        <v>137</v>
      </c>
    </row>
    <row r="130" s="15" customFormat="1">
      <c r="A130" s="15"/>
      <c r="B130" s="245"/>
      <c r="C130" s="246"/>
      <c r="D130" s="219" t="s">
        <v>149</v>
      </c>
      <c r="E130" s="247" t="s">
        <v>19</v>
      </c>
      <c r="F130" s="248" t="s">
        <v>151</v>
      </c>
      <c r="G130" s="246"/>
      <c r="H130" s="249">
        <v>27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5" t="s">
        <v>149</v>
      </c>
      <c r="AU130" s="255" t="s">
        <v>145</v>
      </c>
      <c r="AV130" s="15" t="s">
        <v>144</v>
      </c>
      <c r="AW130" s="15" t="s">
        <v>33</v>
      </c>
      <c r="AX130" s="15" t="s">
        <v>80</v>
      </c>
      <c r="AY130" s="255" t="s">
        <v>137</v>
      </c>
    </row>
    <row r="131" s="2" customFormat="1" ht="16.5" customHeight="1">
      <c r="A131" s="40"/>
      <c r="B131" s="41"/>
      <c r="C131" s="256" t="s">
        <v>267</v>
      </c>
      <c r="D131" s="256" t="s">
        <v>197</v>
      </c>
      <c r="E131" s="257" t="s">
        <v>813</v>
      </c>
      <c r="F131" s="258" t="s">
        <v>814</v>
      </c>
      <c r="G131" s="259" t="s">
        <v>746</v>
      </c>
      <c r="H131" s="260">
        <v>27</v>
      </c>
      <c r="I131" s="261"/>
      <c r="J131" s="262">
        <f>ROUND(I131*H131,2)</f>
        <v>0</v>
      </c>
      <c r="K131" s="258" t="s">
        <v>19</v>
      </c>
      <c r="L131" s="263"/>
      <c r="M131" s="264" t="s">
        <v>19</v>
      </c>
      <c r="N131" s="265" t="s">
        <v>44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292</v>
      </c>
      <c r="AT131" s="217" t="s">
        <v>197</v>
      </c>
      <c r="AU131" s="217" t="s">
        <v>145</v>
      </c>
      <c r="AY131" s="19" t="s">
        <v>137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145</v>
      </c>
      <c r="BK131" s="218">
        <f>ROUND(I131*H131,2)</f>
        <v>0</v>
      </c>
      <c r="BL131" s="19" t="s">
        <v>233</v>
      </c>
      <c r="BM131" s="217" t="s">
        <v>815</v>
      </c>
    </row>
    <row r="132" s="2" customFormat="1">
      <c r="A132" s="40"/>
      <c r="B132" s="41"/>
      <c r="C132" s="42"/>
      <c r="D132" s="219" t="s">
        <v>147</v>
      </c>
      <c r="E132" s="42"/>
      <c r="F132" s="220" t="s">
        <v>814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147</v>
      </c>
      <c r="AU132" s="19" t="s">
        <v>145</v>
      </c>
    </row>
    <row r="133" s="2" customFormat="1" ht="21.75" customHeight="1">
      <c r="A133" s="40"/>
      <c r="B133" s="41"/>
      <c r="C133" s="206" t="s">
        <v>274</v>
      </c>
      <c r="D133" s="206" t="s">
        <v>140</v>
      </c>
      <c r="E133" s="207" t="s">
        <v>816</v>
      </c>
      <c r="F133" s="208" t="s">
        <v>817</v>
      </c>
      <c r="G133" s="209" t="s">
        <v>188</v>
      </c>
      <c r="H133" s="210">
        <v>48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0.001</v>
      </c>
      <c r="R133" s="215">
        <f>Q133*H133</f>
        <v>0.048000000000000001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233</v>
      </c>
      <c r="AT133" s="217" t="s">
        <v>140</v>
      </c>
      <c r="AU133" s="217" t="s">
        <v>145</v>
      </c>
      <c r="AY133" s="19" t="s">
        <v>137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145</v>
      </c>
      <c r="BK133" s="218">
        <f>ROUND(I133*H133,2)</f>
        <v>0</v>
      </c>
      <c r="BL133" s="19" t="s">
        <v>233</v>
      </c>
      <c r="BM133" s="217" t="s">
        <v>818</v>
      </c>
    </row>
    <row r="134" s="2" customFormat="1">
      <c r="A134" s="40"/>
      <c r="B134" s="41"/>
      <c r="C134" s="42"/>
      <c r="D134" s="219" t="s">
        <v>147</v>
      </c>
      <c r="E134" s="42"/>
      <c r="F134" s="220" t="s">
        <v>819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147</v>
      </c>
      <c r="AU134" s="19" t="s">
        <v>145</v>
      </c>
    </row>
    <row r="135" s="12" customFormat="1" ht="25.92" customHeight="1">
      <c r="A135" s="12"/>
      <c r="B135" s="190"/>
      <c r="C135" s="191"/>
      <c r="D135" s="192" t="s">
        <v>71</v>
      </c>
      <c r="E135" s="193" t="s">
        <v>736</v>
      </c>
      <c r="F135" s="193" t="s">
        <v>737</v>
      </c>
      <c r="G135" s="191"/>
      <c r="H135" s="191"/>
      <c r="I135" s="194"/>
      <c r="J135" s="195">
        <f>BK135</f>
        <v>0</v>
      </c>
      <c r="K135" s="191"/>
      <c r="L135" s="196"/>
      <c r="M135" s="197"/>
      <c r="N135" s="198"/>
      <c r="O135" s="198"/>
      <c r="P135" s="199">
        <f>SUM(P136:P139)</f>
        <v>0</v>
      </c>
      <c r="Q135" s="198"/>
      <c r="R135" s="199">
        <f>SUM(R136:R139)</f>
        <v>0</v>
      </c>
      <c r="S135" s="198"/>
      <c r="T135" s="200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144</v>
      </c>
      <c r="AT135" s="202" t="s">
        <v>71</v>
      </c>
      <c r="AU135" s="202" t="s">
        <v>72</v>
      </c>
      <c r="AY135" s="201" t="s">
        <v>137</v>
      </c>
      <c r="BK135" s="203">
        <f>SUM(BK136:BK139)</f>
        <v>0</v>
      </c>
    </row>
    <row r="136" s="2" customFormat="1" ht="16.5" customHeight="1">
      <c r="A136" s="40"/>
      <c r="B136" s="41"/>
      <c r="C136" s="206" t="s">
        <v>283</v>
      </c>
      <c r="D136" s="206" t="s">
        <v>140</v>
      </c>
      <c r="E136" s="207" t="s">
        <v>820</v>
      </c>
      <c r="F136" s="208" t="s">
        <v>821</v>
      </c>
      <c r="G136" s="209" t="s">
        <v>740</v>
      </c>
      <c r="H136" s="210">
        <v>48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741</v>
      </c>
      <c r="AT136" s="217" t="s">
        <v>140</v>
      </c>
      <c r="AU136" s="217" t="s">
        <v>80</v>
      </c>
      <c r="AY136" s="19" t="s">
        <v>137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145</v>
      </c>
      <c r="BK136" s="218">
        <f>ROUND(I136*H136,2)</f>
        <v>0</v>
      </c>
      <c r="BL136" s="19" t="s">
        <v>741</v>
      </c>
      <c r="BM136" s="217" t="s">
        <v>822</v>
      </c>
    </row>
    <row r="137" s="2" customFormat="1">
      <c r="A137" s="40"/>
      <c r="B137" s="41"/>
      <c r="C137" s="42"/>
      <c r="D137" s="219" t="s">
        <v>147</v>
      </c>
      <c r="E137" s="42"/>
      <c r="F137" s="220" t="s">
        <v>823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147</v>
      </c>
      <c r="AU137" s="19" t="s">
        <v>80</v>
      </c>
    </row>
    <row r="138" s="2" customFormat="1" ht="16.5" customHeight="1">
      <c r="A138" s="40"/>
      <c r="B138" s="41"/>
      <c r="C138" s="206" t="s">
        <v>289</v>
      </c>
      <c r="D138" s="206" t="s">
        <v>140</v>
      </c>
      <c r="E138" s="207" t="s">
        <v>824</v>
      </c>
      <c r="F138" s="208" t="s">
        <v>825</v>
      </c>
      <c r="G138" s="209" t="s">
        <v>740</v>
      </c>
      <c r="H138" s="210">
        <v>24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741</v>
      </c>
      <c r="AT138" s="217" t="s">
        <v>140</v>
      </c>
      <c r="AU138" s="217" t="s">
        <v>80</v>
      </c>
      <c r="AY138" s="19" t="s">
        <v>137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145</v>
      </c>
      <c r="BK138" s="218">
        <f>ROUND(I138*H138,2)</f>
        <v>0</v>
      </c>
      <c r="BL138" s="19" t="s">
        <v>741</v>
      </c>
      <c r="BM138" s="217" t="s">
        <v>826</v>
      </c>
    </row>
    <row r="139" s="2" customFormat="1">
      <c r="A139" s="40"/>
      <c r="B139" s="41"/>
      <c r="C139" s="42"/>
      <c r="D139" s="219" t="s">
        <v>147</v>
      </c>
      <c r="E139" s="42"/>
      <c r="F139" s="220" t="s">
        <v>827</v>
      </c>
      <c r="G139" s="42"/>
      <c r="H139" s="42"/>
      <c r="I139" s="221"/>
      <c r="J139" s="42"/>
      <c r="K139" s="42"/>
      <c r="L139" s="46"/>
      <c r="M139" s="266"/>
      <c r="N139" s="267"/>
      <c r="O139" s="268"/>
      <c r="P139" s="268"/>
      <c r="Q139" s="268"/>
      <c r="R139" s="268"/>
      <c r="S139" s="268"/>
      <c r="T139" s="269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147</v>
      </c>
      <c r="AU139" s="19" t="s">
        <v>80</v>
      </c>
    </row>
    <row r="140" s="2" customFormat="1" ht="6.96" customHeight="1">
      <c r="A140" s="4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46"/>
      <c r="M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</sheetData>
  <sheetProtection sheet="1" autoFilter="0" formatColumns="0" formatRows="0" objects="1" scenarios="1" spinCount="100000" saltValue="uo8aQ2oS4DrAXS/c8gv5Q7YoSR2CZ/AJGLuVgGj7ec0GRXnnYrS81tg3S9xwxy99IijS9wzmAh4IvqPhcPJmVw==" hashValue="4Pv0ejMvtkejnyInI2Ejs0sWrLwXheXae9/Lb514yMo2v/opiEv2aRUbzz6PUb3cpXb6kaNLiGHZdgSTQpX6Dw==" algorithmName="SHA-512" password="CC35"/>
  <autoFilter ref="C81:K13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Modernizace prádelny - Domov pro seniory Krásné Březno, Rozcestí 796/9, Ústí nad Labem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828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28. 3. 2024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ROUND((SUM(BE86:BE222)),  2)</f>
        <v>0</v>
      </c>
      <c r="G33" s="40"/>
      <c r="H33" s="40"/>
      <c r="I33" s="150">
        <v>0.20999999999999999</v>
      </c>
      <c r="J33" s="149">
        <f>ROUND(((SUM(BE86:BE222))*I33),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ROUND((SUM(BF86:BF222)),  2)</f>
        <v>0</v>
      </c>
      <c r="G34" s="40"/>
      <c r="H34" s="40"/>
      <c r="I34" s="150">
        <v>0.12</v>
      </c>
      <c r="J34" s="149">
        <f>ROUND(((SUM(BF86:BF222))*I34),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ROUND((SUM(BG86:BG222)),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ROUND((SUM(BH86:BH222)),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ROUND((SUM(BI86:BI222)),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Modernizace prádelny - Domov pro seniory Krásné Březno, Rozcestí 796/9, Ústí nad Labem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Elektro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Krásné  Březno</v>
      </c>
      <c r="G52" s="42"/>
      <c r="H52" s="42"/>
      <c r="I52" s="34" t="s">
        <v>23</v>
      </c>
      <c r="J52" s="74" t="str">
        <f>IF(J12="","",J12)</f>
        <v>28. 3. 2024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DRAKISA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Krajovský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98</v>
      </c>
      <c r="D57" s="164"/>
      <c r="E57" s="164"/>
      <c r="F57" s="164"/>
      <c r="G57" s="164"/>
      <c r="H57" s="164"/>
      <c r="I57" s="164"/>
      <c r="J57" s="165" t="s">
        <v>99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112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829</v>
      </c>
      <c r="E62" s="170"/>
      <c r="F62" s="170"/>
      <c r="G62" s="170"/>
      <c r="H62" s="170"/>
      <c r="I62" s="170"/>
      <c r="J62" s="171">
        <f>J201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830</v>
      </c>
      <c r="E63" s="176"/>
      <c r="F63" s="176"/>
      <c r="G63" s="176"/>
      <c r="H63" s="176"/>
      <c r="I63" s="176"/>
      <c r="J63" s="177">
        <f>J202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555</v>
      </c>
      <c r="E64" s="170"/>
      <c r="F64" s="170"/>
      <c r="G64" s="170"/>
      <c r="H64" s="170"/>
      <c r="I64" s="170"/>
      <c r="J64" s="171">
        <f>J207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120</v>
      </c>
      <c r="E65" s="170"/>
      <c r="F65" s="170"/>
      <c r="G65" s="170"/>
      <c r="H65" s="170"/>
      <c r="I65" s="170"/>
      <c r="J65" s="171">
        <f>J219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831</v>
      </c>
      <c r="E66" s="176"/>
      <c r="F66" s="176"/>
      <c r="G66" s="176"/>
      <c r="H66" s="176"/>
      <c r="I66" s="176"/>
      <c r="J66" s="177">
        <f>J220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122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Modernizace prádelny - Domov pro seniory Krásné Březno, Rozcestí 796/9, Ústí nad Labem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95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04 - Elektro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 xml:space="preserve">Krásné  Březno</v>
      </c>
      <c r="G80" s="42"/>
      <c r="H80" s="42"/>
      <c r="I80" s="34" t="s">
        <v>23</v>
      </c>
      <c r="J80" s="74" t="str">
        <f>IF(J12="","",J12)</f>
        <v>28. 3. 2024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 xml:space="preserve"> </v>
      </c>
      <c r="G82" s="42"/>
      <c r="H82" s="42"/>
      <c r="I82" s="34" t="s">
        <v>31</v>
      </c>
      <c r="J82" s="38" t="str">
        <f>E21</f>
        <v>DRAKISA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>Krajovský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123</v>
      </c>
      <c r="D85" s="182" t="s">
        <v>57</v>
      </c>
      <c r="E85" s="182" t="s">
        <v>53</v>
      </c>
      <c r="F85" s="182" t="s">
        <v>54</v>
      </c>
      <c r="G85" s="182" t="s">
        <v>124</v>
      </c>
      <c r="H85" s="182" t="s">
        <v>125</v>
      </c>
      <c r="I85" s="182" t="s">
        <v>126</v>
      </c>
      <c r="J85" s="182" t="s">
        <v>99</v>
      </c>
      <c r="K85" s="183" t="s">
        <v>127</v>
      </c>
      <c r="L85" s="184"/>
      <c r="M85" s="94" t="s">
        <v>19</v>
      </c>
      <c r="N85" s="95" t="s">
        <v>42</v>
      </c>
      <c r="O85" s="95" t="s">
        <v>128</v>
      </c>
      <c r="P85" s="95" t="s">
        <v>129</v>
      </c>
      <c r="Q85" s="95" t="s">
        <v>130</v>
      </c>
      <c r="R85" s="95" t="s">
        <v>131</v>
      </c>
      <c r="S85" s="95" t="s">
        <v>132</v>
      </c>
      <c r="T85" s="96" t="s">
        <v>133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134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P87+P201+P207+P219</f>
        <v>0</v>
      </c>
      <c r="Q86" s="98"/>
      <c r="R86" s="187">
        <f>R87+R201+R207+R219</f>
        <v>25.238920000000004</v>
      </c>
      <c r="S86" s="98"/>
      <c r="T86" s="188">
        <f>T87+T201+T207+T219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100</v>
      </c>
      <c r="BK86" s="189">
        <f>BK87+BK201+BK207+BK219</f>
        <v>0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279</v>
      </c>
      <c r="F87" s="193" t="s">
        <v>280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</f>
        <v>0</v>
      </c>
      <c r="Q87" s="198"/>
      <c r="R87" s="199">
        <f>R88</f>
        <v>25.238920000000004</v>
      </c>
      <c r="S87" s="198"/>
      <c r="T87" s="200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145</v>
      </c>
      <c r="AT87" s="202" t="s">
        <v>71</v>
      </c>
      <c r="AU87" s="202" t="s">
        <v>72</v>
      </c>
      <c r="AY87" s="201" t="s">
        <v>137</v>
      </c>
      <c r="BK87" s="203">
        <f>BK88</f>
        <v>0</v>
      </c>
    </row>
    <row r="88" s="12" customFormat="1" ht="22.8" customHeight="1">
      <c r="A88" s="12"/>
      <c r="B88" s="190"/>
      <c r="C88" s="191"/>
      <c r="D88" s="192" t="s">
        <v>71</v>
      </c>
      <c r="E88" s="204" t="s">
        <v>334</v>
      </c>
      <c r="F88" s="204" t="s">
        <v>335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SUM(P89:P200)</f>
        <v>0</v>
      </c>
      <c r="Q88" s="198"/>
      <c r="R88" s="199">
        <f>SUM(R89:R200)</f>
        <v>25.238920000000004</v>
      </c>
      <c r="S88" s="198"/>
      <c r="T88" s="200">
        <f>SUM(T89:T200)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145</v>
      </c>
      <c r="AT88" s="202" t="s">
        <v>71</v>
      </c>
      <c r="AU88" s="202" t="s">
        <v>80</v>
      </c>
      <c r="AY88" s="201" t="s">
        <v>137</v>
      </c>
      <c r="BK88" s="203">
        <f>SUM(BK89:BK200)</f>
        <v>0</v>
      </c>
    </row>
    <row r="89" s="2" customFormat="1" ht="16.5" customHeight="1">
      <c r="A89" s="40"/>
      <c r="B89" s="41"/>
      <c r="C89" s="206" t="s">
        <v>80</v>
      </c>
      <c r="D89" s="206" t="s">
        <v>140</v>
      </c>
      <c r="E89" s="207" t="s">
        <v>832</v>
      </c>
      <c r="F89" s="208" t="s">
        <v>833</v>
      </c>
      <c r="G89" s="209" t="s">
        <v>188</v>
      </c>
      <c r="H89" s="210">
        <v>110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233</v>
      </c>
      <c r="AT89" s="217" t="s">
        <v>140</v>
      </c>
      <c r="AU89" s="217" t="s">
        <v>145</v>
      </c>
      <c r="AY89" s="19" t="s">
        <v>137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145</v>
      </c>
      <c r="BK89" s="218">
        <f>ROUND(I89*H89,2)</f>
        <v>0</v>
      </c>
      <c r="BL89" s="19" t="s">
        <v>233</v>
      </c>
      <c r="BM89" s="217" t="s">
        <v>834</v>
      </c>
    </row>
    <row r="90" s="2" customFormat="1">
      <c r="A90" s="40"/>
      <c r="B90" s="41"/>
      <c r="C90" s="42"/>
      <c r="D90" s="219" t="s">
        <v>147</v>
      </c>
      <c r="E90" s="42"/>
      <c r="F90" s="220" t="s">
        <v>835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147</v>
      </c>
      <c r="AU90" s="19" t="s">
        <v>145</v>
      </c>
    </row>
    <row r="91" s="2" customFormat="1" ht="16.5" customHeight="1">
      <c r="A91" s="40"/>
      <c r="B91" s="41"/>
      <c r="C91" s="256" t="s">
        <v>145</v>
      </c>
      <c r="D91" s="256" t="s">
        <v>197</v>
      </c>
      <c r="E91" s="257" t="s">
        <v>836</v>
      </c>
      <c r="F91" s="258" t="s">
        <v>837</v>
      </c>
      <c r="G91" s="259" t="s">
        <v>188</v>
      </c>
      <c r="H91" s="260">
        <v>110</v>
      </c>
      <c r="I91" s="261"/>
      <c r="J91" s="262">
        <f>ROUND(I91*H91,2)</f>
        <v>0</v>
      </c>
      <c r="K91" s="258" t="s">
        <v>19</v>
      </c>
      <c r="L91" s="263"/>
      <c r="M91" s="264" t="s">
        <v>19</v>
      </c>
      <c r="N91" s="265" t="s">
        <v>44</v>
      </c>
      <c r="O91" s="86"/>
      <c r="P91" s="215">
        <f>O91*H91</f>
        <v>0</v>
      </c>
      <c r="Q91" s="215">
        <v>0.00019000000000000001</v>
      </c>
      <c r="R91" s="215">
        <f>Q91*H91</f>
        <v>0.020900000000000002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292</v>
      </c>
      <c r="AT91" s="217" t="s">
        <v>197</v>
      </c>
      <c r="AU91" s="217" t="s">
        <v>145</v>
      </c>
      <c r="AY91" s="19" t="s">
        <v>137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145</v>
      </c>
      <c r="BK91" s="218">
        <f>ROUND(I91*H91,2)</f>
        <v>0</v>
      </c>
      <c r="BL91" s="19" t="s">
        <v>233</v>
      </c>
      <c r="BM91" s="217" t="s">
        <v>838</v>
      </c>
    </row>
    <row r="92" s="2" customFormat="1">
      <c r="A92" s="40"/>
      <c r="B92" s="41"/>
      <c r="C92" s="42"/>
      <c r="D92" s="219" t="s">
        <v>147</v>
      </c>
      <c r="E92" s="42"/>
      <c r="F92" s="220" t="s">
        <v>837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147</v>
      </c>
      <c r="AU92" s="19" t="s">
        <v>145</v>
      </c>
    </row>
    <row r="93" s="2" customFormat="1" ht="16.5" customHeight="1">
      <c r="A93" s="40"/>
      <c r="B93" s="41"/>
      <c r="C93" s="206" t="s">
        <v>138</v>
      </c>
      <c r="D93" s="206" t="s">
        <v>140</v>
      </c>
      <c r="E93" s="207" t="s">
        <v>839</v>
      </c>
      <c r="F93" s="208" t="s">
        <v>840</v>
      </c>
      <c r="G93" s="209" t="s">
        <v>188</v>
      </c>
      <c r="H93" s="210">
        <v>4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233</v>
      </c>
      <c r="AT93" s="217" t="s">
        <v>140</v>
      </c>
      <c r="AU93" s="217" t="s">
        <v>145</v>
      </c>
      <c r="AY93" s="19" t="s">
        <v>137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145</v>
      </c>
      <c r="BK93" s="218">
        <f>ROUND(I93*H93,2)</f>
        <v>0</v>
      </c>
      <c r="BL93" s="19" t="s">
        <v>233</v>
      </c>
      <c r="BM93" s="217" t="s">
        <v>841</v>
      </c>
    </row>
    <row r="94" s="2" customFormat="1">
      <c r="A94" s="40"/>
      <c r="B94" s="41"/>
      <c r="C94" s="42"/>
      <c r="D94" s="219" t="s">
        <v>147</v>
      </c>
      <c r="E94" s="42"/>
      <c r="F94" s="220" t="s">
        <v>842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147</v>
      </c>
      <c r="AU94" s="19" t="s">
        <v>145</v>
      </c>
    </row>
    <row r="95" s="2" customFormat="1" ht="16.5" customHeight="1">
      <c r="A95" s="40"/>
      <c r="B95" s="41"/>
      <c r="C95" s="256" t="s">
        <v>144</v>
      </c>
      <c r="D95" s="256" t="s">
        <v>197</v>
      </c>
      <c r="E95" s="257" t="s">
        <v>843</v>
      </c>
      <c r="F95" s="258" t="s">
        <v>844</v>
      </c>
      <c r="G95" s="259" t="s">
        <v>188</v>
      </c>
      <c r="H95" s="260">
        <v>4</v>
      </c>
      <c r="I95" s="261"/>
      <c r="J95" s="262">
        <f>ROUND(I95*H95,2)</f>
        <v>0</v>
      </c>
      <c r="K95" s="258" t="s">
        <v>19</v>
      </c>
      <c r="L95" s="263"/>
      <c r="M95" s="264" t="s">
        <v>19</v>
      </c>
      <c r="N95" s="265" t="s">
        <v>44</v>
      </c>
      <c r="O95" s="86"/>
      <c r="P95" s="215">
        <f>O95*H95</f>
        <v>0</v>
      </c>
      <c r="Q95" s="215">
        <v>0.00023000000000000001</v>
      </c>
      <c r="R95" s="215">
        <f>Q95*H95</f>
        <v>0.00092000000000000003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292</v>
      </c>
      <c r="AT95" s="217" t="s">
        <v>197</v>
      </c>
      <c r="AU95" s="217" t="s">
        <v>145</v>
      </c>
      <c r="AY95" s="19" t="s">
        <v>137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145</v>
      </c>
      <c r="BK95" s="218">
        <f>ROUND(I95*H95,2)</f>
        <v>0</v>
      </c>
      <c r="BL95" s="19" t="s">
        <v>233</v>
      </c>
      <c r="BM95" s="217" t="s">
        <v>845</v>
      </c>
    </row>
    <row r="96" s="2" customFormat="1">
      <c r="A96" s="40"/>
      <c r="B96" s="41"/>
      <c r="C96" s="42"/>
      <c r="D96" s="219" t="s">
        <v>147</v>
      </c>
      <c r="E96" s="42"/>
      <c r="F96" s="220" t="s">
        <v>844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147</v>
      </c>
      <c r="AU96" s="19" t="s">
        <v>145</v>
      </c>
    </row>
    <row r="97" s="2" customFormat="1" ht="16.5" customHeight="1">
      <c r="A97" s="40"/>
      <c r="B97" s="41"/>
      <c r="C97" s="206" t="s">
        <v>168</v>
      </c>
      <c r="D97" s="206" t="s">
        <v>140</v>
      </c>
      <c r="E97" s="207" t="s">
        <v>846</v>
      </c>
      <c r="F97" s="208" t="s">
        <v>847</v>
      </c>
      <c r="G97" s="209" t="s">
        <v>165</v>
      </c>
      <c r="H97" s="210">
        <v>30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233</v>
      </c>
      <c r="AT97" s="217" t="s">
        <v>140</v>
      </c>
      <c r="AU97" s="217" t="s">
        <v>145</v>
      </c>
      <c r="AY97" s="19" t="s">
        <v>137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145</v>
      </c>
      <c r="BK97" s="218">
        <f>ROUND(I97*H97,2)</f>
        <v>0</v>
      </c>
      <c r="BL97" s="19" t="s">
        <v>233</v>
      </c>
      <c r="BM97" s="217" t="s">
        <v>848</v>
      </c>
    </row>
    <row r="98" s="2" customFormat="1">
      <c r="A98" s="40"/>
      <c r="B98" s="41"/>
      <c r="C98" s="42"/>
      <c r="D98" s="219" t="s">
        <v>147</v>
      </c>
      <c r="E98" s="42"/>
      <c r="F98" s="220" t="s">
        <v>849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147</v>
      </c>
      <c r="AU98" s="19" t="s">
        <v>145</v>
      </c>
    </row>
    <row r="99" s="2" customFormat="1" ht="16.5" customHeight="1">
      <c r="A99" s="40"/>
      <c r="B99" s="41"/>
      <c r="C99" s="256" t="s">
        <v>156</v>
      </c>
      <c r="D99" s="256" t="s">
        <v>197</v>
      </c>
      <c r="E99" s="257" t="s">
        <v>850</v>
      </c>
      <c r="F99" s="258" t="s">
        <v>851</v>
      </c>
      <c r="G99" s="259" t="s">
        <v>165</v>
      </c>
      <c r="H99" s="260">
        <v>30</v>
      </c>
      <c r="I99" s="261"/>
      <c r="J99" s="262">
        <f>ROUND(I99*H99,2)</f>
        <v>0</v>
      </c>
      <c r="K99" s="258" t="s">
        <v>19</v>
      </c>
      <c r="L99" s="263"/>
      <c r="M99" s="264" t="s">
        <v>19</v>
      </c>
      <c r="N99" s="265" t="s">
        <v>44</v>
      </c>
      <c r="O99" s="86"/>
      <c r="P99" s="215">
        <f>O99*H99</f>
        <v>0</v>
      </c>
      <c r="Q99" s="215">
        <v>0.00023000000000000001</v>
      </c>
      <c r="R99" s="215">
        <f>Q99*H99</f>
        <v>0.0068999999999999999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292</v>
      </c>
      <c r="AT99" s="217" t="s">
        <v>197</v>
      </c>
      <c r="AU99" s="217" t="s">
        <v>145</v>
      </c>
      <c r="AY99" s="19" t="s">
        <v>137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145</v>
      </c>
      <c r="BK99" s="218">
        <f>ROUND(I99*H99,2)</f>
        <v>0</v>
      </c>
      <c r="BL99" s="19" t="s">
        <v>233</v>
      </c>
      <c r="BM99" s="217" t="s">
        <v>852</v>
      </c>
    </row>
    <row r="100" s="2" customFormat="1">
      <c r="A100" s="40"/>
      <c r="B100" s="41"/>
      <c r="C100" s="42"/>
      <c r="D100" s="219" t="s">
        <v>147</v>
      </c>
      <c r="E100" s="42"/>
      <c r="F100" s="220" t="s">
        <v>851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147</v>
      </c>
      <c r="AU100" s="19" t="s">
        <v>145</v>
      </c>
    </row>
    <row r="101" s="2" customFormat="1" ht="16.5" customHeight="1">
      <c r="A101" s="40"/>
      <c r="B101" s="41"/>
      <c r="C101" s="206" t="s">
        <v>179</v>
      </c>
      <c r="D101" s="206" t="s">
        <v>140</v>
      </c>
      <c r="E101" s="207" t="s">
        <v>853</v>
      </c>
      <c r="F101" s="208" t="s">
        <v>854</v>
      </c>
      <c r="G101" s="209" t="s">
        <v>188</v>
      </c>
      <c r="H101" s="210">
        <v>180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233</v>
      </c>
      <c r="AT101" s="217" t="s">
        <v>140</v>
      </c>
      <c r="AU101" s="217" t="s">
        <v>145</v>
      </c>
      <c r="AY101" s="19" t="s">
        <v>137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145</v>
      </c>
      <c r="BK101" s="218">
        <f>ROUND(I101*H101,2)</f>
        <v>0</v>
      </c>
      <c r="BL101" s="19" t="s">
        <v>233</v>
      </c>
      <c r="BM101" s="217" t="s">
        <v>855</v>
      </c>
    </row>
    <row r="102" s="2" customFormat="1">
      <c r="A102" s="40"/>
      <c r="B102" s="41"/>
      <c r="C102" s="42"/>
      <c r="D102" s="219" t="s">
        <v>147</v>
      </c>
      <c r="E102" s="42"/>
      <c r="F102" s="220" t="s">
        <v>856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147</v>
      </c>
      <c r="AU102" s="19" t="s">
        <v>145</v>
      </c>
    </row>
    <row r="103" s="14" customFormat="1">
      <c r="A103" s="14"/>
      <c r="B103" s="234"/>
      <c r="C103" s="235"/>
      <c r="D103" s="219" t="s">
        <v>149</v>
      </c>
      <c r="E103" s="236" t="s">
        <v>19</v>
      </c>
      <c r="F103" s="237" t="s">
        <v>857</v>
      </c>
      <c r="G103" s="235"/>
      <c r="H103" s="238">
        <v>180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149</v>
      </c>
      <c r="AU103" s="244" t="s">
        <v>145</v>
      </c>
      <c r="AV103" s="14" t="s">
        <v>145</v>
      </c>
      <c r="AW103" s="14" t="s">
        <v>33</v>
      </c>
      <c r="AX103" s="14" t="s">
        <v>72</v>
      </c>
      <c r="AY103" s="244" t="s">
        <v>137</v>
      </c>
    </row>
    <row r="104" s="15" customFormat="1">
      <c r="A104" s="15"/>
      <c r="B104" s="245"/>
      <c r="C104" s="246"/>
      <c r="D104" s="219" t="s">
        <v>149</v>
      </c>
      <c r="E104" s="247" t="s">
        <v>19</v>
      </c>
      <c r="F104" s="248" t="s">
        <v>151</v>
      </c>
      <c r="G104" s="246"/>
      <c r="H104" s="249">
        <v>180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5" t="s">
        <v>149</v>
      </c>
      <c r="AU104" s="255" t="s">
        <v>145</v>
      </c>
      <c r="AV104" s="15" t="s">
        <v>144</v>
      </c>
      <c r="AW104" s="15" t="s">
        <v>33</v>
      </c>
      <c r="AX104" s="15" t="s">
        <v>80</v>
      </c>
      <c r="AY104" s="255" t="s">
        <v>137</v>
      </c>
    </row>
    <row r="105" s="2" customFormat="1" ht="16.5" customHeight="1">
      <c r="A105" s="40"/>
      <c r="B105" s="41"/>
      <c r="C105" s="256" t="s">
        <v>185</v>
      </c>
      <c r="D105" s="256" t="s">
        <v>197</v>
      </c>
      <c r="E105" s="257" t="s">
        <v>858</v>
      </c>
      <c r="F105" s="258" t="s">
        <v>859</v>
      </c>
      <c r="G105" s="259" t="s">
        <v>188</v>
      </c>
      <c r="H105" s="260">
        <v>100</v>
      </c>
      <c r="I105" s="261"/>
      <c r="J105" s="262">
        <f>ROUND(I105*H105,2)</f>
        <v>0</v>
      </c>
      <c r="K105" s="258" t="s">
        <v>19</v>
      </c>
      <c r="L105" s="263"/>
      <c r="M105" s="264" t="s">
        <v>19</v>
      </c>
      <c r="N105" s="265" t="s">
        <v>44</v>
      </c>
      <c r="O105" s="86"/>
      <c r="P105" s="215">
        <f>O105*H105</f>
        <v>0</v>
      </c>
      <c r="Q105" s="215">
        <v>5.0000000000000002E-05</v>
      </c>
      <c r="R105" s="215">
        <f>Q105*H105</f>
        <v>0.0050000000000000001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292</v>
      </c>
      <c r="AT105" s="217" t="s">
        <v>197</v>
      </c>
      <c r="AU105" s="217" t="s">
        <v>145</v>
      </c>
      <c r="AY105" s="19" t="s">
        <v>137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145</v>
      </c>
      <c r="BK105" s="218">
        <f>ROUND(I105*H105,2)</f>
        <v>0</v>
      </c>
      <c r="BL105" s="19" t="s">
        <v>233</v>
      </c>
      <c r="BM105" s="217" t="s">
        <v>860</v>
      </c>
    </row>
    <row r="106" s="2" customFormat="1">
      <c r="A106" s="40"/>
      <c r="B106" s="41"/>
      <c r="C106" s="42"/>
      <c r="D106" s="219" t="s">
        <v>147</v>
      </c>
      <c r="E106" s="42"/>
      <c r="F106" s="220" t="s">
        <v>859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147</v>
      </c>
      <c r="AU106" s="19" t="s">
        <v>145</v>
      </c>
    </row>
    <row r="107" s="2" customFormat="1" ht="16.5" customHeight="1">
      <c r="A107" s="40"/>
      <c r="B107" s="41"/>
      <c r="C107" s="256" t="s">
        <v>191</v>
      </c>
      <c r="D107" s="256" t="s">
        <v>197</v>
      </c>
      <c r="E107" s="257" t="s">
        <v>861</v>
      </c>
      <c r="F107" s="258" t="s">
        <v>862</v>
      </c>
      <c r="G107" s="259" t="s">
        <v>188</v>
      </c>
      <c r="H107" s="260">
        <v>80</v>
      </c>
      <c r="I107" s="261"/>
      <c r="J107" s="262">
        <f>ROUND(I107*H107,2)</f>
        <v>0</v>
      </c>
      <c r="K107" s="258" t="s">
        <v>19</v>
      </c>
      <c r="L107" s="263"/>
      <c r="M107" s="264" t="s">
        <v>19</v>
      </c>
      <c r="N107" s="265" t="s">
        <v>44</v>
      </c>
      <c r="O107" s="86"/>
      <c r="P107" s="215">
        <f>O107*H107</f>
        <v>0</v>
      </c>
      <c r="Q107" s="215">
        <v>8.0000000000000007E-05</v>
      </c>
      <c r="R107" s="215">
        <f>Q107*H107</f>
        <v>0.0064000000000000003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292</v>
      </c>
      <c r="AT107" s="217" t="s">
        <v>197</v>
      </c>
      <c r="AU107" s="217" t="s">
        <v>145</v>
      </c>
      <c r="AY107" s="19" t="s">
        <v>137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145</v>
      </c>
      <c r="BK107" s="218">
        <f>ROUND(I107*H107,2)</f>
        <v>0</v>
      </c>
      <c r="BL107" s="19" t="s">
        <v>233</v>
      </c>
      <c r="BM107" s="217" t="s">
        <v>863</v>
      </c>
    </row>
    <row r="108" s="2" customFormat="1">
      <c r="A108" s="40"/>
      <c r="B108" s="41"/>
      <c r="C108" s="42"/>
      <c r="D108" s="219" t="s">
        <v>147</v>
      </c>
      <c r="E108" s="42"/>
      <c r="F108" s="220" t="s">
        <v>862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147</v>
      </c>
      <c r="AU108" s="19" t="s">
        <v>145</v>
      </c>
    </row>
    <row r="109" s="2" customFormat="1" ht="16.5" customHeight="1">
      <c r="A109" s="40"/>
      <c r="B109" s="41"/>
      <c r="C109" s="206" t="s">
        <v>196</v>
      </c>
      <c r="D109" s="206" t="s">
        <v>140</v>
      </c>
      <c r="E109" s="207" t="s">
        <v>864</v>
      </c>
      <c r="F109" s="208" t="s">
        <v>865</v>
      </c>
      <c r="G109" s="209" t="s">
        <v>188</v>
      </c>
      <c r="H109" s="210">
        <v>350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233</v>
      </c>
      <c r="AT109" s="217" t="s">
        <v>140</v>
      </c>
      <c r="AU109" s="217" t="s">
        <v>145</v>
      </c>
      <c r="AY109" s="19" t="s">
        <v>137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145</v>
      </c>
      <c r="BK109" s="218">
        <f>ROUND(I109*H109,2)</f>
        <v>0</v>
      </c>
      <c r="BL109" s="19" t="s">
        <v>233</v>
      </c>
      <c r="BM109" s="217" t="s">
        <v>866</v>
      </c>
    </row>
    <row r="110" s="2" customFormat="1">
      <c r="A110" s="40"/>
      <c r="B110" s="41"/>
      <c r="C110" s="42"/>
      <c r="D110" s="219" t="s">
        <v>147</v>
      </c>
      <c r="E110" s="42"/>
      <c r="F110" s="220" t="s">
        <v>867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147</v>
      </c>
      <c r="AU110" s="19" t="s">
        <v>145</v>
      </c>
    </row>
    <row r="111" s="2" customFormat="1" ht="16.5" customHeight="1">
      <c r="A111" s="40"/>
      <c r="B111" s="41"/>
      <c r="C111" s="256" t="s">
        <v>202</v>
      </c>
      <c r="D111" s="256" t="s">
        <v>197</v>
      </c>
      <c r="E111" s="257" t="s">
        <v>868</v>
      </c>
      <c r="F111" s="258" t="s">
        <v>869</v>
      </c>
      <c r="G111" s="259" t="s">
        <v>188</v>
      </c>
      <c r="H111" s="260">
        <v>420</v>
      </c>
      <c r="I111" s="261"/>
      <c r="J111" s="262">
        <f>ROUND(I111*H111,2)</f>
        <v>0</v>
      </c>
      <c r="K111" s="258" t="s">
        <v>19</v>
      </c>
      <c r="L111" s="263"/>
      <c r="M111" s="264" t="s">
        <v>19</v>
      </c>
      <c r="N111" s="265" t="s">
        <v>44</v>
      </c>
      <c r="O111" s="86"/>
      <c r="P111" s="215">
        <f>O111*H111</f>
        <v>0</v>
      </c>
      <c r="Q111" s="215">
        <v>0.00012</v>
      </c>
      <c r="R111" s="215">
        <f>Q111*H111</f>
        <v>0.0504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292</v>
      </c>
      <c r="AT111" s="217" t="s">
        <v>197</v>
      </c>
      <c r="AU111" s="217" t="s">
        <v>145</v>
      </c>
      <c r="AY111" s="19" t="s">
        <v>137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145</v>
      </c>
      <c r="BK111" s="218">
        <f>ROUND(I111*H111,2)</f>
        <v>0</v>
      </c>
      <c r="BL111" s="19" t="s">
        <v>233</v>
      </c>
      <c r="BM111" s="217" t="s">
        <v>870</v>
      </c>
    </row>
    <row r="112" s="2" customFormat="1">
      <c r="A112" s="40"/>
      <c r="B112" s="41"/>
      <c r="C112" s="42"/>
      <c r="D112" s="219" t="s">
        <v>147</v>
      </c>
      <c r="E112" s="42"/>
      <c r="F112" s="220" t="s">
        <v>869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147</v>
      </c>
      <c r="AU112" s="19" t="s">
        <v>145</v>
      </c>
    </row>
    <row r="113" s="14" customFormat="1">
      <c r="A113" s="14"/>
      <c r="B113" s="234"/>
      <c r="C113" s="235"/>
      <c r="D113" s="219" t="s">
        <v>149</v>
      </c>
      <c r="E113" s="236" t="s">
        <v>19</v>
      </c>
      <c r="F113" s="237" t="s">
        <v>871</v>
      </c>
      <c r="G113" s="235"/>
      <c r="H113" s="238">
        <v>420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149</v>
      </c>
      <c r="AU113" s="244" t="s">
        <v>145</v>
      </c>
      <c r="AV113" s="14" t="s">
        <v>145</v>
      </c>
      <c r="AW113" s="14" t="s">
        <v>33</v>
      </c>
      <c r="AX113" s="14" t="s">
        <v>80</v>
      </c>
      <c r="AY113" s="244" t="s">
        <v>137</v>
      </c>
    </row>
    <row r="114" s="2" customFormat="1" ht="16.5" customHeight="1">
      <c r="A114" s="40"/>
      <c r="B114" s="41"/>
      <c r="C114" s="206" t="s">
        <v>8</v>
      </c>
      <c r="D114" s="206" t="s">
        <v>140</v>
      </c>
      <c r="E114" s="207" t="s">
        <v>872</v>
      </c>
      <c r="F114" s="208" t="s">
        <v>873</v>
      </c>
      <c r="G114" s="209" t="s">
        <v>188</v>
      </c>
      <c r="H114" s="210">
        <v>350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233</v>
      </c>
      <c r="AT114" s="217" t="s">
        <v>140</v>
      </c>
      <c r="AU114" s="217" t="s">
        <v>145</v>
      </c>
      <c r="AY114" s="19" t="s">
        <v>137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145</v>
      </c>
      <c r="BK114" s="218">
        <f>ROUND(I114*H114,2)</f>
        <v>0</v>
      </c>
      <c r="BL114" s="19" t="s">
        <v>233</v>
      </c>
      <c r="BM114" s="217" t="s">
        <v>874</v>
      </c>
    </row>
    <row r="115" s="2" customFormat="1">
      <c r="A115" s="40"/>
      <c r="B115" s="41"/>
      <c r="C115" s="42"/>
      <c r="D115" s="219" t="s">
        <v>147</v>
      </c>
      <c r="E115" s="42"/>
      <c r="F115" s="220" t="s">
        <v>875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147</v>
      </c>
      <c r="AU115" s="19" t="s">
        <v>145</v>
      </c>
    </row>
    <row r="116" s="2" customFormat="1" ht="16.5" customHeight="1">
      <c r="A116" s="40"/>
      <c r="B116" s="41"/>
      <c r="C116" s="256" t="s">
        <v>214</v>
      </c>
      <c r="D116" s="256" t="s">
        <v>197</v>
      </c>
      <c r="E116" s="257" t="s">
        <v>876</v>
      </c>
      <c r="F116" s="258" t="s">
        <v>877</v>
      </c>
      <c r="G116" s="259" t="s">
        <v>188</v>
      </c>
      <c r="H116" s="260">
        <v>420</v>
      </c>
      <c r="I116" s="261"/>
      <c r="J116" s="262">
        <f>ROUND(I116*H116,2)</f>
        <v>0</v>
      </c>
      <c r="K116" s="258" t="s">
        <v>19</v>
      </c>
      <c r="L116" s="263"/>
      <c r="M116" s="264" t="s">
        <v>19</v>
      </c>
      <c r="N116" s="265" t="s">
        <v>44</v>
      </c>
      <c r="O116" s="86"/>
      <c r="P116" s="215">
        <f>O116*H116</f>
        <v>0</v>
      </c>
      <c r="Q116" s="215">
        <v>0.00017000000000000001</v>
      </c>
      <c r="R116" s="215">
        <f>Q116*H116</f>
        <v>0.071400000000000005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292</v>
      </c>
      <c r="AT116" s="217" t="s">
        <v>197</v>
      </c>
      <c r="AU116" s="217" t="s">
        <v>145</v>
      </c>
      <c r="AY116" s="19" t="s">
        <v>137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145</v>
      </c>
      <c r="BK116" s="218">
        <f>ROUND(I116*H116,2)</f>
        <v>0</v>
      </c>
      <c r="BL116" s="19" t="s">
        <v>233</v>
      </c>
      <c r="BM116" s="217" t="s">
        <v>878</v>
      </c>
    </row>
    <row r="117" s="2" customFormat="1">
      <c r="A117" s="40"/>
      <c r="B117" s="41"/>
      <c r="C117" s="42"/>
      <c r="D117" s="219" t="s">
        <v>147</v>
      </c>
      <c r="E117" s="42"/>
      <c r="F117" s="220" t="s">
        <v>877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147</v>
      </c>
      <c r="AU117" s="19" t="s">
        <v>145</v>
      </c>
    </row>
    <row r="118" s="14" customFormat="1">
      <c r="A118" s="14"/>
      <c r="B118" s="234"/>
      <c r="C118" s="235"/>
      <c r="D118" s="219" t="s">
        <v>149</v>
      </c>
      <c r="E118" s="236" t="s">
        <v>19</v>
      </c>
      <c r="F118" s="237" t="s">
        <v>871</v>
      </c>
      <c r="G118" s="235"/>
      <c r="H118" s="238">
        <v>420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149</v>
      </c>
      <c r="AU118" s="244" t="s">
        <v>145</v>
      </c>
      <c r="AV118" s="14" t="s">
        <v>145</v>
      </c>
      <c r="AW118" s="14" t="s">
        <v>33</v>
      </c>
      <c r="AX118" s="14" t="s">
        <v>80</v>
      </c>
      <c r="AY118" s="244" t="s">
        <v>137</v>
      </c>
    </row>
    <row r="119" s="2" customFormat="1" ht="16.5" customHeight="1">
      <c r="A119" s="40"/>
      <c r="B119" s="41"/>
      <c r="C119" s="206" t="s">
        <v>220</v>
      </c>
      <c r="D119" s="206" t="s">
        <v>140</v>
      </c>
      <c r="E119" s="207" t="s">
        <v>879</v>
      </c>
      <c r="F119" s="208" t="s">
        <v>880</v>
      </c>
      <c r="G119" s="209" t="s">
        <v>188</v>
      </c>
      <c r="H119" s="210">
        <v>315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44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233</v>
      </c>
      <c r="AT119" s="217" t="s">
        <v>140</v>
      </c>
      <c r="AU119" s="217" t="s">
        <v>145</v>
      </c>
      <c r="AY119" s="19" t="s">
        <v>137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145</v>
      </c>
      <c r="BK119" s="218">
        <f>ROUND(I119*H119,2)</f>
        <v>0</v>
      </c>
      <c r="BL119" s="19" t="s">
        <v>233</v>
      </c>
      <c r="BM119" s="217" t="s">
        <v>881</v>
      </c>
    </row>
    <row r="120" s="2" customFormat="1">
      <c r="A120" s="40"/>
      <c r="B120" s="41"/>
      <c r="C120" s="42"/>
      <c r="D120" s="219" t="s">
        <v>147</v>
      </c>
      <c r="E120" s="42"/>
      <c r="F120" s="220" t="s">
        <v>882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147</v>
      </c>
      <c r="AU120" s="19" t="s">
        <v>145</v>
      </c>
    </row>
    <row r="121" s="2" customFormat="1" ht="16.5" customHeight="1">
      <c r="A121" s="40"/>
      <c r="B121" s="41"/>
      <c r="C121" s="256" t="s">
        <v>226</v>
      </c>
      <c r="D121" s="256" t="s">
        <v>197</v>
      </c>
      <c r="E121" s="257" t="s">
        <v>883</v>
      </c>
      <c r="F121" s="258" t="s">
        <v>884</v>
      </c>
      <c r="G121" s="259" t="s">
        <v>188</v>
      </c>
      <c r="H121" s="260">
        <v>378</v>
      </c>
      <c r="I121" s="261"/>
      <c r="J121" s="262">
        <f>ROUND(I121*H121,2)</f>
        <v>0</v>
      </c>
      <c r="K121" s="258" t="s">
        <v>19</v>
      </c>
      <c r="L121" s="263"/>
      <c r="M121" s="264" t="s">
        <v>19</v>
      </c>
      <c r="N121" s="265" t="s">
        <v>44</v>
      </c>
      <c r="O121" s="86"/>
      <c r="P121" s="215">
        <f>O121*H121</f>
        <v>0</v>
      </c>
      <c r="Q121" s="215">
        <v>0.00025000000000000001</v>
      </c>
      <c r="R121" s="215">
        <f>Q121*H121</f>
        <v>0.094500000000000001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292</v>
      </c>
      <c r="AT121" s="217" t="s">
        <v>197</v>
      </c>
      <c r="AU121" s="217" t="s">
        <v>145</v>
      </c>
      <c r="AY121" s="19" t="s">
        <v>137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145</v>
      </c>
      <c r="BK121" s="218">
        <f>ROUND(I121*H121,2)</f>
        <v>0</v>
      </c>
      <c r="BL121" s="19" t="s">
        <v>233</v>
      </c>
      <c r="BM121" s="217" t="s">
        <v>885</v>
      </c>
    </row>
    <row r="122" s="2" customFormat="1">
      <c r="A122" s="40"/>
      <c r="B122" s="41"/>
      <c r="C122" s="42"/>
      <c r="D122" s="219" t="s">
        <v>147</v>
      </c>
      <c r="E122" s="42"/>
      <c r="F122" s="220" t="s">
        <v>884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147</v>
      </c>
      <c r="AU122" s="19" t="s">
        <v>145</v>
      </c>
    </row>
    <row r="123" s="14" customFormat="1">
      <c r="A123" s="14"/>
      <c r="B123" s="234"/>
      <c r="C123" s="235"/>
      <c r="D123" s="219" t="s">
        <v>149</v>
      </c>
      <c r="E123" s="236" t="s">
        <v>19</v>
      </c>
      <c r="F123" s="237" t="s">
        <v>886</v>
      </c>
      <c r="G123" s="235"/>
      <c r="H123" s="238">
        <v>378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149</v>
      </c>
      <c r="AU123" s="244" t="s">
        <v>145</v>
      </c>
      <c r="AV123" s="14" t="s">
        <v>145</v>
      </c>
      <c r="AW123" s="14" t="s">
        <v>33</v>
      </c>
      <c r="AX123" s="14" t="s">
        <v>80</v>
      </c>
      <c r="AY123" s="244" t="s">
        <v>137</v>
      </c>
    </row>
    <row r="124" s="2" customFormat="1" ht="16.5" customHeight="1">
      <c r="A124" s="40"/>
      <c r="B124" s="41"/>
      <c r="C124" s="206" t="s">
        <v>233</v>
      </c>
      <c r="D124" s="206" t="s">
        <v>140</v>
      </c>
      <c r="E124" s="207" t="s">
        <v>887</v>
      </c>
      <c r="F124" s="208" t="s">
        <v>888</v>
      </c>
      <c r="G124" s="209" t="s">
        <v>188</v>
      </c>
      <c r="H124" s="210">
        <v>240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233</v>
      </c>
      <c r="AT124" s="217" t="s">
        <v>140</v>
      </c>
      <c r="AU124" s="217" t="s">
        <v>145</v>
      </c>
      <c r="AY124" s="19" t="s">
        <v>137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145</v>
      </c>
      <c r="BK124" s="218">
        <f>ROUND(I124*H124,2)</f>
        <v>0</v>
      </c>
      <c r="BL124" s="19" t="s">
        <v>233</v>
      </c>
      <c r="BM124" s="217" t="s">
        <v>889</v>
      </c>
    </row>
    <row r="125" s="2" customFormat="1">
      <c r="A125" s="40"/>
      <c r="B125" s="41"/>
      <c r="C125" s="42"/>
      <c r="D125" s="219" t="s">
        <v>147</v>
      </c>
      <c r="E125" s="42"/>
      <c r="F125" s="220" t="s">
        <v>890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147</v>
      </c>
      <c r="AU125" s="19" t="s">
        <v>145</v>
      </c>
    </row>
    <row r="126" s="14" customFormat="1">
      <c r="A126" s="14"/>
      <c r="B126" s="234"/>
      <c r="C126" s="235"/>
      <c r="D126" s="219" t="s">
        <v>149</v>
      </c>
      <c r="E126" s="236" t="s">
        <v>19</v>
      </c>
      <c r="F126" s="237" t="s">
        <v>891</v>
      </c>
      <c r="G126" s="235"/>
      <c r="H126" s="238">
        <v>240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149</v>
      </c>
      <c r="AU126" s="244" t="s">
        <v>145</v>
      </c>
      <c r="AV126" s="14" t="s">
        <v>145</v>
      </c>
      <c r="AW126" s="14" t="s">
        <v>33</v>
      </c>
      <c r="AX126" s="14" t="s">
        <v>72</v>
      </c>
      <c r="AY126" s="244" t="s">
        <v>137</v>
      </c>
    </row>
    <row r="127" s="15" customFormat="1">
      <c r="A127" s="15"/>
      <c r="B127" s="245"/>
      <c r="C127" s="246"/>
      <c r="D127" s="219" t="s">
        <v>149</v>
      </c>
      <c r="E127" s="247" t="s">
        <v>19</v>
      </c>
      <c r="F127" s="248" t="s">
        <v>151</v>
      </c>
      <c r="G127" s="246"/>
      <c r="H127" s="249">
        <v>240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5" t="s">
        <v>149</v>
      </c>
      <c r="AU127" s="255" t="s">
        <v>145</v>
      </c>
      <c r="AV127" s="15" t="s">
        <v>144</v>
      </c>
      <c r="AW127" s="15" t="s">
        <v>33</v>
      </c>
      <c r="AX127" s="15" t="s">
        <v>80</v>
      </c>
      <c r="AY127" s="255" t="s">
        <v>137</v>
      </c>
    </row>
    <row r="128" s="2" customFormat="1" ht="16.5" customHeight="1">
      <c r="A128" s="40"/>
      <c r="B128" s="41"/>
      <c r="C128" s="256" t="s">
        <v>238</v>
      </c>
      <c r="D128" s="256" t="s">
        <v>197</v>
      </c>
      <c r="E128" s="257" t="s">
        <v>892</v>
      </c>
      <c r="F128" s="258" t="s">
        <v>893</v>
      </c>
      <c r="G128" s="259" t="s">
        <v>188</v>
      </c>
      <c r="H128" s="260">
        <v>192</v>
      </c>
      <c r="I128" s="261"/>
      <c r="J128" s="262">
        <f>ROUND(I128*H128,2)</f>
        <v>0</v>
      </c>
      <c r="K128" s="258" t="s">
        <v>19</v>
      </c>
      <c r="L128" s="263"/>
      <c r="M128" s="264" t="s">
        <v>19</v>
      </c>
      <c r="N128" s="265" t="s">
        <v>44</v>
      </c>
      <c r="O128" s="86"/>
      <c r="P128" s="215">
        <f>O128*H128</f>
        <v>0</v>
      </c>
      <c r="Q128" s="215">
        <v>0.00034000000000000002</v>
      </c>
      <c r="R128" s="215">
        <f>Q128*H128</f>
        <v>0.065280000000000005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292</v>
      </c>
      <c r="AT128" s="217" t="s">
        <v>197</v>
      </c>
      <c r="AU128" s="217" t="s">
        <v>145</v>
      </c>
      <c r="AY128" s="19" t="s">
        <v>137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145</v>
      </c>
      <c r="BK128" s="218">
        <f>ROUND(I128*H128,2)</f>
        <v>0</v>
      </c>
      <c r="BL128" s="19" t="s">
        <v>233</v>
      </c>
      <c r="BM128" s="217" t="s">
        <v>894</v>
      </c>
    </row>
    <row r="129" s="2" customFormat="1">
      <c r="A129" s="40"/>
      <c r="B129" s="41"/>
      <c r="C129" s="42"/>
      <c r="D129" s="219" t="s">
        <v>147</v>
      </c>
      <c r="E129" s="42"/>
      <c r="F129" s="220" t="s">
        <v>893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147</v>
      </c>
      <c r="AU129" s="19" t="s">
        <v>145</v>
      </c>
    </row>
    <row r="130" s="14" customFormat="1">
      <c r="A130" s="14"/>
      <c r="B130" s="234"/>
      <c r="C130" s="235"/>
      <c r="D130" s="219" t="s">
        <v>149</v>
      </c>
      <c r="E130" s="236" t="s">
        <v>19</v>
      </c>
      <c r="F130" s="237" t="s">
        <v>895</v>
      </c>
      <c r="G130" s="235"/>
      <c r="H130" s="238">
        <v>192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149</v>
      </c>
      <c r="AU130" s="244" t="s">
        <v>145</v>
      </c>
      <c r="AV130" s="14" t="s">
        <v>145</v>
      </c>
      <c r="AW130" s="14" t="s">
        <v>33</v>
      </c>
      <c r="AX130" s="14" t="s">
        <v>80</v>
      </c>
      <c r="AY130" s="244" t="s">
        <v>137</v>
      </c>
    </row>
    <row r="131" s="2" customFormat="1" ht="16.5" customHeight="1">
      <c r="A131" s="40"/>
      <c r="B131" s="41"/>
      <c r="C131" s="256" t="s">
        <v>244</v>
      </c>
      <c r="D131" s="256" t="s">
        <v>197</v>
      </c>
      <c r="E131" s="257" t="s">
        <v>896</v>
      </c>
      <c r="F131" s="258" t="s">
        <v>897</v>
      </c>
      <c r="G131" s="259" t="s">
        <v>188</v>
      </c>
      <c r="H131" s="260">
        <v>96</v>
      </c>
      <c r="I131" s="261"/>
      <c r="J131" s="262">
        <f>ROUND(I131*H131,2)</f>
        <v>0</v>
      </c>
      <c r="K131" s="258" t="s">
        <v>19</v>
      </c>
      <c r="L131" s="263"/>
      <c r="M131" s="264" t="s">
        <v>19</v>
      </c>
      <c r="N131" s="265" t="s">
        <v>44</v>
      </c>
      <c r="O131" s="86"/>
      <c r="P131" s="215">
        <f>O131*H131</f>
        <v>0</v>
      </c>
      <c r="Q131" s="215">
        <v>0.00052999999999999998</v>
      </c>
      <c r="R131" s="215">
        <f>Q131*H131</f>
        <v>0.050879999999999995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292</v>
      </c>
      <c r="AT131" s="217" t="s">
        <v>197</v>
      </c>
      <c r="AU131" s="217" t="s">
        <v>145</v>
      </c>
      <c r="AY131" s="19" t="s">
        <v>137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145</v>
      </c>
      <c r="BK131" s="218">
        <f>ROUND(I131*H131,2)</f>
        <v>0</v>
      </c>
      <c r="BL131" s="19" t="s">
        <v>233</v>
      </c>
      <c r="BM131" s="217" t="s">
        <v>898</v>
      </c>
    </row>
    <row r="132" s="2" customFormat="1">
      <c r="A132" s="40"/>
      <c r="B132" s="41"/>
      <c r="C132" s="42"/>
      <c r="D132" s="219" t="s">
        <v>147</v>
      </c>
      <c r="E132" s="42"/>
      <c r="F132" s="220" t="s">
        <v>897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147</v>
      </c>
      <c r="AU132" s="19" t="s">
        <v>145</v>
      </c>
    </row>
    <row r="133" s="14" customFormat="1">
      <c r="A133" s="14"/>
      <c r="B133" s="234"/>
      <c r="C133" s="235"/>
      <c r="D133" s="219" t="s">
        <v>149</v>
      </c>
      <c r="E133" s="236" t="s">
        <v>19</v>
      </c>
      <c r="F133" s="237" t="s">
        <v>899</v>
      </c>
      <c r="G133" s="235"/>
      <c r="H133" s="238">
        <v>96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149</v>
      </c>
      <c r="AU133" s="244" t="s">
        <v>145</v>
      </c>
      <c r="AV133" s="14" t="s">
        <v>145</v>
      </c>
      <c r="AW133" s="14" t="s">
        <v>33</v>
      </c>
      <c r="AX133" s="14" t="s">
        <v>80</v>
      </c>
      <c r="AY133" s="244" t="s">
        <v>137</v>
      </c>
    </row>
    <row r="134" s="2" customFormat="1" ht="16.5" customHeight="1">
      <c r="A134" s="40"/>
      <c r="B134" s="41"/>
      <c r="C134" s="256" t="s">
        <v>251</v>
      </c>
      <c r="D134" s="256" t="s">
        <v>197</v>
      </c>
      <c r="E134" s="257" t="s">
        <v>900</v>
      </c>
      <c r="F134" s="258" t="s">
        <v>901</v>
      </c>
      <c r="G134" s="259" t="s">
        <v>188</v>
      </c>
      <c r="H134" s="260">
        <v>288</v>
      </c>
      <c r="I134" s="261"/>
      <c r="J134" s="262">
        <f>ROUND(I134*H134,2)</f>
        <v>0</v>
      </c>
      <c r="K134" s="258" t="s">
        <v>19</v>
      </c>
      <c r="L134" s="263"/>
      <c r="M134" s="264" t="s">
        <v>19</v>
      </c>
      <c r="N134" s="265" t="s">
        <v>44</v>
      </c>
      <c r="O134" s="86"/>
      <c r="P134" s="215">
        <f>O134*H134</f>
        <v>0</v>
      </c>
      <c r="Q134" s="215">
        <v>0.00021000000000000001</v>
      </c>
      <c r="R134" s="215">
        <f>Q134*H134</f>
        <v>0.060480000000000006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292</v>
      </c>
      <c r="AT134" s="217" t="s">
        <v>197</v>
      </c>
      <c r="AU134" s="217" t="s">
        <v>145</v>
      </c>
      <c r="AY134" s="19" t="s">
        <v>137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145</v>
      </c>
      <c r="BK134" s="218">
        <f>ROUND(I134*H134,2)</f>
        <v>0</v>
      </c>
      <c r="BL134" s="19" t="s">
        <v>233</v>
      </c>
      <c r="BM134" s="217" t="s">
        <v>902</v>
      </c>
    </row>
    <row r="135" s="2" customFormat="1">
      <c r="A135" s="40"/>
      <c r="B135" s="41"/>
      <c r="C135" s="42"/>
      <c r="D135" s="219" t="s">
        <v>147</v>
      </c>
      <c r="E135" s="42"/>
      <c r="F135" s="220" t="s">
        <v>903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147</v>
      </c>
      <c r="AU135" s="19" t="s">
        <v>145</v>
      </c>
    </row>
    <row r="136" s="14" customFormat="1">
      <c r="A136" s="14"/>
      <c r="B136" s="234"/>
      <c r="C136" s="235"/>
      <c r="D136" s="219" t="s">
        <v>149</v>
      </c>
      <c r="E136" s="236" t="s">
        <v>19</v>
      </c>
      <c r="F136" s="237" t="s">
        <v>904</v>
      </c>
      <c r="G136" s="235"/>
      <c r="H136" s="238">
        <v>288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149</v>
      </c>
      <c r="AU136" s="244" t="s">
        <v>145</v>
      </c>
      <c r="AV136" s="14" t="s">
        <v>145</v>
      </c>
      <c r="AW136" s="14" t="s">
        <v>33</v>
      </c>
      <c r="AX136" s="14" t="s">
        <v>80</v>
      </c>
      <c r="AY136" s="244" t="s">
        <v>137</v>
      </c>
    </row>
    <row r="137" s="2" customFormat="1" ht="16.5" customHeight="1">
      <c r="A137" s="40"/>
      <c r="B137" s="41"/>
      <c r="C137" s="206" t="s">
        <v>257</v>
      </c>
      <c r="D137" s="206" t="s">
        <v>140</v>
      </c>
      <c r="E137" s="207" t="s">
        <v>905</v>
      </c>
      <c r="F137" s="208" t="s">
        <v>906</v>
      </c>
      <c r="G137" s="209" t="s">
        <v>188</v>
      </c>
      <c r="H137" s="210">
        <v>240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44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233</v>
      </c>
      <c r="AT137" s="217" t="s">
        <v>140</v>
      </c>
      <c r="AU137" s="217" t="s">
        <v>145</v>
      </c>
      <c r="AY137" s="19" t="s">
        <v>137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145</v>
      </c>
      <c r="BK137" s="218">
        <f>ROUND(I137*H137,2)</f>
        <v>0</v>
      </c>
      <c r="BL137" s="19" t="s">
        <v>233</v>
      </c>
      <c r="BM137" s="217" t="s">
        <v>907</v>
      </c>
    </row>
    <row r="138" s="2" customFormat="1">
      <c r="A138" s="40"/>
      <c r="B138" s="41"/>
      <c r="C138" s="42"/>
      <c r="D138" s="219" t="s">
        <v>147</v>
      </c>
      <c r="E138" s="42"/>
      <c r="F138" s="220" t="s">
        <v>908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147</v>
      </c>
      <c r="AU138" s="19" t="s">
        <v>145</v>
      </c>
    </row>
    <row r="139" s="2" customFormat="1" ht="16.5" customHeight="1">
      <c r="A139" s="40"/>
      <c r="B139" s="41"/>
      <c r="C139" s="206" t="s">
        <v>7</v>
      </c>
      <c r="D139" s="206" t="s">
        <v>140</v>
      </c>
      <c r="E139" s="207" t="s">
        <v>909</v>
      </c>
      <c r="F139" s="208" t="s">
        <v>910</v>
      </c>
      <c r="G139" s="209" t="s">
        <v>188</v>
      </c>
      <c r="H139" s="210">
        <v>80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44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233</v>
      </c>
      <c r="AT139" s="217" t="s">
        <v>140</v>
      </c>
      <c r="AU139" s="217" t="s">
        <v>145</v>
      </c>
      <c r="AY139" s="19" t="s">
        <v>137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145</v>
      </c>
      <c r="BK139" s="218">
        <f>ROUND(I139*H139,2)</f>
        <v>0</v>
      </c>
      <c r="BL139" s="19" t="s">
        <v>233</v>
      </c>
      <c r="BM139" s="217" t="s">
        <v>911</v>
      </c>
    </row>
    <row r="140" s="2" customFormat="1">
      <c r="A140" s="40"/>
      <c r="B140" s="41"/>
      <c r="C140" s="42"/>
      <c r="D140" s="219" t="s">
        <v>147</v>
      </c>
      <c r="E140" s="42"/>
      <c r="F140" s="220" t="s">
        <v>912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147</v>
      </c>
      <c r="AU140" s="19" t="s">
        <v>145</v>
      </c>
    </row>
    <row r="141" s="2" customFormat="1" ht="16.5" customHeight="1">
      <c r="A141" s="40"/>
      <c r="B141" s="41"/>
      <c r="C141" s="256" t="s">
        <v>267</v>
      </c>
      <c r="D141" s="256" t="s">
        <v>197</v>
      </c>
      <c r="E141" s="257" t="s">
        <v>913</v>
      </c>
      <c r="F141" s="258" t="s">
        <v>914</v>
      </c>
      <c r="G141" s="259" t="s">
        <v>188</v>
      </c>
      <c r="H141" s="260">
        <v>80</v>
      </c>
      <c r="I141" s="261"/>
      <c r="J141" s="262">
        <f>ROUND(I141*H141,2)</f>
        <v>0</v>
      </c>
      <c r="K141" s="258" t="s">
        <v>19</v>
      </c>
      <c r="L141" s="263"/>
      <c r="M141" s="264" t="s">
        <v>19</v>
      </c>
      <c r="N141" s="265" t="s">
        <v>44</v>
      </c>
      <c r="O141" s="86"/>
      <c r="P141" s="215">
        <f>O141*H141</f>
        <v>0</v>
      </c>
      <c r="Q141" s="215">
        <v>0.31</v>
      </c>
      <c r="R141" s="215">
        <f>Q141*H141</f>
        <v>24.800000000000001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292</v>
      </c>
      <c r="AT141" s="217" t="s">
        <v>197</v>
      </c>
      <c r="AU141" s="217" t="s">
        <v>145</v>
      </c>
      <c r="AY141" s="19" t="s">
        <v>137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145</v>
      </c>
      <c r="BK141" s="218">
        <f>ROUND(I141*H141,2)</f>
        <v>0</v>
      </c>
      <c r="BL141" s="19" t="s">
        <v>233</v>
      </c>
      <c r="BM141" s="217" t="s">
        <v>915</v>
      </c>
    </row>
    <row r="142" s="2" customFormat="1">
      <c r="A142" s="40"/>
      <c r="B142" s="41"/>
      <c r="C142" s="42"/>
      <c r="D142" s="219" t="s">
        <v>147</v>
      </c>
      <c r="E142" s="42"/>
      <c r="F142" s="220" t="s">
        <v>916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147</v>
      </c>
      <c r="AU142" s="19" t="s">
        <v>145</v>
      </c>
    </row>
    <row r="143" s="2" customFormat="1" ht="16.5" customHeight="1">
      <c r="A143" s="40"/>
      <c r="B143" s="41"/>
      <c r="C143" s="206" t="s">
        <v>274</v>
      </c>
      <c r="D143" s="206" t="s">
        <v>140</v>
      </c>
      <c r="E143" s="207" t="s">
        <v>917</v>
      </c>
      <c r="F143" s="208" t="s">
        <v>918</v>
      </c>
      <c r="G143" s="209" t="s">
        <v>165</v>
      </c>
      <c r="H143" s="210">
        <v>8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44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233</v>
      </c>
      <c r="AT143" s="217" t="s">
        <v>140</v>
      </c>
      <c r="AU143" s="217" t="s">
        <v>145</v>
      </c>
      <c r="AY143" s="19" t="s">
        <v>137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145</v>
      </c>
      <c r="BK143" s="218">
        <f>ROUND(I143*H143,2)</f>
        <v>0</v>
      </c>
      <c r="BL143" s="19" t="s">
        <v>233</v>
      </c>
      <c r="BM143" s="217" t="s">
        <v>919</v>
      </c>
    </row>
    <row r="144" s="2" customFormat="1">
      <c r="A144" s="40"/>
      <c r="B144" s="41"/>
      <c r="C144" s="42"/>
      <c r="D144" s="219" t="s">
        <v>147</v>
      </c>
      <c r="E144" s="42"/>
      <c r="F144" s="220" t="s">
        <v>920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147</v>
      </c>
      <c r="AU144" s="19" t="s">
        <v>145</v>
      </c>
    </row>
    <row r="145" s="2" customFormat="1" ht="16.5" customHeight="1">
      <c r="A145" s="40"/>
      <c r="B145" s="41"/>
      <c r="C145" s="256" t="s">
        <v>283</v>
      </c>
      <c r="D145" s="256" t="s">
        <v>197</v>
      </c>
      <c r="E145" s="257" t="s">
        <v>921</v>
      </c>
      <c r="F145" s="258" t="s">
        <v>922</v>
      </c>
      <c r="G145" s="259" t="s">
        <v>165</v>
      </c>
      <c r="H145" s="260">
        <v>8</v>
      </c>
      <c r="I145" s="261"/>
      <c r="J145" s="262">
        <f>ROUND(I145*H145,2)</f>
        <v>0</v>
      </c>
      <c r="K145" s="258" t="s">
        <v>19</v>
      </c>
      <c r="L145" s="263"/>
      <c r="M145" s="264" t="s">
        <v>19</v>
      </c>
      <c r="N145" s="265" t="s">
        <v>44</v>
      </c>
      <c r="O145" s="86"/>
      <c r="P145" s="215">
        <f>O145*H145</f>
        <v>0</v>
      </c>
      <c r="Q145" s="215">
        <v>5.0000000000000002E-05</v>
      </c>
      <c r="R145" s="215">
        <f>Q145*H145</f>
        <v>0.00040000000000000002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292</v>
      </c>
      <c r="AT145" s="217" t="s">
        <v>197</v>
      </c>
      <c r="AU145" s="217" t="s">
        <v>145</v>
      </c>
      <c r="AY145" s="19" t="s">
        <v>137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145</v>
      </c>
      <c r="BK145" s="218">
        <f>ROUND(I145*H145,2)</f>
        <v>0</v>
      </c>
      <c r="BL145" s="19" t="s">
        <v>233</v>
      </c>
      <c r="BM145" s="217" t="s">
        <v>923</v>
      </c>
    </row>
    <row r="146" s="2" customFormat="1">
      <c r="A146" s="40"/>
      <c r="B146" s="41"/>
      <c r="C146" s="42"/>
      <c r="D146" s="219" t="s">
        <v>147</v>
      </c>
      <c r="E146" s="42"/>
      <c r="F146" s="220" t="s">
        <v>922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147</v>
      </c>
      <c r="AU146" s="19" t="s">
        <v>145</v>
      </c>
    </row>
    <row r="147" s="2" customFormat="1" ht="16.5" customHeight="1">
      <c r="A147" s="40"/>
      <c r="B147" s="41"/>
      <c r="C147" s="256" t="s">
        <v>289</v>
      </c>
      <c r="D147" s="256" t="s">
        <v>197</v>
      </c>
      <c r="E147" s="257" t="s">
        <v>924</v>
      </c>
      <c r="F147" s="258" t="s">
        <v>925</v>
      </c>
      <c r="G147" s="259" t="s">
        <v>165</v>
      </c>
      <c r="H147" s="260">
        <v>2</v>
      </c>
      <c r="I147" s="261"/>
      <c r="J147" s="262">
        <f>ROUND(I147*H147,2)</f>
        <v>0</v>
      </c>
      <c r="K147" s="258" t="s">
        <v>19</v>
      </c>
      <c r="L147" s="263"/>
      <c r="M147" s="264" t="s">
        <v>19</v>
      </c>
      <c r="N147" s="265" t="s">
        <v>44</v>
      </c>
      <c r="O147" s="86"/>
      <c r="P147" s="215">
        <f>O147*H147</f>
        <v>0</v>
      </c>
      <c r="Q147" s="215">
        <v>5.0000000000000002E-05</v>
      </c>
      <c r="R147" s="215">
        <f>Q147*H147</f>
        <v>0.00010000000000000001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292</v>
      </c>
      <c r="AT147" s="217" t="s">
        <v>197</v>
      </c>
      <c r="AU147" s="217" t="s">
        <v>145</v>
      </c>
      <c r="AY147" s="19" t="s">
        <v>137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145</v>
      </c>
      <c r="BK147" s="218">
        <f>ROUND(I147*H147,2)</f>
        <v>0</v>
      </c>
      <c r="BL147" s="19" t="s">
        <v>233</v>
      </c>
      <c r="BM147" s="217" t="s">
        <v>926</v>
      </c>
    </row>
    <row r="148" s="2" customFormat="1">
      <c r="A148" s="40"/>
      <c r="B148" s="41"/>
      <c r="C148" s="42"/>
      <c r="D148" s="219" t="s">
        <v>147</v>
      </c>
      <c r="E148" s="42"/>
      <c r="F148" s="220" t="s">
        <v>925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147</v>
      </c>
      <c r="AU148" s="19" t="s">
        <v>145</v>
      </c>
    </row>
    <row r="149" s="2" customFormat="1" ht="16.5" customHeight="1">
      <c r="A149" s="40"/>
      <c r="B149" s="41"/>
      <c r="C149" s="206" t="s">
        <v>295</v>
      </c>
      <c r="D149" s="206" t="s">
        <v>140</v>
      </c>
      <c r="E149" s="207" t="s">
        <v>927</v>
      </c>
      <c r="F149" s="208" t="s">
        <v>928</v>
      </c>
      <c r="G149" s="209" t="s">
        <v>165</v>
      </c>
      <c r="H149" s="210">
        <v>2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44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233</v>
      </c>
      <c r="AT149" s="217" t="s">
        <v>140</v>
      </c>
      <c r="AU149" s="217" t="s">
        <v>145</v>
      </c>
      <c r="AY149" s="19" t="s">
        <v>137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145</v>
      </c>
      <c r="BK149" s="218">
        <f>ROUND(I149*H149,2)</f>
        <v>0</v>
      </c>
      <c r="BL149" s="19" t="s">
        <v>233</v>
      </c>
      <c r="BM149" s="217" t="s">
        <v>929</v>
      </c>
    </row>
    <row r="150" s="2" customFormat="1">
      <c r="A150" s="40"/>
      <c r="B150" s="41"/>
      <c r="C150" s="42"/>
      <c r="D150" s="219" t="s">
        <v>147</v>
      </c>
      <c r="E150" s="42"/>
      <c r="F150" s="220" t="s">
        <v>930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147</v>
      </c>
      <c r="AU150" s="19" t="s">
        <v>145</v>
      </c>
    </row>
    <row r="151" s="2" customFormat="1" ht="16.5" customHeight="1">
      <c r="A151" s="40"/>
      <c r="B151" s="41"/>
      <c r="C151" s="206" t="s">
        <v>300</v>
      </c>
      <c r="D151" s="206" t="s">
        <v>140</v>
      </c>
      <c r="E151" s="207" t="s">
        <v>931</v>
      </c>
      <c r="F151" s="208" t="s">
        <v>932</v>
      </c>
      <c r="G151" s="209" t="s">
        <v>165</v>
      </c>
      <c r="H151" s="210">
        <v>1</v>
      </c>
      <c r="I151" s="211"/>
      <c r="J151" s="212">
        <f>ROUND(I151*H151,2)</f>
        <v>0</v>
      </c>
      <c r="K151" s="208" t="s">
        <v>19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233</v>
      </c>
      <c r="AT151" s="217" t="s">
        <v>140</v>
      </c>
      <c r="AU151" s="217" t="s">
        <v>145</v>
      </c>
      <c r="AY151" s="19" t="s">
        <v>137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145</v>
      </c>
      <c r="BK151" s="218">
        <f>ROUND(I151*H151,2)</f>
        <v>0</v>
      </c>
      <c r="BL151" s="19" t="s">
        <v>233</v>
      </c>
      <c r="BM151" s="217" t="s">
        <v>933</v>
      </c>
    </row>
    <row r="152" s="2" customFormat="1">
      <c r="A152" s="40"/>
      <c r="B152" s="41"/>
      <c r="C152" s="42"/>
      <c r="D152" s="219" t="s">
        <v>147</v>
      </c>
      <c r="E152" s="42"/>
      <c r="F152" s="220" t="s">
        <v>934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147</v>
      </c>
      <c r="AU152" s="19" t="s">
        <v>145</v>
      </c>
    </row>
    <row r="153" s="2" customFormat="1" ht="16.5" customHeight="1">
      <c r="A153" s="40"/>
      <c r="B153" s="41"/>
      <c r="C153" s="256" t="s">
        <v>305</v>
      </c>
      <c r="D153" s="256" t="s">
        <v>197</v>
      </c>
      <c r="E153" s="257" t="s">
        <v>935</v>
      </c>
      <c r="F153" s="258" t="s">
        <v>936</v>
      </c>
      <c r="G153" s="259" t="s">
        <v>165</v>
      </c>
      <c r="H153" s="260">
        <v>1</v>
      </c>
      <c r="I153" s="261"/>
      <c r="J153" s="262">
        <f>ROUND(I153*H153,2)</f>
        <v>0</v>
      </c>
      <c r="K153" s="258" t="s">
        <v>19</v>
      </c>
      <c r="L153" s="263"/>
      <c r="M153" s="264" t="s">
        <v>19</v>
      </c>
      <c r="N153" s="265" t="s">
        <v>44</v>
      </c>
      <c r="O153" s="86"/>
      <c r="P153" s="215">
        <f>O153*H153</f>
        <v>0</v>
      </c>
      <c r="Q153" s="215">
        <v>5.0000000000000002E-05</v>
      </c>
      <c r="R153" s="215">
        <f>Q153*H153</f>
        <v>5.0000000000000002E-05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292</v>
      </c>
      <c r="AT153" s="217" t="s">
        <v>197</v>
      </c>
      <c r="AU153" s="217" t="s">
        <v>145</v>
      </c>
      <c r="AY153" s="19" t="s">
        <v>137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145</v>
      </c>
      <c r="BK153" s="218">
        <f>ROUND(I153*H153,2)</f>
        <v>0</v>
      </c>
      <c r="BL153" s="19" t="s">
        <v>233</v>
      </c>
      <c r="BM153" s="217" t="s">
        <v>937</v>
      </c>
    </row>
    <row r="154" s="2" customFormat="1">
      <c r="A154" s="40"/>
      <c r="B154" s="41"/>
      <c r="C154" s="42"/>
      <c r="D154" s="219" t="s">
        <v>147</v>
      </c>
      <c r="E154" s="42"/>
      <c r="F154" s="220" t="s">
        <v>936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147</v>
      </c>
      <c r="AU154" s="19" t="s">
        <v>145</v>
      </c>
    </row>
    <row r="155" s="2" customFormat="1" ht="16.5" customHeight="1">
      <c r="A155" s="40"/>
      <c r="B155" s="41"/>
      <c r="C155" s="206" t="s">
        <v>310</v>
      </c>
      <c r="D155" s="206" t="s">
        <v>140</v>
      </c>
      <c r="E155" s="207" t="s">
        <v>938</v>
      </c>
      <c r="F155" s="208" t="s">
        <v>939</v>
      </c>
      <c r="G155" s="209" t="s">
        <v>165</v>
      </c>
      <c r="H155" s="210">
        <v>10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233</v>
      </c>
      <c r="AT155" s="217" t="s">
        <v>140</v>
      </c>
      <c r="AU155" s="217" t="s">
        <v>145</v>
      </c>
      <c r="AY155" s="19" t="s">
        <v>137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145</v>
      </c>
      <c r="BK155" s="218">
        <f>ROUND(I155*H155,2)</f>
        <v>0</v>
      </c>
      <c r="BL155" s="19" t="s">
        <v>233</v>
      </c>
      <c r="BM155" s="217" t="s">
        <v>940</v>
      </c>
    </row>
    <row r="156" s="2" customFormat="1">
      <c r="A156" s="40"/>
      <c r="B156" s="41"/>
      <c r="C156" s="42"/>
      <c r="D156" s="219" t="s">
        <v>147</v>
      </c>
      <c r="E156" s="42"/>
      <c r="F156" s="220" t="s">
        <v>941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147</v>
      </c>
      <c r="AU156" s="19" t="s">
        <v>145</v>
      </c>
    </row>
    <row r="157" s="14" customFormat="1">
      <c r="A157" s="14"/>
      <c r="B157" s="234"/>
      <c r="C157" s="235"/>
      <c r="D157" s="219" t="s">
        <v>149</v>
      </c>
      <c r="E157" s="236" t="s">
        <v>19</v>
      </c>
      <c r="F157" s="237" t="s">
        <v>942</v>
      </c>
      <c r="G157" s="235"/>
      <c r="H157" s="238">
        <v>10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149</v>
      </c>
      <c r="AU157" s="244" t="s">
        <v>145</v>
      </c>
      <c r="AV157" s="14" t="s">
        <v>145</v>
      </c>
      <c r="AW157" s="14" t="s">
        <v>33</v>
      </c>
      <c r="AX157" s="14" t="s">
        <v>72</v>
      </c>
      <c r="AY157" s="244" t="s">
        <v>137</v>
      </c>
    </row>
    <row r="158" s="15" customFormat="1">
      <c r="A158" s="15"/>
      <c r="B158" s="245"/>
      <c r="C158" s="246"/>
      <c r="D158" s="219" t="s">
        <v>149</v>
      </c>
      <c r="E158" s="247" t="s">
        <v>19</v>
      </c>
      <c r="F158" s="248" t="s">
        <v>151</v>
      </c>
      <c r="G158" s="246"/>
      <c r="H158" s="249">
        <v>10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5" t="s">
        <v>149</v>
      </c>
      <c r="AU158" s="255" t="s">
        <v>145</v>
      </c>
      <c r="AV158" s="15" t="s">
        <v>144</v>
      </c>
      <c r="AW158" s="15" t="s">
        <v>33</v>
      </c>
      <c r="AX158" s="15" t="s">
        <v>80</v>
      </c>
      <c r="AY158" s="255" t="s">
        <v>137</v>
      </c>
    </row>
    <row r="159" s="2" customFormat="1" ht="16.5" customHeight="1">
      <c r="A159" s="40"/>
      <c r="B159" s="41"/>
      <c r="C159" s="256" t="s">
        <v>317</v>
      </c>
      <c r="D159" s="256" t="s">
        <v>197</v>
      </c>
      <c r="E159" s="257" t="s">
        <v>77</v>
      </c>
      <c r="F159" s="258" t="s">
        <v>943</v>
      </c>
      <c r="G159" s="259" t="s">
        <v>758</v>
      </c>
      <c r="H159" s="260">
        <v>10</v>
      </c>
      <c r="I159" s="261"/>
      <c r="J159" s="262">
        <f>ROUND(I159*H159,2)</f>
        <v>0</v>
      </c>
      <c r="K159" s="258" t="s">
        <v>19</v>
      </c>
      <c r="L159" s="263"/>
      <c r="M159" s="264" t="s">
        <v>19</v>
      </c>
      <c r="N159" s="265" t="s">
        <v>44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292</v>
      </c>
      <c r="AT159" s="217" t="s">
        <v>197</v>
      </c>
      <c r="AU159" s="217" t="s">
        <v>145</v>
      </c>
      <c r="AY159" s="19" t="s">
        <v>137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145</v>
      </c>
      <c r="BK159" s="218">
        <f>ROUND(I159*H159,2)</f>
        <v>0</v>
      </c>
      <c r="BL159" s="19" t="s">
        <v>233</v>
      </c>
      <c r="BM159" s="217" t="s">
        <v>944</v>
      </c>
    </row>
    <row r="160" s="2" customFormat="1">
      <c r="A160" s="40"/>
      <c r="B160" s="41"/>
      <c r="C160" s="42"/>
      <c r="D160" s="219" t="s">
        <v>147</v>
      </c>
      <c r="E160" s="42"/>
      <c r="F160" s="220" t="s">
        <v>943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147</v>
      </c>
      <c r="AU160" s="19" t="s">
        <v>145</v>
      </c>
    </row>
    <row r="161" s="2" customFormat="1" ht="16.5" customHeight="1">
      <c r="A161" s="40"/>
      <c r="B161" s="41"/>
      <c r="C161" s="256" t="s">
        <v>324</v>
      </c>
      <c r="D161" s="256" t="s">
        <v>197</v>
      </c>
      <c r="E161" s="257" t="s">
        <v>82</v>
      </c>
      <c r="F161" s="258" t="s">
        <v>945</v>
      </c>
      <c r="G161" s="259" t="s">
        <v>758</v>
      </c>
      <c r="H161" s="260">
        <v>10</v>
      </c>
      <c r="I161" s="261"/>
      <c r="J161" s="262">
        <f>ROUND(I161*H161,2)</f>
        <v>0</v>
      </c>
      <c r="K161" s="258" t="s">
        <v>19</v>
      </c>
      <c r="L161" s="263"/>
      <c r="M161" s="264" t="s">
        <v>19</v>
      </c>
      <c r="N161" s="265" t="s">
        <v>44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292</v>
      </c>
      <c r="AT161" s="217" t="s">
        <v>197</v>
      </c>
      <c r="AU161" s="217" t="s">
        <v>145</v>
      </c>
      <c r="AY161" s="19" t="s">
        <v>137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145</v>
      </c>
      <c r="BK161" s="218">
        <f>ROUND(I161*H161,2)</f>
        <v>0</v>
      </c>
      <c r="BL161" s="19" t="s">
        <v>233</v>
      </c>
      <c r="BM161" s="217" t="s">
        <v>946</v>
      </c>
    </row>
    <row r="162" s="2" customFormat="1">
      <c r="A162" s="40"/>
      <c r="B162" s="41"/>
      <c r="C162" s="42"/>
      <c r="D162" s="219" t="s">
        <v>147</v>
      </c>
      <c r="E162" s="42"/>
      <c r="F162" s="220" t="s">
        <v>947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147</v>
      </c>
      <c r="AU162" s="19" t="s">
        <v>145</v>
      </c>
    </row>
    <row r="163" s="2" customFormat="1" ht="16.5" customHeight="1">
      <c r="A163" s="40"/>
      <c r="B163" s="41"/>
      <c r="C163" s="256" t="s">
        <v>292</v>
      </c>
      <c r="D163" s="256" t="s">
        <v>197</v>
      </c>
      <c r="E163" s="257" t="s">
        <v>85</v>
      </c>
      <c r="F163" s="258" t="s">
        <v>948</v>
      </c>
      <c r="G163" s="259" t="s">
        <v>758</v>
      </c>
      <c r="H163" s="260">
        <v>10</v>
      </c>
      <c r="I163" s="261"/>
      <c r="J163" s="262">
        <f>ROUND(I163*H163,2)</f>
        <v>0</v>
      </c>
      <c r="K163" s="258" t="s">
        <v>19</v>
      </c>
      <c r="L163" s="263"/>
      <c r="M163" s="264" t="s">
        <v>19</v>
      </c>
      <c r="N163" s="265" t="s">
        <v>44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292</v>
      </c>
      <c r="AT163" s="217" t="s">
        <v>197</v>
      </c>
      <c r="AU163" s="217" t="s">
        <v>145</v>
      </c>
      <c r="AY163" s="19" t="s">
        <v>137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145</v>
      </c>
      <c r="BK163" s="218">
        <f>ROUND(I163*H163,2)</f>
        <v>0</v>
      </c>
      <c r="BL163" s="19" t="s">
        <v>233</v>
      </c>
      <c r="BM163" s="217" t="s">
        <v>949</v>
      </c>
    </row>
    <row r="164" s="2" customFormat="1">
      <c r="A164" s="40"/>
      <c r="B164" s="41"/>
      <c r="C164" s="42"/>
      <c r="D164" s="219" t="s">
        <v>147</v>
      </c>
      <c r="E164" s="42"/>
      <c r="F164" s="220" t="s">
        <v>948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147</v>
      </c>
      <c r="AU164" s="19" t="s">
        <v>145</v>
      </c>
    </row>
    <row r="165" s="2" customFormat="1" ht="16.5" customHeight="1">
      <c r="A165" s="40"/>
      <c r="B165" s="41"/>
      <c r="C165" s="206" t="s">
        <v>336</v>
      </c>
      <c r="D165" s="206" t="s">
        <v>140</v>
      </c>
      <c r="E165" s="207" t="s">
        <v>950</v>
      </c>
      <c r="F165" s="208" t="s">
        <v>951</v>
      </c>
      <c r="G165" s="209" t="s">
        <v>165</v>
      </c>
      <c r="H165" s="210">
        <v>19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44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233</v>
      </c>
      <c r="AT165" s="217" t="s">
        <v>140</v>
      </c>
      <c r="AU165" s="217" t="s">
        <v>145</v>
      </c>
      <c r="AY165" s="19" t="s">
        <v>137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145</v>
      </c>
      <c r="BK165" s="218">
        <f>ROUND(I165*H165,2)</f>
        <v>0</v>
      </c>
      <c r="BL165" s="19" t="s">
        <v>233</v>
      </c>
      <c r="BM165" s="217" t="s">
        <v>952</v>
      </c>
    </row>
    <row r="166" s="2" customFormat="1">
      <c r="A166" s="40"/>
      <c r="B166" s="41"/>
      <c r="C166" s="42"/>
      <c r="D166" s="219" t="s">
        <v>147</v>
      </c>
      <c r="E166" s="42"/>
      <c r="F166" s="220" t="s">
        <v>953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147</v>
      </c>
      <c r="AU166" s="19" t="s">
        <v>145</v>
      </c>
    </row>
    <row r="167" s="2" customFormat="1" ht="16.5" customHeight="1">
      <c r="A167" s="40"/>
      <c r="B167" s="41"/>
      <c r="C167" s="256" t="s">
        <v>342</v>
      </c>
      <c r="D167" s="256" t="s">
        <v>197</v>
      </c>
      <c r="E167" s="257" t="s">
        <v>954</v>
      </c>
      <c r="F167" s="258" t="s">
        <v>955</v>
      </c>
      <c r="G167" s="259" t="s">
        <v>165</v>
      </c>
      <c r="H167" s="260">
        <v>19</v>
      </c>
      <c r="I167" s="261"/>
      <c r="J167" s="262">
        <f>ROUND(I167*H167,2)</f>
        <v>0</v>
      </c>
      <c r="K167" s="258" t="s">
        <v>19</v>
      </c>
      <c r="L167" s="263"/>
      <c r="M167" s="264" t="s">
        <v>19</v>
      </c>
      <c r="N167" s="265" t="s">
        <v>44</v>
      </c>
      <c r="O167" s="86"/>
      <c r="P167" s="215">
        <f>O167*H167</f>
        <v>0</v>
      </c>
      <c r="Q167" s="215">
        <v>0.00025000000000000001</v>
      </c>
      <c r="R167" s="215">
        <f>Q167*H167</f>
        <v>0.0047499999999999999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292</v>
      </c>
      <c r="AT167" s="217" t="s">
        <v>197</v>
      </c>
      <c r="AU167" s="217" t="s">
        <v>145</v>
      </c>
      <c r="AY167" s="19" t="s">
        <v>137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145</v>
      </c>
      <c r="BK167" s="218">
        <f>ROUND(I167*H167,2)</f>
        <v>0</v>
      </c>
      <c r="BL167" s="19" t="s">
        <v>233</v>
      </c>
      <c r="BM167" s="217" t="s">
        <v>956</v>
      </c>
    </row>
    <row r="168" s="2" customFormat="1">
      <c r="A168" s="40"/>
      <c r="B168" s="41"/>
      <c r="C168" s="42"/>
      <c r="D168" s="219" t="s">
        <v>147</v>
      </c>
      <c r="E168" s="42"/>
      <c r="F168" s="220" t="s">
        <v>955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147</v>
      </c>
      <c r="AU168" s="19" t="s">
        <v>145</v>
      </c>
    </row>
    <row r="169" s="2" customFormat="1" ht="16.5" customHeight="1">
      <c r="A169" s="40"/>
      <c r="B169" s="41"/>
      <c r="C169" s="206" t="s">
        <v>347</v>
      </c>
      <c r="D169" s="206" t="s">
        <v>140</v>
      </c>
      <c r="E169" s="207" t="s">
        <v>957</v>
      </c>
      <c r="F169" s="208" t="s">
        <v>958</v>
      </c>
      <c r="G169" s="209" t="s">
        <v>165</v>
      </c>
      <c r="H169" s="210">
        <v>2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233</v>
      </c>
      <c r="AT169" s="217" t="s">
        <v>140</v>
      </c>
      <c r="AU169" s="217" t="s">
        <v>145</v>
      </c>
      <c r="AY169" s="19" t="s">
        <v>137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145</v>
      </c>
      <c r="BK169" s="218">
        <f>ROUND(I169*H169,2)</f>
        <v>0</v>
      </c>
      <c r="BL169" s="19" t="s">
        <v>233</v>
      </c>
      <c r="BM169" s="217" t="s">
        <v>959</v>
      </c>
    </row>
    <row r="170" s="2" customFormat="1">
      <c r="A170" s="40"/>
      <c r="B170" s="41"/>
      <c r="C170" s="42"/>
      <c r="D170" s="219" t="s">
        <v>147</v>
      </c>
      <c r="E170" s="42"/>
      <c r="F170" s="220" t="s">
        <v>960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147</v>
      </c>
      <c r="AU170" s="19" t="s">
        <v>145</v>
      </c>
    </row>
    <row r="171" s="2" customFormat="1" ht="16.5" customHeight="1">
      <c r="A171" s="40"/>
      <c r="B171" s="41"/>
      <c r="C171" s="256" t="s">
        <v>354</v>
      </c>
      <c r="D171" s="256" t="s">
        <v>197</v>
      </c>
      <c r="E171" s="257" t="s">
        <v>961</v>
      </c>
      <c r="F171" s="258" t="s">
        <v>962</v>
      </c>
      <c r="G171" s="259" t="s">
        <v>165</v>
      </c>
      <c r="H171" s="260">
        <v>2</v>
      </c>
      <c r="I171" s="261"/>
      <c r="J171" s="262">
        <f>ROUND(I171*H171,2)</f>
        <v>0</v>
      </c>
      <c r="K171" s="258" t="s">
        <v>19</v>
      </c>
      <c r="L171" s="263"/>
      <c r="M171" s="264" t="s">
        <v>19</v>
      </c>
      <c r="N171" s="265" t="s">
        <v>44</v>
      </c>
      <c r="O171" s="86"/>
      <c r="P171" s="215">
        <f>O171*H171</f>
        <v>0</v>
      </c>
      <c r="Q171" s="215">
        <v>0.00027999999999999998</v>
      </c>
      <c r="R171" s="215">
        <f>Q171*H171</f>
        <v>0.00055999999999999995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292</v>
      </c>
      <c r="AT171" s="217" t="s">
        <v>197</v>
      </c>
      <c r="AU171" s="217" t="s">
        <v>145</v>
      </c>
      <c r="AY171" s="19" t="s">
        <v>137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145</v>
      </c>
      <c r="BK171" s="218">
        <f>ROUND(I171*H171,2)</f>
        <v>0</v>
      </c>
      <c r="BL171" s="19" t="s">
        <v>233</v>
      </c>
      <c r="BM171" s="217" t="s">
        <v>963</v>
      </c>
    </row>
    <row r="172" s="2" customFormat="1">
      <c r="A172" s="40"/>
      <c r="B172" s="41"/>
      <c r="C172" s="42"/>
      <c r="D172" s="219" t="s">
        <v>147</v>
      </c>
      <c r="E172" s="42"/>
      <c r="F172" s="220" t="s">
        <v>962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147</v>
      </c>
      <c r="AU172" s="19" t="s">
        <v>145</v>
      </c>
    </row>
    <row r="173" s="2" customFormat="1" ht="16.5" customHeight="1">
      <c r="A173" s="40"/>
      <c r="B173" s="41"/>
      <c r="C173" s="206" t="s">
        <v>360</v>
      </c>
      <c r="D173" s="206" t="s">
        <v>140</v>
      </c>
      <c r="E173" s="207" t="s">
        <v>964</v>
      </c>
      <c r="F173" s="208" t="s">
        <v>965</v>
      </c>
      <c r="G173" s="209" t="s">
        <v>165</v>
      </c>
      <c r="H173" s="210">
        <v>25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44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233</v>
      </c>
      <c r="AT173" s="217" t="s">
        <v>140</v>
      </c>
      <c r="AU173" s="217" t="s">
        <v>145</v>
      </c>
      <c r="AY173" s="19" t="s">
        <v>137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145</v>
      </c>
      <c r="BK173" s="218">
        <f>ROUND(I173*H173,2)</f>
        <v>0</v>
      </c>
      <c r="BL173" s="19" t="s">
        <v>233</v>
      </c>
      <c r="BM173" s="217" t="s">
        <v>966</v>
      </c>
    </row>
    <row r="174" s="2" customFormat="1">
      <c r="A174" s="40"/>
      <c r="B174" s="41"/>
      <c r="C174" s="42"/>
      <c r="D174" s="219" t="s">
        <v>147</v>
      </c>
      <c r="E174" s="42"/>
      <c r="F174" s="220" t="s">
        <v>967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147</v>
      </c>
      <c r="AU174" s="19" t="s">
        <v>145</v>
      </c>
    </row>
    <row r="175" s="2" customFormat="1" ht="16.5" customHeight="1">
      <c r="A175" s="40"/>
      <c r="B175" s="41"/>
      <c r="C175" s="256" t="s">
        <v>366</v>
      </c>
      <c r="D175" s="256" t="s">
        <v>197</v>
      </c>
      <c r="E175" s="257" t="s">
        <v>88</v>
      </c>
      <c r="F175" s="258" t="s">
        <v>943</v>
      </c>
      <c r="G175" s="259" t="s">
        <v>758</v>
      </c>
      <c r="H175" s="260">
        <v>1</v>
      </c>
      <c r="I175" s="261"/>
      <c r="J175" s="262">
        <f>ROUND(I175*H175,2)</f>
        <v>0</v>
      </c>
      <c r="K175" s="258" t="s">
        <v>19</v>
      </c>
      <c r="L175" s="263"/>
      <c r="M175" s="264" t="s">
        <v>19</v>
      </c>
      <c r="N175" s="265" t="s">
        <v>44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292</v>
      </c>
      <c r="AT175" s="217" t="s">
        <v>197</v>
      </c>
      <c r="AU175" s="217" t="s">
        <v>145</v>
      </c>
      <c r="AY175" s="19" t="s">
        <v>137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145</v>
      </c>
      <c r="BK175" s="218">
        <f>ROUND(I175*H175,2)</f>
        <v>0</v>
      </c>
      <c r="BL175" s="19" t="s">
        <v>233</v>
      </c>
      <c r="BM175" s="217" t="s">
        <v>968</v>
      </c>
    </row>
    <row r="176" s="2" customFormat="1">
      <c r="A176" s="40"/>
      <c r="B176" s="41"/>
      <c r="C176" s="42"/>
      <c r="D176" s="219" t="s">
        <v>147</v>
      </c>
      <c r="E176" s="42"/>
      <c r="F176" s="220" t="s">
        <v>943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147</v>
      </c>
      <c r="AU176" s="19" t="s">
        <v>145</v>
      </c>
    </row>
    <row r="177" s="2" customFormat="1" ht="16.5" customHeight="1">
      <c r="A177" s="40"/>
      <c r="B177" s="41"/>
      <c r="C177" s="256" t="s">
        <v>371</v>
      </c>
      <c r="D177" s="256" t="s">
        <v>197</v>
      </c>
      <c r="E177" s="257" t="s">
        <v>91</v>
      </c>
      <c r="F177" s="258" t="s">
        <v>969</v>
      </c>
      <c r="G177" s="259" t="s">
        <v>758</v>
      </c>
      <c r="H177" s="260">
        <v>4</v>
      </c>
      <c r="I177" s="261"/>
      <c r="J177" s="262">
        <f>ROUND(I177*H177,2)</f>
        <v>0</v>
      </c>
      <c r="K177" s="258" t="s">
        <v>19</v>
      </c>
      <c r="L177" s="263"/>
      <c r="M177" s="264" t="s">
        <v>19</v>
      </c>
      <c r="N177" s="265" t="s">
        <v>44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292</v>
      </c>
      <c r="AT177" s="217" t="s">
        <v>197</v>
      </c>
      <c r="AU177" s="217" t="s">
        <v>145</v>
      </c>
      <c r="AY177" s="19" t="s">
        <v>137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145</v>
      </c>
      <c r="BK177" s="218">
        <f>ROUND(I177*H177,2)</f>
        <v>0</v>
      </c>
      <c r="BL177" s="19" t="s">
        <v>233</v>
      </c>
      <c r="BM177" s="217" t="s">
        <v>970</v>
      </c>
    </row>
    <row r="178" s="2" customFormat="1">
      <c r="A178" s="40"/>
      <c r="B178" s="41"/>
      <c r="C178" s="42"/>
      <c r="D178" s="219" t="s">
        <v>147</v>
      </c>
      <c r="E178" s="42"/>
      <c r="F178" s="220" t="s">
        <v>971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147</v>
      </c>
      <c r="AU178" s="19" t="s">
        <v>145</v>
      </c>
    </row>
    <row r="179" s="2" customFormat="1" ht="16.5" customHeight="1">
      <c r="A179" s="40"/>
      <c r="B179" s="41"/>
      <c r="C179" s="256" t="s">
        <v>377</v>
      </c>
      <c r="D179" s="256" t="s">
        <v>197</v>
      </c>
      <c r="E179" s="257" t="s">
        <v>776</v>
      </c>
      <c r="F179" s="258" t="s">
        <v>972</v>
      </c>
      <c r="G179" s="259" t="s">
        <v>758</v>
      </c>
      <c r="H179" s="260">
        <v>4</v>
      </c>
      <c r="I179" s="261"/>
      <c r="J179" s="262">
        <f>ROUND(I179*H179,2)</f>
        <v>0</v>
      </c>
      <c r="K179" s="258" t="s">
        <v>19</v>
      </c>
      <c r="L179" s="263"/>
      <c r="M179" s="264" t="s">
        <v>19</v>
      </c>
      <c r="N179" s="265" t="s">
        <v>44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292</v>
      </c>
      <c r="AT179" s="217" t="s">
        <v>197</v>
      </c>
      <c r="AU179" s="217" t="s">
        <v>145</v>
      </c>
      <c r="AY179" s="19" t="s">
        <v>137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145</v>
      </c>
      <c r="BK179" s="218">
        <f>ROUND(I179*H179,2)</f>
        <v>0</v>
      </c>
      <c r="BL179" s="19" t="s">
        <v>233</v>
      </c>
      <c r="BM179" s="217" t="s">
        <v>973</v>
      </c>
    </row>
    <row r="180" s="2" customFormat="1">
      <c r="A180" s="40"/>
      <c r="B180" s="41"/>
      <c r="C180" s="42"/>
      <c r="D180" s="219" t="s">
        <v>147</v>
      </c>
      <c r="E180" s="42"/>
      <c r="F180" s="220" t="s">
        <v>974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147</v>
      </c>
      <c r="AU180" s="19" t="s">
        <v>145</v>
      </c>
    </row>
    <row r="181" s="2" customFormat="1" ht="16.5" customHeight="1">
      <c r="A181" s="40"/>
      <c r="B181" s="41"/>
      <c r="C181" s="256" t="s">
        <v>382</v>
      </c>
      <c r="D181" s="256" t="s">
        <v>197</v>
      </c>
      <c r="E181" s="257" t="s">
        <v>764</v>
      </c>
      <c r="F181" s="258" t="s">
        <v>975</v>
      </c>
      <c r="G181" s="259" t="s">
        <v>758</v>
      </c>
      <c r="H181" s="260">
        <v>1</v>
      </c>
      <c r="I181" s="261"/>
      <c r="J181" s="262">
        <f>ROUND(I181*H181,2)</f>
        <v>0</v>
      </c>
      <c r="K181" s="258" t="s">
        <v>19</v>
      </c>
      <c r="L181" s="263"/>
      <c r="M181" s="264" t="s">
        <v>19</v>
      </c>
      <c r="N181" s="265" t="s">
        <v>44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292</v>
      </c>
      <c r="AT181" s="217" t="s">
        <v>197</v>
      </c>
      <c r="AU181" s="217" t="s">
        <v>145</v>
      </c>
      <c r="AY181" s="19" t="s">
        <v>137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145</v>
      </c>
      <c r="BK181" s="218">
        <f>ROUND(I181*H181,2)</f>
        <v>0</v>
      </c>
      <c r="BL181" s="19" t="s">
        <v>233</v>
      </c>
      <c r="BM181" s="217" t="s">
        <v>976</v>
      </c>
    </row>
    <row r="182" s="2" customFormat="1">
      <c r="A182" s="40"/>
      <c r="B182" s="41"/>
      <c r="C182" s="42"/>
      <c r="D182" s="219" t="s">
        <v>147</v>
      </c>
      <c r="E182" s="42"/>
      <c r="F182" s="220" t="s">
        <v>975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147</v>
      </c>
      <c r="AU182" s="19" t="s">
        <v>145</v>
      </c>
    </row>
    <row r="183" s="2" customFormat="1" ht="16.5" customHeight="1">
      <c r="A183" s="40"/>
      <c r="B183" s="41"/>
      <c r="C183" s="256" t="s">
        <v>386</v>
      </c>
      <c r="D183" s="256" t="s">
        <v>197</v>
      </c>
      <c r="E183" s="257" t="s">
        <v>805</v>
      </c>
      <c r="F183" s="258" t="s">
        <v>977</v>
      </c>
      <c r="G183" s="259" t="s">
        <v>758</v>
      </c>
      <c r="H183" s="260">
        <v>2</v>
      </c>
      <c r="I183" s="261"/>
      <c r="J183" s="262">
        <f>ROUND(I183*H183,2)</f>
        <v>0</v>
      </c>
      <c r="K183" s="258" t="s">
        <v>19</v>
      </c>
      <c r="L183" s="263"/>
      <c r="M183" s="264" t="s">
        <v>19</v>
      </c>
      <c r="N183" s="265" t="s">
        <v>44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292</v>
      </c>
      <c r="AT183" s="217" t="s">
        <v>197</v>
      </c>
      <c r="AU183" s="217" t="s">
        <v>145</v>
      </c>
      <c r="AY183" s="19" t="s">
        <v>137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145</v>
      </c>
      <c r="BK183" s="218">
        <f>ROUND(I183*H183,2)</f>
        <v>0</v>
      </c>
      <c r="BL183" s="19" t="s">
        <v>233</v>
      </c>
      <c r="BM183" s="217" t="s">
        <v>978</v>
      </c>
    </row>
    <row r="184" s="2" customFormat="1">
      <c r="A184" s="40"/>
      <c r="B184" s="41"/>
      <c r="C184" s="42"/>
      <c r="D184" s="219" t="s">
        <v>147</v>
      </c>
      <c r="E184" s="42"/>
      <c r="F184" s="220" t="s">
        <v>979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147</v>
      </c>
      <c r="AU184" s="19" t="s">
        <v>145</v>
      </c>
    </row>
    <row r="185" s="2" customFormat="1" ht="16.5" customHeight="1">
      <c r="A185" s="40"/>
      <c r="B185" s="41"/>
      <c r="C185" s="256" t="s">
        <v>390</v>
      </c>
      <c r="D185" s="256" t="s">
        <v>197</v>
      </c>
      <c r="E185" s="257" t="s">
        <v>813</v>
      </c>
      <c r="F185" s="258" t="s">
        <v>980</v>
      </c>
      <c r="G185" s="259" t="s">
        <v>758</v>
      </c>
      <c r="H185" s="260">
        <v>1</v>
      </c>
      <c r="I185" s="261"/>
      <c r="J185" s="262">
        <f>ROUND(I185*H185,2)</f>
        <v>0</v>
      </c>
      <c r="K185" s="258" t="s">
        <v>19</v>
      </c>
      <c r="L185" s="263"/>
      <c r="M185" s="264" t="s">
        <v>19</v>
      </c>
      <c r="N185" s="265" t="s">
        <v>44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292</v>
      </c>
      <c r="AT185" s="217" t="s">
        <v>197</v>
      </c>
      <c r="AU185" s="217" t="s">
        <v>145</v>
      </c>
      <c r="AY185" s="19" t="s">
        <v>137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145</v>
      </c>
      <c r="BK185" s="218">
        <f>ROUND(I185*H185,2)</f>
        <v>0</v>
      </c>
      <c r="BL185" s="19" t="s">
        <v>233</v>
      </c>
      <c r="BM185" s="217" t="s">
        <v>981</v>
      </c>
    </row>
    <row r="186" s="2" customFormat="1">
      <c r="A186" s="40"/>
      <c r="B186" s="41"/>
      <c r="C186" s="42"/>
      <c r="D186" s="219" t="s">
        <v>147</v>
      </c>
      <c r="E186" s="42"/>
      <c r="F186" s="220" t="s">
        <v>982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147</v>
      </c>
      <c r="AU186" s="19" t="s">
        <v>145</v>
      </c>
    </row>
    <row r="187" s="2" customFormat="1" ht="16.5" customHeight="1">
      <c r="A187" s="40"/>
      <c r="B187" s="41"/>
      <c r="C187" s="256" t="s">
        <v>397</v>
      </c>
      <c r="D187" s="256" t="s">
        <v>197</v>
      </c>
      <c r="E187" s="257" t="s">
        <v>196</v>
      </c>
      <c r="F187" s="258" t="s">
        <v>983</v>
      </c>
      <c r="G187" s="259" t="s">
        <v>758</v>
      </c>
      <c r="H187" s="260">
        <v>3</v>
      </c>
      <c r="I187" s="261"/>
      <c r="J187" s="262">
        <f>ROUND(I187*H187,2)</f>
        <v>0</v>
      </c>
      <c r="K187" s="258" t="s">
        <v>19</v>
      </c>
      <c r="L187" s="263"/>
      <c r="M187" s="264" t="s">
        <v>19</v>
      </c>
      <c r="N187" s="265" t="s">
        <v>44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292</v>
      </c>
      <c r="AT187" s="217" t="s">
        <v>197</v>
      </c>
      <c r="AU187" s="217" t="s">
        <v>145</v>
      </c>
      <c r="AY187" s="19" t="s">
        <v>137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145</v>
      </c>
      <c r="BK187" s="218">
        <f>ROUND(I187*H187,2)</f>
        <v>0</v>
      </c>
      <c r="BL187" s="19" t="s">
        <v>233</v>
      </c>
      <c r="BM187" s="217" t="s">
        <v>984</v>
      </c>
    </row>
    <row r="188" s="2" customFormat="1">
      <c r="A188" s="40"/>
      <c r="B188" s="41"/>
      <c r="C188" s="42"/>
      <c r="D188" s="219" t="s">
        <v>147</v>
      </c>
      <c r="E188" s="42"/>
      <c r="F188" s="220" t="s">
        <v>985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147</v>
      </c>
      <c r="AU188" s="19" t="s">
        <v>145</v>
      </c>
    </row>
    <row r="189" s="2" customFormat="1" ht="16.5" customHeight="1">
      <c r="A189" s="40"/>
      <c r="B189" s="41"/>
      <c r="C189" s="256" t="s">
        <v>402</v>
      </c>
      <c r="D189" s="256" t="s">
        <v>197</v>
      </c>
      <c r="E189" s="257" t="s">
        <v>202</v>
      </c>
      <c r="F189" s="258" t="s">
        <v>986</v>
      </c>
      <c r="G189" s="259" t="s">
        <v>758</v>
      </c>
      <c r="H189" s="260">
        <v>1</v>
      </c>
      <c r="I189" s="261"/>
      <c r="J189" s="262">
        <f>ROUND(I189*H189,2)</f>
        <v>0</v>
      </c>
      <c r="K189" s="258" t="s">
        <v>19</v>
      </c>
      <c r="L189" s="263"/>
      <c r="M189" s="264" t="s">
        <v>19</v>
      </c>
      <c r="N189" s="265" t="s">
        <v>44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292</v>
      </c>
      <c r="AT189" s="217" t="s">
        <v>197</v>
      </c>
      <c r="AU189" s="217" t="s">
        <v>145</v>
      </c>
      <c r="AY189" s="19" t="s">
        <v>137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145</v>
      </c>
      <c r="BK189" s="218">
        <f>ROUND(I189*H189,2)</f>
        <v>0</v>
      </c>
      <c r="BL189" s="19" t="s">
        <v>233</v>
      </c>
      <c r="BM189" s="217" t="s">
        <v>987</v>
      </c>
    </row>
    <row r="190" s="2" customFormat="1">
      <c r="A190" s="40"/>
      <c r="B190" s="41"/>
      <c r="C190" s="42"/>
      <c r="D190" s="219" t="s">
        <v>147</v>
      </c>
      <c r="E190" s="42"/>
      <c r="F190" s="220" t="s">
        <v>988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147</v>
      </c>
      <c r="AU190" s="19" t="s">
        <v>145</v>
      </c>
    </row>
    <row r="191" s="2" customFormat="1" ht="16.5" customHeight="1">
      <c r="A191" s="40"/>
      <c r="B191" s="41"/>
      <c r="C191" s="256" t="s">
        <v>407</v>
      </c>
      <c r="D191" s="256" t="s">
        <v>197</v>
      </c>
      <c r="E191" s="257" t="s">
        <v>8</v>
      </c>
      <c r="F191" s="258" t="s">
        <v>989</v>
      </c>
      <c r="G191" s="259" t="s">
        <v>758</v>
      </c>
      <c r="H191" s="260">
        <v>5</v>
      </c>
      <c r="I191" s="261"/>
      <c r="J191" s="262">
        <f>ROUND(I191*H191,2)</f>
        <v>0</v>
      </c>
      <c r="K191" s="258" t="s">
        <v>19</v>
      </c>
      <c r="L191" s="263"/>
      <c r="M191" s="264" t="s">
        <v>19</v>
      </c>
      <c r="N191" s="265" t="s">
        <v>44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292</v>
      </c>
      <c r="AT191" s="217" t="s">
        <v>197</v>
      </c>
      <c r="AU191" s="217" t="s">
        <v>145</v>
      </c>
      <c r="AY191" s="19" t="s">
        <v>137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145</v>
      </c>
      <c r="BK191" s="218">
        <f>ROUND(I191*H191,2)</f>
        <v>0</v>
      </c>
      <c r="BL191" s="19" t="s">
        <v>233</v>
      </c>
      <c r="BM191" s="217" t="s">
        <v>990</v>
      </c>
    </row>
    <row r="192" s="2" customFormat="1">
      <c r="A192" s="40"/>
      <c r="B192" s="41"/>
      <c r="C192" s="42"/>
      <c r="D192" s="219" t="s">
        <v>147</v>
      </c>
      <c r="E192" s="42"/>
      <c r="F192" s="220" t="s">
        <v>989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147</v>
      </c>
      <c r="AU192" s="19" t="s">
        <v>145</v>
      </c>
    </row>
    <row r="193" s="2" customFormat="1" ht="16.5" customHeight="1">
      <c r="A193" s="40"/>
      <c r="B193" s="41"/>
      <c r="C193" s="256" t="s">
        <v>412</v>
      </c>
      <c r="D193" s="256" t="s">
        <v>197</v>
      </c>
      <c r="E193" s="257" t="s">
        <v>214</v>
      </c>
      <c r="F193" s="258" t="s">
        <v>991</v>
      </c>
      <c r="G193" s="259" t="s">
        <v>758</v>
      </c>
      <c r="H193" s="260">
        <v>3</v>
      </c>
      <c r="I193" s="261"/>
      <c r="J193" s="262">
        <f>ROUND(I193*H193,2)</f>
        <v>0</v>
      </c>
      <c r="K193" s="258" t="s">
        <v>19</v>
      </c>
      <c r="L193" s="263"/>
      <c r="M193" s="264" t="s">
        <v>19</v>
      </c>
      <c r="N193" s="265" t="s">
        <v>44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292</v>
      </c>
      <c r="AT193" s="217" t="s">
        <v>197</v>
      </c>
      <c r="AU193" s="217" t="s">
        <v>145</v>
      </c>
      <c r="AY193" s="19" t="s">
        <v>137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145</v>
      </c>
      <c r="BK193" s="218">
        <f>ROUND(I193*H193,2)</f>
        <v>0</v>
      </c>
      <c r="BL193" s="19" t="s">
        <v>233</v>
      </c>
      <c r="BM193" s="217" t="s">
        <v>992</v>
      </c>
    </row>
    <row r="194" s="2" customFormat="1">
      <c r="A194" s="40"/>
      <c r="B194" s="41"/>
      <c r="C194" s="42"/>
      <c r="D194" s="219" t="s">
        <v>147</v>
      </c>
      <c r="E194" s="42"/>
      <c r="F194" s="220" t="s">
        <v>993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147</v>
      </c>
      <c r="AU194" s="19" t="s">
        <v>145</v>
      </c>
    </row>
    <row r="195" s="2" customFormat="1" ht="16.5" customHeight="1">
      <c r="A195" s="40"/>
      <c r="B195" s="41"/>
      <c r="C195" s="256" t="s">
        <v>416</v>
      </c>
      <c r="D195" s="256" t="s">
        <v>197</v>
      </c>
      <c r="E195" s="257" t="s">
        <v>220</v>
      </c>
      <c r="F195" s="258" t="s">
        <v>994</v>
      </c>
      <c r="G195" s="259" t="s">
        <v>758</v>
      </c>
      <c r="H195" s="260">
        <v>3</v>
      </c>
      <c r="I195" s="261"/>
      <c r="J195" s="262">
        <f>ROUND(I195*H195,2)</f>
        <v>0</v>
      </c>
      <c r="K195" s="258" t="s">
        <v>19</v>
      </c>
      <c r="L195" s="263"/>
      <c r="M195" s="264" t="s">
        <v>19</v>
      </c>
      <c r="N195" s="265" t="s">
        <v>44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292</v>
      </c>
      <c r="AT195" s="217" t="s">
        <v>197</v>
      </c>
      <c r="AU195" s="217" t="s">
        <v>145</v>
      </c>
      <c r="AY195" s="19" t="s">
        <v>137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145</v>
      </c>
      <c r="BK195" s="218">
        <f>ROUND(I195*H195,2)</f>
        <v>0</v>
      </c>
      <c r="BL195" s="19" t="s">
        <v>233</v>
      </c>
      <c r="BM195" s="217" t="s">
        <v>995</v>
      </c>
    </row>
    <row r="196" s="2" customFormat="1">
      <c r="A196" s="40"/>
      <c r="B196" s="41"/>
      <c r="C196" s="42"/>
      <c r="D196" s="219" t="s">
        <v>147</v>
      </c>
      <c r="E196" s="42"/>
      <c r="F196" s="220" t="s">
        <v>994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147</v>
      </c>
      <c r="AU196" s="19" t="s">
        <v>145</v>
      </c>
    </row>
    <row r="197" s="2" customFormat="1" ht="16.5" customHeight="1">
      <c r="A197" s="40"/>
      <c r="B197" s="41"/>
      <c r="C197" s="206" t="s">
        <v>420</v>
      </c>
      <c r="D197" s="206" t="s">
        <v>140</v>
      </c>
      <c r="E197" s="207" t="s">
        <v>996</v>
      </c>
      <c r="F197" s="208" t="s">
        <v>997</v>
      </c>
      <c r="G197" s="209" t="s">
        <v>165</v>
      </c>
      <c r="H197" s="210">
        <v>22</v>
      </c>
      <c r="I197" s="211"/>
      <c r="J197" s="212">
        <f>ROUND(I197*H197,2)</f>
        <v>0</v>
      </c>
      <c r="K197" s="208" t="s">
        <v>19</v>
      </c>
      <c r="L197" s="46"/>
      <c r="M197" s="213" t="s">
        <v>19</v>
      </c>
      <c r="N197" s="214" t="s">
        <v>44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233</v>
      </c>
      <c r="AT197" s="217" t="s">
        <v>140</v>
      </c>
      <c r="AU197" s="217" t="s">
        <v>145</v>
      </c>
      <c r="AY197" s="19" t="s">
        <v>137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145</v>
      </c>
      <c r="BK197" s="218">
        <f>ROUND(I197*H197,2)</f>
        <v>0</v>
      </c>
      <c r="BL197" s="19" t="s">
        <v>233</v>
      </c>
      <c r="BM197" s="217" t="s">
        <v>998</v>
      </c>
    </row>
    <row r="198" s="2" customFormat="1">
      <c r="A198" s="40"/>
      <c r="B198" s="41"/>
      <c r="C198" s="42"/>
      <c r="D198" s="219" t="s">
        <v>147</v>
      </c>
      <c r="E198" s="42"/>
      <c r="F198" s="220" t="s">
        <v>999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147</v>
      </c>
      <c r="AU198" s="19" t="s">
        <v>145</v>
      </c>
    </row>
    <row r="199" s="2" customFormat="1" ht="16.5" customHeight="1">
      <c r="A199" s="40"/>
      <c r="B199" s="41"/>
      <c r="C199" s="206" t="s">
        <v>424</v>
      </c>
      <c r="D199" s="206" t="s">
        <v>140</v>
      </c>
      <c r="E199" s="207" t="s">
        <v>1000</v>
      </c>
      <c r="F199" s="208" t="s">
        <v>1001</v>
      </c>
      <c r="G199" s="209" t="s">
        <v>165</v>
      </c>
      <c r="H199" s="210">
        <v>1</v>
      </c>
      <c r="I199" s="211"/>
      <c r="J199" s="212">
        <f>ROUND(I199*H199,2)</f>
        <v>0</v>
      </c>
      <c r="K199" s="208" t="s">
        <v>19</v>
      </c>
      <c r="L199" s="46"/>
      <c r="M199" s="213" t="s">
        <v>19</v>
      </c>
      <c r="N199" s="214" t="s">
        <v>44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233</v>
      </c>
      <c r="AT199" s="217" t="s">
        <v>140</v>
      </c>
      <c r="AU199" s="217" t="s">
        <v>145</v>
      </c>
      <c r="AY199" s="19" t="s">
        <v>137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145</v>
      </c>
      <c r="BK199" s="218">
        <f>ROUND(I199*H199,2)</f>
        <v>0</v>
      </c>
      <c r="BL199" s="19" t="s">
        <v>233</v>
      </c>
      <c r="BM199" s="217" t="s">
        <v>1002</v>
      </c>
    </row>
    <row r="200" s="2" customFormat="1">
      <c r="A200" s="40"/>
      <c r="B200" s="41"/>
      <c r="C200" s="42"/>
      <c r="D200" s="219" t="s">
        <v>147</v>
      </c>
      <c r="E200" s="42"/>
      <c r="F200" s="220" t="s">
        <v>1003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147</v>
      </c>
      <c r="AU200" s="19" t="s">
        <v>145</v>
      </c>
    </row>
    <row r="201" s="12" customFormat="1" ht="25.92" customHeight="1">
      <c r="A201" s="12"/>
      <c r="B201" s="190"/>
      <c r="C201" s="191"/>
      <c r="D201" s="192" t="s">
        <v>71</v>
      </c>
      <c r="E201" s="193" t="s">
        <v>197</v>
      </c>
      <c r="F201" s="193" t="s">
        <v>1004</v>
      </c>
      <c r="G201" s="191"/>
      <c r="H201" s="191"/>
      <c r="I201" s="194"/>
      <c r="J201" s="195">
        <f>BK201</f>
        <v>0</v>
      </c>
      <c r="K201" s="191"/>
      <c r="L201" s="196"/>
      <c r="M201" s="197"/>
      <c r="N201" s="198"/>
      <c r="O201" s="198"/>
      <c r="P201" s="199">
        <f>P202</f>
        <v>0</v>
      </c>
      <c r="Q201" s="198"/>
      <c r="R201" s="199">
        <f>R202</f>
        <v>0</v>
      </c>
      <c r="S201" s="198"/>
      <c r="T201" s="200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1" t="s">
        <v>138</v>
      </c>
      <c r="AT201" s="202" t="s">
        <v>71</v>
      </c>
      <c r="AU201" s="202" t="s">
        <v>72</v>
      </c>
      <c r="AY201" s="201" t="s">
        <v>137</v>
      </c>
      <c r="BK201" s="203">
        <f>BK202</f>
        <v>0</v>
      </c>
    </row>
    <row r="202" s="12" customFormat="1" ht="22.8" customHeight="1">
      <c r="A202" s="12"/>
      <c r="B202" s="190"/>
      <c r="C202" s="191"/>
      <c r="D202" s="192" t="s">
        <v>71</v>
      </c>
      <c r="E202" s="204" t="s">
        <v>1005</v>
      </c>
      <c r="F202" s="204" t="s">
        <v>1006</v>
      </c>
      <c r="G202" s="191"/>
      <c r="H202" s="191"/>
      <c r="I202" s="194"/>
      <c r="J202" s="205">
        <f>BK202</f>
        <v>0</v>
      </c>
      <c r="K202" s="191"/>
      <c r="L202" s="196"/>
      <c r="M202" s="197"/>
      <c r="N202" s="198"/>
      <c r="O202" s="198"/>
      <c r="P202" s="199">
        <f>SUM(P203:P206)</f>
        <v>0</v>
      </c>
      <c r="Q202" s="198"/>
      <c r="R202" s="199">
        <f>SUM(R203:R206)</f>
        <v>0</v>
      </c>
      <c r="S202" s="198"/>
      <c r="T202" s="200">
        <f>SUM(T203:T206)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138</v>
      </c>
      <c r="AT202" s="202" t="s">
        <v>71</v>
      </c>
      <c r="AU202" s="202" t="s">
        <v>80</v>
      </c>
      <c r="AY202" s="201" t="s">
        <v>137</v>
      </c>
      <c r="BK202" s="203">
        <f>SUM(BK203:BK206)</f>
        <v>0</v>
      </c>
    </row>
    <row r="203" s="2" customFormat="1" ht="21.75" customHeight="1">
      <c r="A203" s="40"/>
      <c r="B203" s="41"/>
      <c r="C203" s="206" t="s">
        <v>428</v>
      </c>
      <c r="D203" s="206" t="s">
        <v>140</v>
      </c>
      <c r="E203" s="207" t="s">
        <v>1007</v>
      </c>
      <c r="F203" s="208" t="s">
        <v>1008</v>
      </c>
      <c r="G203" s="209" t="s">
        <v>165</v>
      </c>
      <c r="H203" s="210">
        <v>22</v>
      </c>
      <c r="I203" s="211"/>
      <c r="J203" s="212">
        <f>ROUND(I203*H203,2)</f>
        <v>0</v>
      </c>
      <c r="K203" s="208" t="s">
        <v>19</v>
      </c>
      <c r="L203" s="46"/>
      <c r="M203" s="213" t="s">
        <v>19</v>
      </c>
      <c r="N203" s="214" t="s">
        <v>44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493</v>
      </c>
      <c r="AT203" s="217" t="s">
        <v>140</v>
      </c>
      <c r="AU203" s="217" t="s">
        <v>145</v>
      </c>
      <c r="AY203" s="19" t="s">
        <v>137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145</v>
      </c>
      <c r="BK203" s="218">
        <f>ROUND(I203*H203,2)</f>
        <v>0</v>
      </c>
      <c r="BL203" s="19" t="s">
        <v>493</v>
      </c>
      <c r="BM203" s="217" t="s">
        <v>1009</v>
      </c>
    </row>
    <row r="204" s="2" customFormat="1">
      <c r="A204" s="40"/>
      <c r="B204" s="41"/>
      <c r="C204" s="42"/>
      <c r="D204" s="219" t="s">
        <v>147</v>
      </c>
      <c r="E204" s="42"/>
      <c r="F204" s="220" t="s">
        <v>1010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147</v>
      </c>
      <c r="AU204" s="19" t="s">
        <v>145</v>
      </c>
    </row>
    <row r="205" s="2" customFormat="1" ht="16.5" customHeight="1">
      <c r="A205" s="40"/>
      <c r="B205" s="41"/>
      <c r="C205" s="206" t="s">
        <v>433</v>
      </c>
      <c r="D205" s="206" t="s">
        <v>140</v>
      </c>
      <c r="E205" s="207" t="s">
        <v>1011</v>
      </c>
      <c r="F205" s="208" t="s">
        <v>1012</v>
      </c>
      <c r="G205" s="209" t="s">
        <v>188</v>
      </c>
      <c r="H205" s="210">
        <v>150</v>
      </c>
      <c r="I205" s="211"/>
      <c r="J205" s="212">
        <f>ROUND(I205*H205,2)</f>
        <v>0</v>
      </c>
      <c r="K205" s="208" t="s">
        <v>19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493</v>
      </c>
      <c r="AT205" s="217" t="s">
        <v>140</v>
      </c>
      <c r="AU205" s="217" t="s">
        <v>145</v>
      </c>
      <c r="AY205" s="19" t="s">
        <v>137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145</v>
      </c>
      <c r="BK205" s="218">
        <f>ROUND(I205*H205,2)</f>
        <v>0</v>
      </c>
      <c r="BL205" s="19" t="s">
        <v>493</v>
      </c>
      <c r="BM205" s="217" t="s">
        <v>1013</v>
      </c>
    </row>
    <row r="206" s="2" customFormat="1">
      <c r="A206" s="40"/>
      <c r="B206" s="41"/>
      <c r="C206" s="42"/>
      <c r="D206" s="219" t="s">
        <v>147</v>
      </c>
      <c r="E206" s="42"/>
      <c r="F206" s="220" t="s">
        <v>1014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147</v>
      </c>
      <c r="AU206" s="19" t="s">
        <v>145</v>
      </c>
    </row>
    <row r="207" s="12" customFormat="1" ht="25.92" customHeight="1">
      <c r="A207" s="12"/>
      <c r="B207" s="190"/>
      <c r="C207" s="191"/>
      <c r="D207" s="192" t="s">
        <v>71</v>
      </c>
      <c r="E207" s="193" t="s">
        <v>736</v>
      </c>
      <c r="F207" s="193" t="s">
        <v>737</v>
      </c>
      <c r="G207" s="191"/>
      <c r="H207" s="191"/>
      <c r="I207" s="194"/>
      <c r="J207" s="195">
        <f>BK207</f>
        <v>0</v>
      </c>
      <c r="K207" s="191"/>
      <c r="L207" s="196"/>
      <c r="M207" s="197"/>
      <c r="N207" s="198"/>
      <c r="O207" s="198"/>
      <c r="P207" s="199">
        <f>SUM(P208:P218)</f>
        <v>0</v>
      </c>
      <c r="Q207" s="198"/>
      <c r="R207" s="199">
        <f>SUM(R208:R218)</f>
        <v>0</v>
      </c>
      <c r="S207" s="198"/>
      <c r="T207" s="200">
        <f>SUM(T208:T218)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144</v>
      </c>
      <c r="AT207" s="202" t="s">
        <v>71</v>
      </c>
      <c r="AU207" s="202" t="s">
        <v>72</v>
      </c>
      <c r="AY207" s="201" t="s">
        <v>137</v>
      </c>
      <c r="BK207" s="203">
        <f>SUM(BK208:BK218)</f>
        <v>0</v>
      </c>
    </row>
    <row r="208" s="2" customFormat="1" ht="16.5" customHeight="1">
      <c r="A208" s="40"/>
      <c r="B208" s="41"/>
      <c r="C208" s="206" t="s">
        <v>438</v>
      </c>
      <c r="D208" s="206" t="s">
        <v>140</v>
      </c>
      <c r="E208" s="207" t="s">
        <v>1015</v>
      </c>
      <c r="F208" s="208" t="s">
        <v>1016</v>
      </c>
      <c r="G208" s="209" t="s">
        <v>740</v>
      </c>
      <c r="H208" s="210">
        <v>40</v>
      </c>
      <c r="I208" s="211"/>
      <c r="J208" s="212">
        <f>ROUND(I208*H208,2)</f>
        <v>0</v>
      </c>
      <c r="K208" s="208" t="s">
        <v>19</v>
      </c>
      <c r="L208" s="46"/>
      <c r="M208" s="213" t="s">
        <v>19</v>
      </c>
      <c r="N208" s="214" t="s">
        <v>44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741</v>
      </c>
      <c r="AT208" s="217" t="s">
        <v>140</v>
      </c>
      <c r="AU208" s="217" t="s">
        <v>80</v>
      </c>
      <c r="AY208" s="19" t="s">
        <v>137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145</v>
      </c>
      <c r="BK208" s="218">
        <f>ROUND(I208*H208,2)</f>
        <v>0</v>
      </c>
      <c r="BL208" s="19" t="s">
        <v>741</v>
      </c>
      <c r="BM208" s="217" t="s">
        <v>1017</v>
      </c>
    </row>
    <row r="209" s="2" customFormat="1">
      <c r="A209" s="40"/>
      <c r="B209" s="41"/>
      <c r="C209" s="42"/>
      <c r="D209" s="219" t="s">
        <v>147</v>
      </c>
      <c r="E209" s="42"/>
      <c r="F209" s="220" t="s">
        <v>1018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147</v>
      </c>
      <c r="AU209" s="19" t="s">
        <v>80</v>
      </c>
    </row>
    <row r="210" s="13" customFormat="1">
      <c r="A210" s="13"/>
      <c r="B210" s="224"/>
      <c r="C210" s="225"/>
      <c r="D210" s="219" t="s">
        <v>149</v>
      </c>
      <c r="E210" s="226" t="s">
        <v>19</v>
      </c>
      <c r="F210" s="227" t="s">
        <v>1019</v>
      </c>
      <c r="G210" s="225"/>
      <c r="H210" s="226" t="s">
        <v>19</v>
      </c>
      <c r="I210" s="228"/>
      <c r="J210" s="225"/>
      <c r="K210" s="225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149</v>
      </c>
      <c r="AU210" s="233" t="s">
        <v>80</v>
      </c>
      <c r="AV210" s="13" t="s">
        <v>80</v>
      </c>
      <c r="AW210" s="13" t="s">
        <v>33</v>
      </c>
      <c r="AX210" s="13" t="s">
        <v>72</v>
      </c>
      <c r="AY210" s="233" t="s">
        <v>137</v>
      </c>
    </row>
    <row r="211" s="14" customFormat="1">
      <c r="A211" s="14"/>
      <c r="B211" s="234"/>
      <c r="C211" s="235"/>
      <c r="D211" s="219" t="s">
        <v>149</v>
      </c>
      <c r="E211" s="236" t="s">
        <v>19</v>
      </c>
      <c r="F211" s="237" t="s">
        <v>185</v>
      </c>
      <c r="G211" s="235"/>
      <c r="H211" s="238">
        <v>8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4" t="s">
        <v>149</v>
      </c>
      <c r="AU211" s="244" t="s">
        <v>80</v>
      </c>
      <c r="AV211" s="14" t="s">
        <v>145</v>
      </c>
      <c r="AW211" s="14" t="s">
        <v>33</v>
      </c>
      <c r="AX211" s="14" t="s">
        <v>72</v>
      </c>
      <c r="AY211" s="244" t="s">
        <v>137</v>
      </c>
    </row>
    <row r="212" s="13" customFormat="1">
      <c r="A212" s="13"/>
      <c r="B212" s="224"/>
      <c r="C212" s="225"/>
      <c r="D212" s="219" t="s">
        <v>149</v>
      </c>
      <c r="E212" s="226" t="s">
        <v>19</v>
      </c>
      <c r="F212" s="227" t="s">
        <v>1020</v>
      </c>
      <c r="G212" s="225"/>
      <c r="H212" s="226" t="s">
        <v>19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149</v>
      </c>
      <c r="AU212" s="233" t="s">
        <v>80</v>
      </c>
      <c r="AV212" s="13" t="s">
        <v>80</v>
      </c>
      <c r="AW212" s="13" t="s">
        <v>33</v>
      </c>
      <c r="AX212" s="13" t="s">
        <v>72</v>
      </c>
      <c r="AY212" s="233" t="s">
        <v>137</v>
      </c>
    </row>
    <row r="213" s="14" customFormat="1">
      <c r="A213" s="14"/>
      <c r="B213" s="234"/>
      <c r="C213" s="235"/>
      <c r="D213" s="219" t="s">
        <v>149</v>
      </c>
      <c r="E213" s="236" t="s">
        <v>19</v>
      </c>
      <c r="F213" s="237" t="s">
        <v>145</v>
      </c>
      <c r="G213" s="235"/>
      <c r="H213" s="238">
        <v>2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4" t="s">
        <v>149</v>
      </c>
      <c r="AU213" s="244" t="s">
        <v>80</v>
      </c>
      <c r="AV213" s="14" t="s">
        <v>145</v>
      </c>
      <c r="AW213" s="14" t="s">
        <v>33</v>
      </c>
      <c r="AX213" s="14" t="s">
        <v>72</v>
      </c>
      <c r="AY213" s="244" t="s">
        <v>137</v>
      </c>
    </row>
    <row r="214" s="13" customFormat="1">
      <c r="A214" s="13"/>
      <c r="B214" s="224"/>
      <c r="C214" s="225"/>
      <c r="D214" s="219" t="s">
        <v>149</v>
      </c>
      <c r="E214" s="226" t="s">
        <v>19</v>
      </c>
      <c r="F214" s="227" t="s">
        <v>1021</v>
      </c>
      <c r="G214" s="225"/>
      <c r="H214" s="226" t="s">
        <v>19</v>
      </c>
      <c r="I214" s="228"/>
      <c r="J214" s="225"/>
      <c r="K214" s="225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149</v>
      </c>
      <c r="AU214" s="233" t="s">
        <v>80</v>
      </c>
      <c r="AV214" s="13" t="s">
        <v>80</v>
      </c>
      <c r="AW214" s="13" t="s">
        <v>33</v>
      </c>
      <c r="AX214" s="13" t="s">
        <v>72</v>
      </c>
      <c r="AY214" s="233" t="s">
        <v>137</v>
      </c>
    </row>
    <row r="215" s="14" customFormat="1">
      <c r="A215" s="14"/>
      <c r="B215" s="234"/>
      <c r="C215" s="235"/>
      <c r="D215" s="219" t="s">
        <v>149</v>
      </c>
      <c r="E215" s="236" t="s">
        <v>19</v>
      </c>
      <c r="F215" s="237" t="s">
        <v>257</v>
      </c>
      <c r="G215" s="235"/>
      <c r="H215" s="238">
        <v>20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4" t="s">
        <v>149</v>
      </c>
      <c r="AU215" s="244" t="s">
        <v>80</v>
      </c>
      <c r="AV215" s="14" t="s">
        <v>145</v>
      </c>
      <c r="AW215" s="14" t="s">
        <v>33</v>
      </c>
      <c r="AX215" s="14" t="s">
        <v>72</v>
      </c>
      <c r="AY215" s="244" t="s">
        <v>137</v>
      </c>
    </row>
    <row r="216" s="13" customFormat="1">
      <c r="A216" s="13"/>
      <c r="B216" s="224"/>
      <c r="C216" s="225"/>
      <c r="D216" s="219" t="s">
        <v>149</v>
      </c>
      <c r="E216" s="226" t="s">
        <v>19</v>
      </c>
      <c r="F216" s="227" t="s">
        <v>1022</v>
      </c>
      <c r="G216" s="225"/>
      <c r="H216" s="226" t="s">
        <v>19</v>
      </c>
      <c r="I216" s="228"/>
      <c r="J216" s="225"/>
      <c r="K216" s="225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149</v>
      </c>
      <c r="AU216" s="233" t="s">
        <v>80</v>
      </c>
      <c r="AV216" s="13" t="s">
        <v>80</v>
      </c>
      <c r="AW216" s="13" t="s">
        <v>33</v>
      </c>
      <c r="AX216" s="13" t="s">
        <v>72</v>
      </c>
      <c r="AY216" s="233" t="s">
        <v>137</v>
      </c>
    </row>
    <row r="217" s="14" customFormat="1">
      <c r="A217" s="14"/>
      <c r="B217" s="234"/>
      <c r="C217" s="235"/>
      <c r="D217" s="219" t="s">
        <v>149</v>
      </c>
      <c r="E217" s="236" t="s">
        <v>19</v>
      </c>
      <c r="F217" s="237" t="s">
        <v>196</v>
      </c>
      <c r="G217" s="235"/>
      <c r="H217" s="238">
        <v>10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149</v>
      </c>
      <c r="AU217" s="244" t="s">
        <v>80</v>
      </c>
      <c r="AV217" s="14" t="s">
        <v>145</v>
      </c>
      <c r="AW217" s="14" t="s">
        <v>33</v>
      </c>
      <c r="AX217" s="14" t="s">
        <v>72</v>
      </c>
      <c r="AY217" s="244" t="s">
        <v>137</v>
      </c>
    </row>
    <row r="218" s="15" customFormat="1">
      <c r="A218" s="15"/>
      <c r="B218" s="245"/>
      <c r="C218" s="246"/>
      <c r="D218" s="219" t="s">
        <v>149</v>
      </c>
      <c r="E218" s="247" t="s">
        <v>19</v>
      </c>
      <c r="F218" s="248" t="s">
        <v>151</v>
      </c>
      <c r="G218" s="246"/>
      <c r="H218" s="249">
        <v>40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5" t="s">
        <v>149</v>
      </c>
      <c r="AU218" s="255" t="s">
        <v>80</v>
      </c>
      <c r="AV218" s="15" t="s">
        <v>144</v>
      </c>
      <c r="AW218" s="15" t="s">
        <v>33</v>
      </c>
      <c r="AX218" s="15" t="s">
        <v>80</v>
      </c>
      <c r="AY218" s="255" t="s">
        <v>137</v>
      </c>
    </row>
    <row r="219" s="12" customFormat="1" ht="25.92" customHeight="1">
      <c r="A219" s="12"/>
      <c r="B219" s="190"/>
      <c r="C219" s="191"/>
      <c r="D219" s="192" t="s">
        <v>71</v>
      </c>
      <c r="E219" s="193" t="s">
        <v>546</v>
      </c>
      <c r="F219" s="193" t="s">
        <v>547</v>
      </c>
      <c r="G219" s="191"/>
      <c r="H219" s="191"/>
      <c r="I219" s="194"/>
      <c r="J219" s="195">
        <f>BK219</f>
        <v>0</v>
      </c>
      <c r="K219" s="191"/>
      <c r="L219" s="196"/>
      <c r="M219" s="197"/>
      <c r="N219" s="198"/>
      <c r="O219" s="198"/>
      <c r="P219" s="199">
        <f>P220</f>
        <v>0</v>
      </c>
      <c r="Q219" s="198"/>
      <c r="R219" s="199">
        <f>R220</f>
        <v>0</v>
      </c>
      <c r="S219" s="198"/>
      <c r="T219" s="200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168</v>
      </c>
      <c r="AT219" s="202" t="s">
        <v>71</v>
      </c>
      <c r="AU219" s="202" t="s">
        <v>72</v>
      </c>
      <c r="AY219" s="201" t="s">
        <v>137</v>
      </c>
      <c r="BK219" s="203">
        <f>BK220</f>
        <v>0</v>
      </c>
    </row>
    <row r="220" s="12" customFormat="1" ht="22.8" customHeight="1">
      <c r="A220" s="12"/>
      <c r="B220" s="190"/>
      <c r="C220" s="191"/>
      <c r="D220" s="192" t="s">
        <v>71</v>
      </c>
      <c r="E220" s="204" t="s">
        <v>1023</v>
      </c>
      <c r="F220" s="204" t="s">
        <v>1024</v>
      </c>
      <c r="G220" s="191"/>
      <c r="H220" s="191"/>
      <c r="I220" s="194"/>
      <c r="J220" s="205">
        <f>BK220</f>
        <v>0</v>
      </c>
      <c r="K220" s="191"/>
      <c r="L220" s="196"/>
      <c r="M220" s="197"/>
      <c r="N220" s="198"/>
      <c r="O220" s="198"/>
      <c r="P220" s="199">
        <f>SUM(P221:P222)</f>
        <v>0</v>
      </c>
      <c r="Q220" s="198"/>
      <c r="R220" s="199">
        <f>SUM(R221:R222)</f>
        <v>0</v>
      </c>
      <c r="S220" s="198"/>
      <c r="T220" s="200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1" t="s">
        <v>168</v>
      </c>
      <c r="AT220" s="202" t="s">
        <v>71</v>
      </c>
      <c r="AU220" s="202" t="s">
        <v>80</v>
      </c>
      <c r="AY220" s="201" t="s">
        <v>137</v>
      </c>
      <c r="BK220" s="203">
        <f>SUM(BK221:BK222)</f>
        <v>0</v>
      </c>
    </row>
    <row r="221" s="2" customFormat="1" ht="16.5" customHeight="1">
      <c r="A221" s="40"/>
      <c r="B221" s="41"/>
      <c r="C221" s="206" t="s">
        <v>445</v>
      </c>
      <c r="D221" s="206" t="s">
        <v>140</v>
      </c>
      <c r="E221" s="207" t="s">
        <v>1025</v>
      </c>
      <c r="F221" s="208" t="s">
        <v>1026</v>
      </c>
      <c r="G221" s="209" t="s">
        <v>320</v>
      </c>
      <c r="H221" s="210">
        <v>1</v>
      </c>
      <c r="I221" s="211"/>
      <c r="J221" s="212">
        <f>ROUND(I221*H221,2)</f>
        <v>0</v>
      </c>
      <c r="K221" s="208" t="s">
        <v>19</v>
      </c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552</v>
      </c>
      <c r="AT221" s="217" t="s">
        <v>140</v>
      </c>
      <c r="AU221" s="217" t="s">
        <v>145</v>
      </c>
      <c r="AY221" s="19" t="s">
        <v>137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145</v>
      </c>
      <c r="BK221" s="218">
        <f>ROUND(I221*H221,2)</f>
        <v>0</v>
      </c>
      <c r="BL221" s="19" t="s">
        <v>552</v>
      </c>
      <c r="BM221" s="217" t="s">
        <v>1027</v>
      </c>
    </row>
    <row r="222" s="2" customFormat="1">
      <c r="A222" s="40"/>
      <c r="B222" s="41"/>
      <c r="C222" s="42"/>
      <c r="D222" s="219" t="s">
        <v>147</v>
      </c>
      <c r="E222" s="42"/>
      <c r="F222" s="220" t="s">
        <v>1026</v>
      </c>
      <c r="G222" s="42"/>
      <c r="H222" s="42"/>
      <c r="I222" s="221"/>
      <c r="J222" s="42"/>
      <c r="K222" s="42"/>
      <c r="L222" s="46"/>
      <c r="M222" s="266"/>
      <c r="N222" s="267"/>
      <c r="O222" s="268"/>
      <c r="P222" s="268"/>
      <c r="Q222" s="268"/>
      <c r="R222" s="268"/>
      <c r="S222" s="268"/>
      <c r="T222" s="269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147</v>
      </c>
      <c r="AU222" s="19" t="s">
        <v>145</v>
      </c>
    </row>
    <row r="223" s="2" customFormat="1" ht="6.96" customHeight="1">
      <c r="A223" s="40"/>
      <c r="B223" s="61"/>
      <c r="C223" s="62"/>
      <c r="D223" s="62"/>
      <c r="E223" s="62"/>
      <c r="F223" s="62"/>
      <c r="G223" s="62"/>
      <c r="H223" s="62"/>
      <c r="I223" s="62"/>
      <c r="J223" s="62"/>
      <c r="K223" s="62"/>
      <c r="L223" s="46"/>
      <c r="M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</sheetData>
  <sheetProtection sheet="1" autoFilter="0" formatColumns="0" formatRows="0" objects="1" scenarios="1" spinCount="100000" saltValue="xJrFDUcckvEqk4JAozXPcK2MSlNqI7L89YEzhGGf4ibMKooEMebhvnN9UbkvvcSC/kghOpqu6dmpwwjCTI7FBw==" hashValue="IuTSniuJsVL3ty8W2ESHxOCEU/U8O1S8+k6rmTk+SW2WI/S+r1cUuzZTVIUlYsuvPYvOKIHyWvsmO729eUfszw==" algorithmName="SHA-512" password="CC35"/>
  <autoFilter ref="C85:K22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Modernizace prádelny - Domov pro seniory Krásné Březno, Rozcestí 796/9, Ústí nad Labem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1028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28. 3. 2024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ROUND((SUM(BE81:BE127)),  2)</f>
        <v>0</v>
      </c>
      <c r="G33" s="40"/>
      <c r="H33" s="40"/>
      <c r="I33" s="150">
        <v>0.20999999999999999</v>
      </c>
      <c r="J33" s="149">
        <f>ROUND(((SUM(BE81:BE127))*I33),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ROUND((SUM(BF81:BF127)),  2)</f>
        <v>0</v>
      </c>
      <c r="G34" s="40"/>
      <c r="H34" s="40"/>
      <c r="I34" s="150">
        <v>0.12</v>
      </c>
      <c r="J34" s="149">
        <f>ROUND(((SUM(BF81:BF127))*I34),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ROUND((SUM(BG81:BG127)),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ROUND((SUM(BH81:BH127)),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ROUND((SUM(BI81:BI127)),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Modernizace prádelny - Domov pro seniory Krásné Březno, Rozcestí 796/9, Ústí nad Labem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05 - Technologické zařízení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Krásné  Březno</v>
      </c>
      <c r="G52" s="42"/>
      <c r="H52" s="42"/>
      <c r="I52" s="34" t="s">
        <v>23</v>
      </c>
      <c r="J52" s="74" t="str">
        <f>IF(J12="","",J12)</f>
        <v>28. 3. 2024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DRAKISA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Krajovský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98</v>
      </c>
      <c r="D57" s="164"/>
      <c r="E57" s="164"/>
      <c r="F57" s="164"/>
      <c r="G57" s="164"/>
      <c r="H57" s="164"/>
      <c r="I57" s="164"/>
      <c r="J57" s="165" t="s">
        <v>99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67"/>
      <c r="C60" s="168"/>
      <c r="D60" s="169" t="s">
        <v>1029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1030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122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Modernizace prádelny - Domov pro seniory Krásné Březno, Rozcestí 796/9, Ústí nad Labem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95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05 - Technologické zařízení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 xml:space="preserve">Krásné  Březno</v>
      </c>
      <c r="G75" s="42"/>
      <c r="H75" s="42"/>
      <c r="I75" s="34" t="s">
        <v>23</v>
      </c>
      <c r="J75" s="74" t="str">
        <f>IF(J12="","",J12)</f>
        <v>28. 3. 2024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 xml:space="preserve"> </v>
      </c>
      <c r="G77" s="42"/>
      <c r="H77" s="42"/>
      <c r="I77" s="34" t="s">
        <v>31</v>
      </c>
      <c r="J77" s="38" t="str">
        <f>E21</f>
        <v>DRAKISA s.r.o.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>Krajovský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123</v>
      </c>
      <c r="D80" s="182" t="s">
        <v>57</v>
      </c>
      <c r="E80" s="182" t="s">
        <v>53</v>
      </c>
      <c r="F80" s="182" t="s">
        <v>54</v>
      </c>
      <c r="G80" s="182" t="s">
        <v>124</v>
      </c>
      <c r="H80" s="182" t="s">
        <v>125</v>
      </c>
      <c r="I80" s="182" t="s">
        <v>126</v>
      </c>
      <c r="J80" s="182" t="s">
        <v>99</v>
      </c>
      <c r="K80" s="183" t="s">
        <v>127</v>
      </c>
      <c r="L80" s="184"/>
      <c r="M80" s="94" t="s">
        <v>19</v>
      </c>
      <c r="N80" s="95" t="s">
        <v>42</v>
      </c>
      <c r="O80" s="95" t="s">
        <v>128</v>
      </c>
      <c r="P80" s="95" t="s">
        <v>129</v>
      </c>
      <c r="Q80" s="95" t="s">
        <v>130</v>
      </c>
      <c r="R80" s="95" t="s">
        <v>131</v>
      </c>
      <c r="S80" s="95" t="s">
        <v>132</v>
      </c>
      <c r="T80" s="96" t="s">
        <v>133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134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100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71</v>
      </c>
      <c r="E82" s="193" t="s">
        <v>1031</v>
      </c>
      <c r="F82" s="193" t="s">
        <v>1032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144</v>
      </c>
      <c r="AT82" s="202" t="s">
        <v>71</v>
      </c>
      <c r="AU82" s="202" t="s">
        <v>72</v>
      </c>
      <c r="AY82" s="201" t="s">
        <v>137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71</v>
      </c>
      <c r="E83" s="204" t="s">
        <v>1033</v>
      </c>
      <c r="F83" s="204" t="s">
        <v>1034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SUM(P84:P127)</f>
        <v>0</v>
      </c>
      <c r="Q83" s="198"/>
      <c r="R83" s="199">
        <f>SUM(R84:R127)</f>
        <v>0</v>
      </c>
      <c r="S83" s="198"/>
      <c r="T83" s="200">
        <f>SUM(T84:T127)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144</v>
      </c>
      <c r="AT83" s="202" t="s">
        <v>71</v>
      </c>
      <c r="AU83" s="202" t="s">
        <v>80</v>
      </c>
      <c r="AY83" s="201" t="s">
        <v>137</v>
      </c>
      <c r="BK83" s="203">
        <f>SUM(BK84:BK127)</f>
        <v>0</v>
      </c>
    </row>
    <row r="84" s="2" customFormat="1" ht="16.5" customHeight="1">
      <c r="A84" s="40"/>
      <c r="B84" s="41"/>
      <c r="C84" s="206" t="s">
        <v>145</v>
      </c>
      <c r="D84" s="206" t="s">
        <v>140</v>
      </c>
      <c r="E84" s="207" t="s">
        <v>77</v>
      </c>
      <c r="F84" s="208" t="s">
        <v>1035</v>
      </c>
      <c r="G84" s="209" t="s">
        <v>758</v>
      </c>
      <c r="H84" s="210">
        <v>2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44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741</v>
      </c>
      <c r="AT84" s="217" t="s">
        <v>140</v>
      </c>
      <c r="AU84" s="217" t="s">
        <v>145</v>
      </c>
      <c r="AY84" s="19" t="s">
        <v>137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145</v>
      </c>
      <c r="BK84" s="218">
        <f>ROUND(I84*H84,2)</f>
        <v>0</v>
      </c>
      <c r="BL84" s="19" t="s">
        <v>741</v>
      </c>
      <c r="BM84" s="217" t="s">
        <v>1036</v>
      </c>
    </row>
    <row r="85" s="2" customFormat="1">
      <c r="A85" s="40"/>
      <c r="B85" s="41"/>
      <c r="C85" s="42"/>
      <c r="D85" s="219" t="s">
        <v>147</v>
      </c>
      <c r="E85" s="42"/>
      <c r="F85" s="220" t="s">
        <v>1035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147</v>
      </c>
      <c r="AU85" s="19" t="s">
        <v>145</v>
      </c>
    </row>
    <row r="86" s="2" customFormat="1">
      <c r="A86" s="40"/>
      <c r="B86" s="41"/>
      <c r="C86" s="42"/>
      <c r="D86" s="219" t="s">
        <v>1037</v>
      </c>
      <c r="E86" s="42"/>
      <c r="F86" s="273" t="s">
        <v>1038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1037</v>
      </c>
      <c r="AU86" s="19" t="s">
        <v>145</v>
      </c>
    </row>
    <row r="87" s="2" customFormat="1" ht="16.5" customHeight="1">
      <c r="A87" s="40"/>
      <c r="B87" s="41"/>
      <c r="C87" s="206" t="s">
        <v>138</v>
      </c>
      <c r="D87" s="206" t="s">
        <v>140</v>
      </c>
      <c r="E87" s="207" t="s">
        <v>82</v>
      </c>
      <c r="F87" s="208" t="s">
        <v>1039</v>
      </c>
      <c r="G87" s="209" t="s">
        <v>758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44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741</v>
      </c>
      <c r="AT87" s="217" t="s">
        <v>140</v>
      </c>
      <c r="AU87" s="217" t="s">
        <v>145</v>
      </c>
      <c r="AY87" s="19" t="s">
        <v>137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145</v>
      </c>
      <c r="BK87" s="218">
        <f>ROUND(I87*H87,2)</f>
        <v>0</v>
      </c>
      <c r="BL87" s="19" t="s">
        <v>741</v>
      </c>
      <c r="BM87" s="217" t="s">
        <v>1040</v>
      </c>
    </row>
    <row r="88" s="2" customFormat="1">
      <c r="A88" s="40"/>
      <c r="B88" s="41"/>
      <c r="C88" s="42"/>
      <c r="D88" s="219" t="s">
        <v>147</v>
      </c>
      <c r="E88" s="42"/>
      <c r="F88" s="220" t="s">
        <v>1039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147</v>
      </c>
      <c r="AU88" s="19" t="s">
        <v>145</v>
      </c>
    </row>
    <row r="89" s="2" customFormat="1">
      <c r="A89" s="40"/>
      <c r="B89" s="41"/>
      <c r="C89" s="42"/>
      <c r="D89" s="219" t="s">
        <v>1037</v>
      </c>
      <c r="E89" s="42"/>
      <c r="F89" s="273" t="s">
        <v>1041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1037</v>
      </c>
      <c r="AU89" s="19" t="s">
        <v>145</v>
      </c>
    </row>
    <row r="90" s="2" customFormat="1" ht="16.5" customHeight="1">
      <c r="A90" s="40"/>
      <c r="B90" s="41"/>
      <c r="C90" s="206" t="s">
        <v>144</v>
      </c>
      <c r="D90" s="206" t="s">
        <v>140</v>
      </c>
      <c r="E90" s="207" t="s">
        <v>85</v>
      </c>
      <c r="F90" s="208" t="s">
        <v>1042</v>
      </c>
      <c r="G90" s="209" t="s">
        <v>758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741</v>
      </c>
      <c r="AT90" s="217" t="s">
        <v>140</v>
      </c>
      <c r="AU90" s="217" t="s">
        <v>145</v>
      </c>
      <c r="AY90" s="19" t="s">
        <v>137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145</v>
      </c>
      <c r="BK90" s="218">
        <f>ROUND(I90*H90,2)</f>
        <v>0</v>
      </c>
      <c r="BL90" s="19" t="s">
        <v>741</v>
      </c>
      <c r="BM90" s="217" t="s">
        <v>1043</v>
      </c>
    </row>
    <row r="91" s="2" customFormat="1">
      <c r="A91" s="40"/>
      <c r="B91" s="41"/>
      <c r="C91" s="42"/>
      <c r="D91" s="219" t="s">
        <v>147</v>
      </c>
      <c r="E91" s="42"/>
      <c r="F91" s="220" t="s">
        <v>1042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147</v>
      </c>
      <c r="AU91" s="19" t="s">
        <v>145</v>
      </c>
    </row>
    <row r="92" s="2" customFormat="1">
      <c r="A92" s="40"/>
      <c r="B92" s="41"/>
      <c r="C92" s="42"/>
      <c r="D92" s="219" t="s">
        <v>1037</v>
      </c>
      <c r="E92" s="42"/>
      <c r="F92" s="273" t="s">
        <v>1044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1037</v>
      </c>
      <c r="AU92" s="19" t="s">
        <v>145</v>
      </c>
    </row>
    <row r="93" s="2" customFormat="1" ht="24.15" customHeight="1">
      <c r="A93" s="40"/>
      <c r="B93" s="41"/>
      <c r="C93" s="206" t="s">
        <v>168</v>
      </c>
      <c r="D93" s="206" t="s">
        <v>140</v>
      </c>
      <c r="E93" s="207" t="s">
        <v>88</v>
      </c>
      <c r="F93" s="208" t="s">
        <v>1045</v>
      </c>
      <c r="G93" s="209" t="s">
        <v>758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741</v>
      </c>
      <c r="AT93" s="217" t="s">
        <v>140</v>
      </c>
      <c r="AU93" s="217" t="s">
        <v>145</v>
      </c>
      <c r="AY93" s="19" t="s">
        <v>137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145</v>
      </c>
      <c r="BK93" s="218">
        <f>ROUND(I93*H93,2)</f>
        <v>0</v>
      </c>
      <c r="BL93" s="19" t="s">
        <v>741</v>
      </c>
      <c r="BM93" s="217" t="s">
        <v>1046</v>
      </c>
    </row>
    <row r="94" s="2" customFormat="1">
      <c r="A94" s="40"/>
      <c r="B94" s="41"/>
      <c r="C94" s="42"/>
      <c r="D94" s="219" t="s">
        <v>147</v>
      </c>
      <c r="E94" s="42"/>
      <c r="F94" s="220" t="s">
        <v>1045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147</v>
      </c>
      <c r="AU94" s="19" t="s">
        <v>145</v>
      </c>
    </row>
    <row r="95" s="2" customFormat="1">
      <c r="A95" s="40"/>
      <c r="B95" s="41"/>
      <c r="C95" s="42"/>
      <c r="D95" s="219" t="s">
        <v>1037</v>
      </c>
      <c r="E95" s="42"/>
      <c r="F95" s="273" t="s">
        <v>1047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1037</v>
      </c>
      <c r="AU95" s="19" t="s">
        <v>145</v>
      </c>
    </row>
    <row r="96" s="2" customFormat="1" ht="24.15" customHeight="1">
      <c r="A96" s="40"/>
      <c r="B96" s="41"/>
      <c r="C96" s="206" t="s">
        <v>156</v>
      </c>
      <c r="D96" s="206" t="s">
        <v>140</v>
      </c>
      <c r="E96" s="207" t="s">
        <v>91</v>
      </c>
      <c r="F96" s="208" t="s">
        <v>1048</v>
      </c>
      <c r="G96" s="209" t="s">
        <v>758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741</v>
      </c>
      <c r="AT96" s="217" t="s">
        <v>140</v>
      </c>
      <c r="AU96" s="217" t="s">
        <v>145</v>
      </c>
      <c r="AY96" s="19" t="s">
        <v>137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145</v>
      </c>
      <c r="BK96" s="218">
        <f>ROUND(I96*H96,2)</f>
        <v>0</v>
      </c>
      <c r="BL96" s="19" t="s">
        <v>741</v>
      </c>
      <c r="BM96" s="217" t="s">
        <v>1049</v>
      </c>
    </row>
    <row r="97" s="2" customFormat="1">
      <c r="A97" s="40"/>
      <c r="B97" s="41"/>
      <c r="C97" s="42"/>
      <c r="D97" s="219" t="s">
        <v>147</v>
      </c>
      <c r="E97" s="42"/>
      <c r="F97" s="220" t="s">
        <v>1048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147</v>
      </c>
      <c r="AU97" s="19" t="s">
        <v>145</v>
      </c>
    </row>
    <row r="98" s="2" customFormat="1">
      <c r="A98" s="40"/>
      <c r="B98" s="41"/>
      <c r="C98" s="42"/>
      <c r="D98" s="219" t="s">
        <v>1037</v>
      </c>
      <c r="E98" s="42"/>
      <c r="F98" s="273" t="s">
        <v>1050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1037</v>
      </c>
      <c r="AU98" s="19" t="s">
        <v>145</v>
      </c>
    </row>
    <row r="99" s="2" customFormat="1" ht="24.15" customHeight="1">
      <c r="A99" s="40"/>
      <c r="B99" s="41"/>
      <c r="C99" s="206" t="s">
        <v>179</v>
      </c>
      <c r="D99" s="206" t="s">
        <v>140</v>
      </c>
      <c r="E99" s="207" t="s">
        <v>776</v>
      </c>
      <c r="F99" s="208" t="s">
        <v>1051</v>
      </c>
      <c r="G99" s="209" t="s">
        <v>758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741</v>
      </c>
      <c r="AT99" s="217" t="s">
        <v>140</v>
      </c>
      <c r="AU99" s="217" t="s">
        <v>145</v>
      </c>
      <c r="AY99" s="19" t="s">
        <v>137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145</v>
      </c>
      <c r="BK99" s="218">
        <f>ROUND(I99*H99,2)</f>
        <v>0</v>
      </c>
      <c r="BL99" s="19" t="s">
        <v>741</v>
      </c>
      <c r="BM99" s="217" t="s">
        <v>1052</v>
      </c>
    </row>
    <row r="100" s="2" customFormat="1">
      <c r="A100" s="40"/>
      <c r="B100" s="41"/>
      <c r="C100" s="42"/>
      <c r="D100" s="219" t="s">
        <v>147</v>
      </c>
      <c r="E100" s="42"/>
      <c r="F100" s="220" t="s">
        <v>1051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147</v>
      </c>
      <c r="AU100" s="19" t="s">
        <v>145</v>
      </c>
    </row>
    <row r="101" s="2" customFormat="1">
      <c r="A101" s="40"/>
      <c r="B101" s="41"/>
      <c r="C101" s="42"/>
      <c r="D101" s="219" t="s">
        <v>1037</v>
      </c>
      <c r="E101" s="42"/>
      <c r="F101" s="273" t="s">
        <v>1053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1037</v>
      </c>
      <c r="AU101" s="19" t="s">
        <v>145</v>
      </c>
    </row>
    <row r="102" s="2" customFormat="1" ht="21.75" customHeight="1">
      <c r="A102" s="40"/>
      <c r="B102" s="41"/>
      <c r="C102" s="206" t="s">
        <v>185</v>
      </c>
      <c r="D102" s="206" t="s">
        <v>140</v>
      </c>
      <c r="E102" s="207" t="s">
        <v>764</v>
      </c>
      <c r="F102" s="208" t="s">
        <v>1054</v>
      </c>
      <c r="G102" s="209" t="s">
        <v>758</v>
      </c>
      <c r="H102" s="210">
        <v>1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741</v>
      </c>
      <c r="AT102" s="217" t="s">
        <v>140</v>
      </c>
      <c r="AU102" s="217" t="s">
        <v>145</v>
      </c>
      <c r="AY102" s="19" t="s">
        <v>137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145</v>
      </c>
      <c r="BK102" s="218">
        <f>ROUND(I102*H102,2)</f>
        <v>0</v>
      </c>
      <c r="BL102" s="19" t="s">
        <v>741</v>
      </c>
      <c r="BM102" s="217" t="s">
        <v>1055</v>
      </c>
    </row>
    <row r="103" s="2" customFormat="1">
      <c r="A103" s="40"/>
      <c r="B103" s="41"/>
      <c r="C103" s="42"/>
      <c r="D103" s="219" t="s">
        <v>147</v>
      </c>
      <c r="E103" s="42"/>
      <c r="F103" s="220" t="s">
        <v>1054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147</v>
      </c>
      <c r="AU103" s="19" t="s">
        <v>145</v>
      </c>
    </row>
    <row r="104" s="2" customFormat="1">
      <c r="A104" s="40"/>
      <c r="B104" s="41"/>
      <c r="C104" s="42"/>
      <c r="D104" s="219" t="s">
        <v>1037</v>
      </c>
      <c r="E104" s="42"/>
      <c r="F104" s="273" t="s">
        <v>1056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1037</v>
      </c>
      <c r="AU104" s="19" t="s">
        <v>145</v>
      </c>
    </row>
    <row r="105" s="2" customFormat="1" ht="16.5" customHeight="1">
      <c r="A105" s="40"/>
      <c r="B105" s="41"/>
      <c r="C105" s="206" t="s">
        <v>191</v>
      </c>
      <c r="D105" s="206" t="s">
        <v>140</v>
      </c>
      <c r="E105" s="207" t="s">
        <v>805</v>
      </c>
      <c r="F105" s="208" t="s">
        <v>1057</v>
      </c>
      <c r="G105" s="209" t="s">
        <v>758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741</v>
      </c>
      <c r="AT105" s="217" t="s">
        <v>140</v>
      </c>
      <c r="AU105" s="217" t="s">
        <v>145</v>
      </c>
      <c r="AY105" s="19" t="s">
        <v>137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145</v>
      </c>
      <c r="BK105" s="218">
        <f>ROUND(I105*H105,2)</f>
        <v>0</v>
      </c>
      <c r="BL105" s="19" t="s">
        <v>741</v>
      </c>
      <c r="BM105" s="217" t="s">
        <v>1058</v>
      </c>
    </row>
    <row r="106" s="2" customFormat="1">
      <c r="A106" s="40"/>
      <c r="B106" s="41"/>
      <c r="C106" s="42"/>
      <c r="D106" s="219" t="s">
        <v>147</v>
      </c>
      <c r="E106" s="42"/>
      <c r="F106" s="220" t="s">
        <v>1057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147</v>
      </c>
      <c r="AU106" s="19" t="s">
        <v>145</v>
      </c>
    </row>
    <row r="107" s="2" customFormat="1">
      <c r="A107" s="40"/>
      <c r="B107" s="41"/>
      <c r="C107" s="42"/>
      <c r="D107" s="219" t="s">
        <v>1037</v>
      </c>
      <c r="E107" s="42"/>
      <c r="F107" s="273" t="s">
        <v>1059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1037</v>
      </c>
      <c r="AU107" s="19" t="s">
        <v>145</v>
      </c>
    </row>
    <row r="108" s="2" customFormat="1" ht="16.5" customHeight="1">
      <c r="A108" s="40"/>
      <c r="B108" s="41"/>
      <c r="C108" s="206" t="s">
        <v>196</v>
      </c>
      <c r="D108" s="206" t="s">
        <v>140</v>
      </c>
      <c r="E108" s="207" t="s">
        <v>813</v>
      </c>
      <c r="F108" s="208" t="s">
        <v>1060</v>
      </c>
      <c r="G108" s="209" t="s">
        <v>758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741</v>
      </c>
      <c r="AT108" s="217" t="s">
        <v>140</v>
      </c>
      <c r="AU108" s="217" t="s">
        <v>145</v>
      </c>
      <c r="AY108" s="19" t="s">
        <v>137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145</v>
      </c>
      <c r="BK108" s="218">
        <f>ROUND(I108*H108,2)</f>
        <v>0</v>
      </c>
      <c r="BL108" s="19" t="s">
        <v>741</v>
      </c>
      <c r="BM108" s="217" t="s">
        <v>1061</v>
      </c>
    </row>
    <row r="109" s="2" customFormat="1">
      <c r="A109" s="40"/>
      <c r="B109" s="41"/>
      <c r="C109" s="42"/>
      <c r="D109" s="219" t="s">
        <v>147</v>
      </c>
      <c r="E109" s="42"/>
      <c r="F109" s="220" t="s">
        <v>1060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147</v>
      </c>
      <c r="AU109" s="19" t="s">
        <v>145</v>
      </c>
    </row>
    <row r="110" s="2" customFormat="1" ht="16.5" customHeight="1">
      <c r="A110" s="40"/>
      <c r="B110" s="41"/>
      <c r="C110" s="206" t="s">
        <v>202</v>
      </c>
      <c r="D110" s="206" t="s">
        <v>140</v>
      </c>
      <c r="E110" s="207" t="s">
        <v>196</v>
      </c>
      <c r="F110" s="208" t="s">
        <v>1062</v>
      </c>
      <c r="G110" s="209" t="s">
        <v>758</v>
      </c>
      <c r="H110" s="210">
        <v>3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741</v>
      </c>
      <c r="AT110" s="217" t="s">
        <v>140</v>
      </c>
      <c r="AU110" s="217" t="s">
        <v>145</v>
      </c>
      <c r="AY110" s="19" t="s">
        <v>137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145</v>
      </c>
      <c r="BK110" s="218">
        <f>ROUND(I110*H110,2)</f>
        <v>0</v>
      </c>
      <c r="BL110" s="19" t="s">
        <v>741</v>
      </c>
      <c r="BM110" s="217" t="s">
        <v>1063</v>
      </c>
    </row>
    <row r="111" s="2" customFormat="1">
      <c r="A111" s="40"/>
      <c r="B111" s="41"/>
      <c r="C111" s="42"/>
      <c r="D111" s="219" t="s">
        <v>147</v>
      </c>
      <c r="E111" s="42"/>
      <c r="F111" s="220" t="s">
        <v>1062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147</v>
      </c>
      <c r="AU111" s="19" t="s">
        <v>145</v>
      </c>
    </row>
    <row r="112" s="2" customFormat="1" ht="16.5" customHeight="1">
      <c r="A112" s="40"/>
      <c r="B112" s="41"/>
      <c r="C112" s="206" t="s">
        <v>8</v>
      </c>
      <c r="D112" s="206" t="s">
        <v>140</v>
      </c>
      <c r="E112" s="207" t="s">
        <v>202</v>
      </c>
      <c r="F112" s="208" t="s">
        <v>1064</v>
      </c>
      <c r="G112" s="209" t="s">
        <v>758</v>
      </c>
      <c r="H112" s="210">
        <v>2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741</v>
      </c>
      <c r="AT112" s="217" t="s">
        <v>140</v>
      </c>
      <c r="AU112" s="217" t="s">
        <v>145</v>
      </c>
      <c r="AY112" s="19" t="s">
        <v>137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145</v>
      </c>
      <c r="BK112" s="218">
        <f>ROUND(I112*H112,2)</f>
        <v>0</v>
      </c>
      <c r="BL112" s="19" t="s">
        <v>741</v>
      </c>
      <c r="BM112" s="217" t="s">
        <v>1065</v>
      </c>
    </row>
    <row r="113" s="2" customFormat="1">
      <c r="A113" s="40"/>
      <c r="B113" s="41"/>
      <c r="C113" s="42"/>
      <c r="D113" s="219" t="s">
        <v>147</v>
      </c>
      <c r="E113" s="42"/>
      <c r="F113" s="220" t="s">
        <v>1066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147</v>
      </c>
      <c r="AU113" s="19" t="s">
        <v>145</v>
      </c>
    </row>
    <row r="114" s="2" customFormat="1" ht="16.5" customHeight="1">
      <c r="A114" s="40"/>
      <c r="B114" s="41"/>
      <c r="C114" s="206" t="s">
        <v>214</v>
      </c>
      <c r="D114" s="206" t="s">
        <v>140</v>
      </c>
      <c r="E114" s="207" t="s">
        <v>8</v>
      </c>
      <c r="F114" s="208" t="s">
        <v>1067</v>
      </c>
      <c r="G114" s="209" t="s">
        <v>758</v>
      </c>
      <c r="H114" s="210">
        <v>4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741</v>
      </c>
      <c r="AT114" s="217" t="s">
        <v>140</v>
      </c>
      <c r="AU114" s="217" t="s">
        <v>145</v>
      </c>
      <c r="AY114" s="19" t="s">
        <v>137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145</v>
      </c>
      <c r="BK114" s="218">
        <f>ROUND(I114*H114,2)</f>
        <v>0</v>
      </c>
      <c r="BL114" s="19" t="s">
        <v>741</v>
      </c>
      <c r="BM114" s="217" t="s">
        <v>1068</v>
      </c>
    </row>
    <row r="115" s="2" customFormat="1">
      <c r="A115" s="40"/>
      <c r="B115" s="41"/>
      <c r="C115" s="42"/>
      <c r="D115" s="219" t="s">
        <v>147</v>
      </c>
      <c r="E115" s="42"/>
      <c r="F115" s="220" t="s">
        <v>1067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147</v>
      </c>
      <c r="AU115" s="19" t="s">
        <v>145</v>
      </c>
    </row>
    <row r="116" s="2" customFormat="1" ht="16.5" customHeight="1">
      <c r="A116" s="40"/>
      <c r="B116" s="41"/>
      <c r="C116" s="206" t="s">
        <v>220</v>
      </c>
      <c r="D116" s="206" t="s">
        <v>140</v>
      </c>
      <c r="E116" s="207" t="s">
        <v>214</v>
      </c>
      <c r="F116" s="208" t="s">
        <v>1069</v>
      </c>
      <c r="G116" s="209" t="s">
        <v>758</v>
      </c>
      <c r="H116" s="210">
        <v>1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741</v>
      </c>
      <c r="AT116" s="217" t="s">
        <v>140</v>
      </c>
      <c r="AU116" s="217" t="s">
        <v>145</v>
      </c>
      <c r="AY116" s="19" t="s">
        <v>137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145</v>
      </c>
      <c r="BK116" s="218">
        <f>ROUND(I116*H116,2)</f>
        <v>0</v>
      </c>
      <c r="BL116" s="19" t="s">
        <v>741</v>
      </c>
      <c r="BM116" s="217" t="s">
        <v>1070</v>
      </c>
    </row>
    <row r="117" s="2" customFormat="1">
      <c r="A117" s="40"/>
      <c r="B117" s="41"/>
      <c r="C117" s="42"/>
      <c r="D117" s="219" t="s">
        <v>147</v>
      </c>
      <c r="E117" s="42"/>
      <c r="F117" s="220" t="s">
        <v>1069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147</v>
      </c>
      <c r="AU117" s="19" t="s">
        <v>145</v>
      </c>
    </row>
    <row r="118" s="2" customFormat="1" ht="16.5" customHeight="1">
      <c r="A118" s="40"/>
      <c r="B118" s="41"/>
      <c r="C118" s="206" t="s">
        <v>233</v>
      </c>
      <c r="D118" s="206" t="s">
        <v>140</v>
      </c>
      <c r="E118" s="207" t="s">
        <v>220</v>
      </c>
      <c r="F118" s="208" t="s">
        <v>1071</v>
      </c>
      <c r="G118" s="209" t="s">
        <v>758</v>
      </c>
      <c r="H118" s="210">
        <v>4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44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741</v>
      </c>
      <c r="AT118" s="217" t="s">
        <v>140</v>
      </c>
      <c r="AU118" s="217" t="s">
        <v>145</v>
      </c>
      <c r="AY118" s="19" t="s">
        <v>137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145</v>
      </c>
      <c r="BK118" s="218">
        <f>ROUND(I118*H118,2)</f>
        <v>0</v>
      </c>
      <c r="BL118" s="19" t="s">
        <v>741</v>
      </c>
      <c r="BM118" s="217" t="s">
        <v>1072</v>
      </c>
    </row>
    <row r="119" s="2" customFormat="1">
      <c r="A119" s="40"/>
      <c r="B119" s="41"/>
      <c r="C119" s="42"/>
      <c r="D119" s="219" t="s">
        <v>147</v>
      </c>
      <c r="E119" s="42"/>
      <c r="F119" s="220" t="s">
        <v>1071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147</v>
      </c>
      <c r="AU119" s="19" t="s">
        <v>145</v>
      </c>
    </row>
    <row r="120" s="2" customFormat="1">
      <c r="A120" s="40"/>
      <c r="B120" s="41"/>
      <c r="C120" s="42"/>
      <c r="D120" s="219" t="s">
        <v>1037</v>
      </c>
      <c r="E120" s="42"/>
      <c r="F120" s="273" t="s">
        <v>1073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1037</v>
      </c>
      <c r="AU120" s="19" t="s">
        <v>145</v>
      </c>
    </row>
    <row r="121" s="2" customFormat="1" ht="16.5" customHeight="1">
      <c r="A121" s="40"/>
      <c r="B121" s="41"/>
      <c r="C121" s="206" t="s">
        <v>238</v>
      </c>
      <c r="D121" s="206" t="s">
        <v>140</v>
      </c>
      <c r="E121" s="207" t="s">
        <v>226</v>
      </c>
      <c r="F121" s="208" t="s">
        <v>1074</v>
      </c>
      <c r="G121" s="209" t="s">
        <v>758</v>
      </c>
      <c r="H121" s="210">
        <v>4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741</v>
      </c>
      <c r="AT121" s="217" t="s">
        <v>140</v>
      </c>
      <c r="AU121" s="217" t="s">
        <v>145</v>
      </c>
      <c r="AY121" s="19" t="s">
        <v>137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145</v>
      </c>
      <c r="BK121" s="218">
        <f>ROUND(I121*H121,2)</f>
        <v>0</v>
      </c>
      <c r="BL121" s="19" t="s">
        <v>741</v>
      </c>
      <c r="BM121" s="217" t="s">
        <v>1075</v>
      </c>
    </row>
    <row r="122" s="2" customFormat="1">
      <c r="A122" s="40"/>
      <c r="B122" s="41"/>
      <c r="C122" s="42"/>
      <c r="D122" s="219" t="s">
        <v>147</v>
      </c>
      <c r="E122" s="42"/>
      <c r="F122" s="220" t="s">
        <v>1074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147</v>
      </c>
      <c r="AU122" s="19" t="s">
        <v>145</v>
      </c>
    </row>
    <row r="123" s="2" customFormat="1">
      <c r="A123" s="40"/>
      <c r="B123" s="41"/>
      <c r="C123" s="42"/>
      <c r="D123" s="219" t="s">
        <v>1037</v>
      </c>
      <c r="E123" s="42"/>
      <c r="F123" s="273" t="s">
        <v>1076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1037</v>
      </c>
      <c r="AU123" s="19" t="s">
        <v>145</v>
      </c>
    </row>
    <row r="124" s="2" customFormat="1" ht="16.5" customHeight="1">
      <c r="A124" s="40"/>
      <c r="B124" s="41"/>
      <c r="C124" s="206" t="s">
        <v>244</v>
      </c>
      <c r="D124" s="206" t="s">
        <v>140</v>
      </c>
      <c r="E124" s="207" t="s">
        <v>233</v>
      </c>
      <c r="F124" s="208" t="s">
        <v>1077</v>
      </c>
      <c r="G124" s="209" t="s">
        <v>758</v>
      </c>
      <c r="H124" s="210">
        <v>2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741</v>
      </c>
      <c r="AT124" s="217" t="s">
        <v>140</v>
      </c>
      <c r="AU124" s="217" t="s">
        <v>145</v>
      </c>
      <c r="AY124" s="19" t="s">
        <v>137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145</v>
      </c>
      <c r="BK124" s="218">
        <f>ROUND(I124*H124,2)</f>
        <v>0</v>
      </c>
      <c r="BL124" s="19" t="s">
        <v>741</v>
      </c>
      <c r="BM124" s="217" t="s">
        <v>1078</v>
      </c>
    </row>
    <row r="125" s="2" customFormat="1">
      <c r="A125" s="40"/>
      <c r="B125" s="41"/>
      <c r="C125" s="42"/>
      <c r="D125" s="219" t="s">
        <v>147</v>
      </c>
      <c r="E125" s="42"/>
      <c r="F125" s="220" t="s">
        <v>1077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147</v>
      </c>
      <c r="AU125" s="19" t="s">
        <v>145</v>
      </c>
    </row>
    <row r="126" s="2" customFormat="1" ht="16.5" customHeight="1">
      <c r="A126" s="40"/>
      <c r="B126" s="41"/>
      <c r="C126" s="206" t="s">
        <v>251</v>
      </c>
      <c r="D126" s="206" t="s">
        <v>140</v>
      </c>
      <c r="E126" s="207" t="s">
        <v>238</v>
      </c>
      <c r="F126" s="208" t="s">
        <v>1079</v>
      </c>
      <c r="G126" s="209" t="s">
        <v>758</v>
      </c>
      <c r="H126" s="210">
        <v>1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741</v>
      </c>
      <c r="AT126" s="217" t="s">
        <v>140</v>
      </c>
      <c r="AU126" s="217" t="s">
        <v>145</v>
      </c>
      <c r="AY126" s="19" t="s">
        <v>137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145</v>
      </c>
      <c r="BK126" s="218">
        <f>ROUND(I126*H126,2)</f>
        <v>0</v>
      </c>
      <c r="BL126" s="19" t="s">
        <v>741</v>
      </c>
      <c r="BM126" s="217" t="s">
        <v>1080</v>
      </c>
    </row>
    <row r="127" s="2" customFormat="1">
      <c r="A127" s="40"/>
      <c r="B127" s="41"/>
      <c r="C127" s="42"/>
      <c r="D127" s="219" t="s">
        <v>147</v>
      </c>
      <c r="E127" s="42"/>
      <c r="F127" s="220" t="s">
        <v>1079</v>
      </c>
      <c r="G127" s="42"/>
      <c r="H127" s="42"/>
      <c r="I127" s="221"/>
      <c r="J127" s="42"/>
      <c r="K127" s="42"/>
      <c r="L127" s="46"/>
      <c r="M127" s="266"/>
      <c r="N127" s="267"/>
      <c r="O127" s="268"/>
      <c r="P127" s="268"/>
      <c r="Q127" s="268"/>
      <c r="R127" s="268"/>
      <c r="S127" s="268"/>
      <c r="T127" s="269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147</v>
      </c>
      <c r="AU127" s="19" t="s">
        <v>145</v>
      </c>
    </row>
    <row r="128" s="2" customFormat="1" ht="6.96" customHeight="1">
      <c r="A128" s="40"/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2aWurhhbPaQvb8KcntJlEU4SVBf+3uMDeydiE/MzrnSR4aVPO1jiRMoj9wKn0YfCUIzumPQvyd0V1QFHo4Fc3A==" hashValue="UJCqq0H4E+upKfQyvMsPpiCY/RNLqQt/ANsrggR9mn4g66il7keOAvb3dcyRNrr7aUaqx9MvFWqV45uGkNt5+w==" algorithmName="SHA-512" password="CC35"/>
  <autoFilter ref="C80:K12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6" customFormat="1" ht="45" customHeight="1">
      <c r="B3" s="278"/>
      <c r="C3" s="279" t="s">
        <v>1081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1082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1083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1084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1085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1086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1087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1088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1089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1090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1091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79</v>
      </c>
      <c r="F18" s="285" t="s">
        <v>1092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1093</v>
      </c>
      <c r="F19" s="285" t="s">
        <v>1094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1095</v>
      </c>
      <c r="F20" s="285" t="s">
        <v>1096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1097</v>
      </c>
      <c r="F21" s="285" t="s">
        <v>1098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1099</v>
      </c>
      <c r="F22" s="285" t="s">
        <v>1100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1101</v>
      </c>
      <c r="F23" s="285" t="s">
        <v>1102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1103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1104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1105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1106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1107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1108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1109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1110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1111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123</v>
      </c>
      <c r="F36" s="285"/>
      <c r="G36" s="285" t="s">
        <v>1112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1113</v>
      </c>
      <c r="F37" s="285"/>
      <c r="G37" s="285" t="s">
        <v>1114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53</v>
      </c>
      <c r="F38" s="285"/>
      <c r="G38" s="285" t="s">
        <v>1115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54</v>
      </c>
      <c r="F39" s="285"/>
      <c r="G39" s="285" t="s">
        <v>1116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124</v>
      </c>
      <c r="F40" s="285"/>
      <c r="G40" s="285" t="s">
        <v>1117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125</v>
      </c>
      <c r="F41" s="285"/>
      <c r="G41" s="285" t="s">
        <v>1118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1119</v>
      </c>
      <c r="F42" s="285"/>
      <c r="G42" s="285" t="s">
        <v>1120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1121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1122</v>
      </c>
      <c r="F44" s="285"/>
      <c r="G44" s="285" t="s">
        <v>1123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127</v>
      </c>
      <c r="F45" s="285"/>
      <c r="G45" s="285" t="s">
        <v>1124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1125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1126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1127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1128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1129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1130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1131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1132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1133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1134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1135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1136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1137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1138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1139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1140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1141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1142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1143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1144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1145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1146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1147</v>
      </c>
      <c r="D76" s="303"/>
      <c r="E76" s="303"/>
      <c r="F76" s="303" t="s">
        <v>1148</v>
      </c>
      <c r="G76" s="304"/>
      <c r="H76" s="303" t="s">
        <v>54</v>
      </c>
      <c r="I76" s="303" t="s">
        <v>57</v>
      </c>
      <c r="J76" s="303" t="s">
        <v>1149</v>
      </c>
      <c r="K76" s="302"/>
    </row>
    <row r="77" s="1" customFormat="1" ht="17.25" customHeight="1">
      <c r="B77" s="300"/>
      <c r="C77" s="305" t="s">
        <v>1150</v>
      </c>
      <c r="D77" s="305"/>
      <c r="E77" s="305"/>
      <c r="F77" s="306" t="s">
        <v>1151</v>
      </c>
      <c r="G77" s="307"/>
      <c r="H77" s="305"/>
      <c r="I77" s="305"/>
      <c r="J77" s="305" t="s">
        <v>1152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53</v>
      </c>
      <c r="D79" s="310"/>
      <c r="E79" s="310"/>
      <c r="F79" s="311" t="s">
        <v>1153</v>
      </c>
      <c r="G79" s="312"/>
      <c r="H79" s="288" t="s">
        <v>1154</v>
      </c>
      <c r="I79" s="288" t="s">
        <v>1155</v>
      </c>
      <c r="J79" s="288">
        <v>20</v>
      </c>
      <c r="K79" s="302"/>
    </row>
    <row r="80" s="1" customFormat="1" ht="15" customHeight="1">
      <c r="B80" s="300"/>
      <c r="C80" s="288" t="s">
        <v>1156</v>
      </c>
      <c r="D80" s="288"/>
      <c r="E80" s="288"/>
      <c r="F80" s="311" t="s">
        <v>1153</v>
      </c>
      <c r="G80" s="312"/>
      <c r="H80" s="288" t="s">
        <v>1157</v>
      </c>
      <c r="I80" s="288" t="s">
        <v>1155</v>
      </c>
      <c r="J80" s="288">
        <v>120</v>
      </c>
      <c r="K80" s="302"/>
    </row>
    <row r="81" s="1" customFormat="1" ht="15" customHeight="1">
      <c r="B81" s="313"/>
      <c r="C81" s="288" t="s">
        <v>1158</v>
      </c>
      <c r="D81" s="288"/>
      <c r="E81" s="288"/>
      <c r="F81" s="311" t="s">
        <v>1159</v>
      </c>
      <c r="G81" s="312"/>
      <c r="H81" s="288" t="s">
        <v>1160</v>
      </c>
      <c r="I81" s="288" t="s">
        <v>1155</v>
      </c>
      <c r="J81" s="288">
        <v>50</v>
      </c>
      <c r="K81" s="302"/>
    </row>
    <row r="82" s="1" customFormat="1" ht="15" customHeight="1">
      <c r="B82" s="313"/>
      <c r="C82" s="288" t="s">
        <v>1161</v>
      </c>
      <c r="D82" s="288"/>
      <c r="E82" s="288"/>
      <c r="F82" s="311" t="s">
        <v>1153</v>
      </c>
      <c r="G82" s="312"/>
      <c r="H82" s="288" t="s">
        <v>1162</v>
      </c>
      <c r="I82" s="288" t="s">
        <v>1163</v>
      </c>
      <c r="J82" s="288"/>
      <c r="K82" s="302"/>
    </row>
    <row r="83" s="1" customFormat="1" ht="15" customHeight="1">
      <c r="B83" s="313"/>
      <c r="C83" s="314" t="s">
        <v>1164</v>
      </c>
      <c r="D83" s="314"/>
      <c r="E83" s="314"/>
      <c r="F83" s="315" t="s">
        <v>1159</v>
      </c>
      <c r="G83" s="314"/>
      <c r="H83" s="314" t="s">
        <v>1165</v>
      </c>
      <c r="I83" s="314" t="s">
        <v>1155</v>
      </c>
      <c r="J83" s="314">
        <v>15</v>
      </c>
      <c r="K83" s="302"/>
    </row>
    <row r="84" s="1" customFormat="1" ht="15" customHeight="1">
      <c r="B84" s="313"/>
      <c r="C84" s="314" t="s">
        <v>1166</v>
      </c>
      <c r="D84" s="314"/>
      <c r="E84" s="314"/>
      <c r="F84" s="315" t="s">
        <v>1159</v>
      </c>
      <c r="G84" s="314"/>
      <c r="H84" s="314" t="s">
        <v>1167</v>
      </c>
      <c r="I84" s="314" t="s">
        <v>1155</v>
      </c>
      <c r="J84" s="314">
        <v>15</v>
      </c>
      <c r="K84" s="302"/>
    </row>
    <row r="85" s="1" customFormat="1" ht="15" customHeight="1">
      <c r="B85" s="313"/>
      <c r="C85" s="314" t="s">
        <v>1168</v>
      </c>
      <c r="D85" s="314"/>
      <c r="E85" s="314"/>
      <c r="F85" s="315" t="s">
        <v>1159</v>
      </c>
      <c r="G85" s="314"/>
      <c r="H85" s="314" t="s">
        <v>1169</v>
      </c>
      <c r="I85" s="314" t="s">
        <v>1155</v>
      </c>
      <c r="J85" s="314">
        <v>20</v>
      </c>
      <c r="K85" s="302"/>
    </row>
    <row r="86" s="1" customFormat="1" ht="15" customHeight="1">
      <c r="B86" s="313"/>
      <c r="C86" s="314" t="s">
        <v>1170</v>
      </c>
      <c r="D86" s="314"/>
      <c r="E86" s="314"/>
      <c r="F86" s="315" t="s">
        <v>1159</v>
      </c>
      <c r="G86" s="314"/>
      <c r="H86" s="314" t="s">
        <v>1171</v>
      </c>
      <c r="I86" s="314" t="s">
        <v>1155</v>
      </c>
      <c r="J86" s="314">
        <v>20</v>
      </c>
      <c r="K86" s="302"/>
    </row>
    <row r="87" s="1" customFormat="1" ht="15" customHeight="1">
      <c r="B87" s="313"/>
      <c r="C87" s="288" t="s">
        <v>1172</v>
      </c>
      <c r="D87" s="288"/>
      <c r="E87" s="288"/>
      <c r="F87" s="311" t="s">
        <v>1159</v>
      </c>
      <c r="G87" s="312"/>
      <c r="H87" s="288" t="s">
        <v>1173</v>
      </c>
      <c r="I87" s="288" t="s">
        <v>1155</v>
      </c>
      <c r="J87" s="288">
        <v>50</v>
      </c>
      <c r="K87" s="302"/>
    </row>
    <row r="88" s="1" customFormat="1" ht="15" customHeight="1">
      <c r="B88" s="313"/>
      <c r="C88" s="288" t="s">
        <v>1174</v>
      </c>
      <c r="D88" s="288"/>
      <c r="E88" s="288"/>
      <c r="F88" s="311" t="s">
        <v>1159</v>
      </c>
      <c r="G88" s="312"/>
      <c r="H88" s="288" t="s">
        <v>1175</v>
      </c>
      <c r="I88" s="288" t="s">
        <v>1155</v>
      </c>
      <c r="J88" s="288">
        <v>20</v>
      </c>
      <c r="K88" s="302"/>
    </row>
    <row r="89" s="1" customFormat="1" ht="15" customHeight="1">
      <c r="B89" s="313"/>
      <c r="C89" s="288" t="s">
        <v>1176</v>
      </c>
      <c r="D89" s="288"/>
      <c r="E89" s="288"/>
      <c r="F89" s="311" t="s">
        <v>1159</v>
      </c>
      <c r="G89" s="312"/>
      <c r="H89" s="288" t="s">
        <v>1177</v>
      </c>
      <c r="I89" s="288" t="s">
        <v>1155</v>
      </c>
      <c r="J89" s="288">
        <v>20</v>
      </c>
      <c r="K89" s="302"/>
    </row>
    <row r="90" s="1" customFormat="1" ht="15" customHeight="1">
      <c r="B90" s="313"/>
      <c r="C90" s="288" t="s">
        <v>1178</v>
      </c>
      <c r="D90" s="288"/>
      <c r="E90" s="288"/>
      <c r="F90" s="311" t="s">
        <v>1159</v>
      </c>
      <c r="G90" s="312"/>
      <c r="H90" s="288" t="s">
        <v>1179</v>
      </c>
      <c r="I90" s="288" t="s">
        <v>1155</v>
      </c>
      <c r="J90" s="288">
        <v>50</v>
      </c>
      <c r="K90" s="302"/>
    </row>
    <row r="91" s="1" customFormat="1" ht="15" customHeight="1">
      <c r="B91" s="313"/>
      <c r="C91" s="288" t="s">
        <v>1180</v>
      </c>
      <c r="D91" s="288"/>
      <c r="E91" s="288"/>
      <c r="F91" s="311" t="s">
        <v>1159</v>
      </c>
      <c r="G91" s="312"/>
      <c r="H91" s="288" t="s">
        <v>1180</v>
      </c>
      <c r="I91" s="288" t="s">
        <v>1155</v>
      </c>
      <c r="J91" s="288">
        <v>50</v>
      </c>
      <c r="K91" s="302"/>
    </row>
    <row r="92" s="1" customFormat="1" ht="15" customHeight="1">
      <c r="B92" s="313"/>
      <c r="C92" s="288" t="s">
        <v>1181</v>
      </c>
      <c r="D92" s="288"/>
      <c r="E92" s="288"/>
      <c r="F92" s="311" t="s">
        <v>1159</v>
      </c>
      <c r="G92" s="312"/>
      <c r="H92" s="288" t="s">
        <v>1182</v>
      </c>
      <c r="I92" s="288" t="s">
        <v>1155</v>
      </c>
      <c r="J92" s="288">
        <v>255</v>
      </c>
      <c r="K92" s="302"/>
    </row>
    <row r="93" s="1" customFormat="1" ht="15" customHeight="1">
      <c r="B93" s="313"/>
      <c r="C93" s="288" t="s">
        <v>1183</v>
      </c>
      <c r="D93" s="288"/>
      <c r="E93" s="288"/>
      <c r="F93" s="311" t="s">
        <v>1153</v>
      </c>
      <c r="G93" s="312"/>
      <c r="H93" s="288" t="s">
        <v>1184</v>
      </c>
      <c r="I93" s="288" t="s">
        <v>1185</v>
      </c>
      <c r="J93" s="288"/>
      <c r="K93" s="302"/>
    </row>
    <row r="94" s="1" customFormat="1" ht="15" customHeight="1">
      <c r="B94" s="313"/>
      <c r="C94" s="288" t="s">
        <v>1186</v>
      </c>
      <c r="D94" s="288"/>
      <c r="E94" s="288"/>
      <c r="F94" s="311" t="s">
        <v>1153</v>
      </c>
      <c r="G94" s="312"/>
      <c r="H94" s="288" t="s">
        <v>1187</v>
      </c>
      <c r="I94" s="288" t="s">
        <v>1188</v>
      </c>
      <c r="J94" s="288"/>
      <c r="K94" s="302"/>
    </row>
    <row r="95" s="1" customFormat="1" ht="15" customHeight="1">
      <c r="B95" s="313"/>
      <c r="C95" s="288" t="s">
        <v>1189</v>
      </c>
      <c r="D95" s="288"/>
      <c r="E95" s="288"/>
      <c r="F95" s="311" t="s">
        <v>1153</v>
      </c>
      <c r="G95" s="312"/>
      <c r="H95" s="288" t="s">
        <v>1189</v>
      </c>
      <c r="I95" s="288" t="s">
        <v>1188</v>
      </c>
      <c r="J95" s="288"/>
      <c r="K95" s="302"/>
    </row>
    <row r="96" s="1" customFormat="1" ht="15" customHeight="1">
      <c r="B96" s="313"/>
      <c r="C96" s="288" t="s">
        <v>38</v>
      </c>
      <c r="D96" s="288"/>
      <c r="E96" s="288"/>
      <c r="F96" s="311" t="s">
        <v>1153</v>
      </c>
      <c r="G96" s="312"/>
      <c r="H96" s="288" t="s">
        <v>1190</v>
      </c>
      <c r="I96" s="288" t="s">
        <v>1188</v>
      </c>
      <c r="J96" s="288"/>
      <c r="K96" s="302"/>
    </row>
    <row r="97" s="1" customFormat="1" ht="15" customHeight="1">
      <c r="B97" s="313"/>
      <c r="C97" s="288" t="s">
        <v>48</v>
      </c>
      <c r="D97" s="288"/>
      <c r="E97" s="288"/>
      <c r="F97" s="311" t="s">
        <v>1153</v>
      </c>
      <c r="G97" s="312"/>
      <c r="H97" s="288" t="s">
        <v>1191</v>
      </c>
      <c r="I97" s="288" t="s">
        <v>1188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1192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1147</v>
      </c>
      <c r="D103" s="303"/>
      <c r="E103" s="303"/>
      <c r="F103" s="303" t="s">
        <v>1148</v>
      </c>
      <c r="G103" s="304"/>
      <c r="H103" s="303" t="s">
        <v>54</v>
      </c>
      <c r="I103" s="303" t="s">
        <v>57</v>
      </c>
      <c r="J103" s="303" t="s">
        <v>1149</v>
      </c>
      <c r="K103" s="302"/>
    </row>
    <row r="104" s="1" customFormat="1" ht="17.25" customHeight="1">
      <c r="B104" s="300"/>
      <c r="C104" s="305" t="s">
        <v>1150</v>
      </c>
      <c r="D104" s="305"/>
      <c r="E104" s="305"/>
      <c r="F104" s="306" t="s">
        <v>1151</v>
      </c>
      <c r="G104" s="307"/>
      <c r="H104" s="305"/>
      <c r="I104" s="305"/>
      <c r="J104" s="305" t="s">
        <v>1152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53</v>
      </c>
      <c r="D106" s="310"/>
      <c r="E106" s="310"/>
      <c r="F106" s="311" t="s">
        <v>1153</v>
      </c>
      <c r="G106" s="288"/>
      <c r="H106" s="288" t="s">
        <v>1193</v>
      </c>
      <c r="I106" s="288" t="s">
        <v>1155</v>
      </c>
      <c r="J106" s="288">
        <v>20</v>
      </c>
      <c r="K106" s="302"/>
    </row>
    <row r="107" s="1" customFormat="1" ht="15" customHeight="1">
      <c r="B107" s="300"/>
      <c r="C107" s="288" t="s">
        <v>1156</v>
      </c>
      <c r="D107" s="288"/>
      <c r="E107" s="288"/>
      <c r="F107" s="311" t="s">
        <v>1153</v>
      </c>
      <c r="G107" s="288"/>
      <c r="H107" s="288" t="s">
        <v>1193</v>
      </c>
      <c r="I107" s="288" t="s">
        <v>1155</v>
      </c>
      <c r="J107" s="288">
        <v>120</v>
      </c>
      <c r="K107" s="302"/>
    </row>
    <row r="108" s="1" customFormat="1" ht="15" customHeight="1">
      <c r="B108" s="313"/>
      <c r="C108" s="288" t="s">
        <v>1158</v>
      </c>
      <c r="D108" s="288"/>
      <c r="E108" s="288"/>
      <c r="F108" s="311" t="s">
        <v>1159</v>
      </c>
      <c r="G108" s="288"/>
      <c r="H108" s="288" t="s">
        <v>1193</v>
      </c>
      <c r="I108" s="288" t="s">
        <v>1155</v>
      </c>
      <c r="J108" s="288">
        <v>50</v>
      </c>
      <c r="K108" s="302"/>
    </row>
    <row r="109" s="1" customFormat="1" ht="15" customHeight="1">
      <c r="B109" s="313"/>
      <c r="C109" s="288" t="s">
        <v>1161</v>
      </c>
      <c r="D109" s="288"/>
      <c r="E109" s="288"/>
      <c r="F109" s="311" t="s">
        <v>1153</v>
      </c>
      <c r="G109" s="288"/>
      <c r="H109" s="288" t="s">
        <v>1193</v>
      </c>
      <c r="I109" s="288" t="s">
        <v>1163</v>
      </c>
      <c r="J109" s="288"/>
      <c r="K109" s="302"/>
    </row>
    <row r="110" s="1" customFormat="1" ht="15" customHeight="1">
      <c r="B110" s="313"/>
      <c r="C110" s="288" t="s">
        <v>1172</v>
      </c>
      <c r="D110" s="288"/>
      <c r="E110" s="288"/>
      <c r="F110" s="311" t="s">
        <v>1159</v>
      </c>
      <c r="G110" s="288"/>
      <c r="H110" s="288" t="s">
        <v>1193</v>
      </c>
      <c r="I110" s="288" t="s">
        <v>1155</v>
      </c>
      <c r="J110" s="288">
        <v>50</v>
      </c>
      <c r="K110" s="302"/>
    </row>
    <row r="111" s="1" customFormat="1" ht="15" customHeight="1">
      <c r="B111" s="313"/>
      <c r="C111" s="288" t="s">
        <v>1180</v>
      </c>
      <c r="D111" s="288"/>
      <c r="E111" s="288"/>
      <c r="F111" s="311" t="s">
        <v>1159</v>
      </c>
      <c r="G111" s="288"/>
      <c r="H111" s="288" t="s">
        <v>1193</v>
      </c>
      <c r="I111" s="288" t="s">
        <v>1155</v>
      </c>
      <c r="J111" s="288">
        <v>50</v>
      </c>
      <c r="K111" s="302"/>
    </row>
    <row r="112" s="1" customFormat="1" ht="15" customHeight="1">
      <c r="B112" s="313"/>
      <c r="C112" s="288" t="s">
        <v>1178</v>
      </c>
      <c r="D112" s="288"/>
      <c r="E112" s="288"/>
      <c r="F112" s="311" t="s">
        <v>1159</v>
      </c>
      <c r="G112" s="288"/>
      <c r="H112" s="288" t="s">
        <v>1193</v>
      </c>
      <c r="I112" s="288" t="s">
        <v>1155</v>
      </c>
      <c r="J112" s="288">
        <v>50</v>
      </c>
      <c r="K112" s="302"/>
    </row>
    <row r="113" s="1" customFormat="1" ht="15" customHeight="1">
      <c r="B113" s="313"/>
      <c r="C113" s="288" t="s">
        <v>53</v>
      </c>
      <c r="D113" s="288"/>
      <c r="E113" s="288"/>
      <c r="F113" s="311" t="s">
        <v>1153</v>
      </c>
      <c r="G113" s="288"/>
      <c r="H113" s="288" t="s">
        <v>1194</v>
      </c>
      <c r="I113" s="288" t="s">
        <v>1155</v>
      </c>
      <c r="J113" s="288">
        <v>20</v>
      </c>
      <c r="K113" s="302"/>
    </row>
    <row r="114" s="1" customFormat="1" ht="15" customHeight="1">
      <c r="B114" s="313"/>
      <c r="C114" s="288" t="s">
        <v>1195</v>
      </c>
      <c r="D114" s="288"/>
      <c r="E114" s="288"/>
      <c r="F114" s="311" t="s">
        <v>1153</v>
      </c>
      <c r="G114" s="288"/>
      <c r="H114" s="288" t="s">
        <v>1196</v>
      </c>
      <c r="I114" s="288" t="s">
        <v>1155</v>
      </c>
      <c r="J114" s="288">
        <v>120</v>
      </c>
      <c r="K114" s="302"/>
    </row>
    <row r="115" s="1" customFormat="1" ht="15" customHeight="1">
      <c r="B115" s="313"/>
      <c r="C115" s="288" t="s">
        <v>38</v>
      </c>
      <c r="D115" s="288"/>
      <c r="E115" s="288"/>
      <c r="F115" s="311" t="s">
        <v>1153</v>
      </c>
      <c r="G115" s="288"/>
      <c r="H115" s="288" t="s">
        <v>1197</v>
      </c>
      <c r="I115" s="288" t="s">
        <v>1188</v>
      </c>
      <c r="J115" s="288"/>
      <c r="K115" s="302"/>
    </row>
    <row r="116" s="1" customFormat="1" ht="15" customHeight="1">
      <c r="B116" s="313"/>
      <c r="C116" s="288" t="s">
        <v>48</v>
      </c>
      <c r="D116" s="288"/>
      <c r="E116" s="288"/>
      <c r="F116" s="311" t="s">
        <v>1153</v>
      </c>
      <c r="G116" s="288"/>
      <c r="H116" s="288" t="s">
        <v>1198</v>
      </c>
      <c r="I116" s="288" t="s">
        <v>1188</v>
      </c>
      <c r="J116" s="288"/>
      <c r="K116" s="302"/>
    </row>
    <row r="117" s="1" customFormat="1" ht="15" customHeight="1">
      <c r="B117" s="313"/>
      <c r="C117" s="288" t="s">
        <v>57</v>
      </c>
      <c r="D117" s="288"/>
      <c r="E117" s="288"/>
      <c r="F117" s="311" t="s">
        <v>1153</v>
      </c>
      <c r="G117" s="288"/>
      <c r="H117" s="288" t="s">
        <v>1199</v>
      </c>
      <c r="I117" s="288" t="s">
        <v>1200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1201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1147</v>
      </c>
      <c r="D123" s="303"/>
      <c r="E123" s="303"/>
      <c r="F123" s="303" t="s">
        <v>1148</v>
      </c>
      <c r="G123" s="304"/>
      <c r="H123" s="303" t="s">
        <v>54</v>
      </c>
      <c r="I123" s="303" t="s">
        <v>57</v>
      </c>
      <c r="J123" s="303" t="s">
        <v>1149</v>
      </c>
      <c r="K123" s="332"/>
    </row>
    <row r="124" s="1" customFormat="1" ht="17.25" customHeight="1">
      <c r="B124" s="331"/>
      <c r="C124" s="305" t="s">
        <v>1150</v>
      </c>
      <c r="D124" s="305"/>
      <c r="E124" s="305"/>
      <c r="F124" s="306" t="s">
        <v>1151</v>
      </c>
      <c r="G124" s="307"/>
      <c r="H124" s="305"/>
      <c r="I124" s="305"/>
      <c r="J124" s="305" t="s">
        <v>1152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1156</v>
      </c>
      <c r="D126" s="310"/>
      <c r="E126" s="310"/>
      <c r="F126" s="311" t="s">
        <v>1153</v>
      </c>
      <c r="G126" s="288"/>
      <c r="H126" s="288" t="s">
        <v>1193</v>
      </c>
      <c r="I126" s="288" t="s">
        <v>1155</v>
      </c>
      <c r="J126" s="288">
        <v>120</v>
      </c>
      <c r="K126" s="336"/>
    </row>
    <row r="127" s="1" customFormat="1" ht="15" customHeight="1">
      <c r="B127" s="333"/>
      <c r="C127" s="288" t="s">
        <v>1202</v>
      </c>
      <c r="D127" s="288"/>
      <c r="E127" s="288"/>
      <c r="F127" s="311" t="s">
        <v>1153</v>
      </c>
      <c r="G127" s="288"/>
      <c r="H127" s="288" t="s">
        <v>1203</v>
      </c>
      <c r="I127" s="288" t="s">
        <v>1155</v>
      </c>
      <c r="J127" s="288" t="s">
        <v>1204</v>
      </c>
      <c r="K127" s="336"/>
    </row>
    <row r="128" s="1" customFormat="1" ht="15" customHeight="1">
      <c r="B128" s="333"/>
      <c r="C128" s="288" t="s">
        <v>1101</v>
      </c>
      <c r="D128" s="288"/>
      <c r="E128" s="288"/>
      <c r="F128" s="311" t="s">
        <v>1153</v>
      </c>
      <c r="G128" s="288"/>
      <c r="H128" s="288" t="s">
        <v>1205</v>
      </c>
      <c r="I128" s="288" t="s">
        <v>1155</v>
      </c>
      <c r="J128" s="288" t="s">
        <v>1204</v>
      </c>
      <c r="K128" s="336"/>
    </row>
    <row r="129" s="1" customFormat="1" ht="15" customHeight="1">
      <c r="B129" s="333"/>
      <c r="C129" s="288" t="s">
        <v>1164</v>
      </c>
      <c r="D129" s="288"/>
      <c r="E129" s="288"/>
      <c r="F129" s="311" t="s">
        <v>1159</v>
      </c>
      <c r="G129" s="288"/>
      <c r="H129" s="288" t="s">
        <v>1165</v>
      </c>
      <c r="I129" s="288" t="s">
        <v>1155</v>
      </c>
      <c r="J129" s="288">
        <v>15</v>
      </c>
      <c r="K129" s="336"/>
    </row>
    <row r="130" s="1" customFormat="1" ht="15" customHeight="1">
      <c r="B130" s="333"/>
      <c r="C130" s="314" t="s">
        <v>1166</v>
      </c>
      <c r="D130" s="314"/>
      <c r="E130" s="314"/>
      <c r="F130" s="315" t="s">
        <v>1159</v>
      </c>
      <c r="G130" s="314"/>
      <c r="H130" s="314" t="s">
        <v>1167</v>
      </c>
      <c r="I130" s="314" t="s">
        <v>1155</v>
      </c>
      <c r="J130" s="314">
        <v>15</v>
      </c>
      <c r="K130" s="336"/>
    </row>
    <row r="131" s="1" customFormat="1" ht="15" customHeight="1">
      <c r="B131" s="333"/>
      <c r="C131" s="314" t="s">
        <v>1168</v>
      </c>
      <c r="D131" s="314"/>
      <c r="E131" s="314"/>
      <c r="F131" s="315" t="s">
        <v>1159</v>
      </c>
      <c r="G131" s="314"/>
      <c r="H131" s="314" t="s">
        <v>1169</v>
      </c>
      <c r="I131" s="314" t="s">
        <v>1155</v>
      </c>
      <c r="J131" s="314">
        <v>20</v>
      </c>
      <c r="K131" s="336"/>
    </row>
    <row r="132" s="1" customFormat="1" ht="15" customHeight="1">
      <c r="B132" s="333"/>
      <c r="C132" s="314" t="s">
        <v>1170</v>
      </c>
      <c r="D132" s="314"/>
      <c r="E132" s="314"/>
      <c r="F132" s="315" t="s">
        <v>1159</v>
      </c>
      <c r="G132" s="314"/>
      <c r="H132" s="314" t="s">
        <v>1171</v>
      </c>
      <c r="I132" s="314" t="s">
        <v>1155</v>
      </c>
      <c r="J132" s="314">
        <v>20</v>
      </c>
      <c r="K132" s="336"/>
    </row>
    <row r="133" s="1" customFormat="1" ht="15" customHeight="1">
      <c r="B133" s="333"/>
      <c r="C133" s="288" t="s">
        <v>1158</v>
      </c>
      <c r="D133" s="288"/>
      <c r="E133" s="288"/>
      <c r="F133" s="311" t="s">
        <v>1159</v>
      </c>
      <c r="G133" s="288"/>
      <c r="H133" s="288" t="s">
        <v>1193</v>
      </c>
      <c r="I133" s="288" t="s">
        <v>1155</v>
      </c>
      <c r="J133" s="288">
        <v>50</v>
      </c>
      <c r="K133" s="336"/>
    </row>
    <row r="134" s="1" customFormat="1" ht="15" customHeight="1">
      <c r="B134" s="333"/>
      <c r="C134" s="288" t="s">
        <v>1172</v>
      </c>
      <c r="D134" s="288"/>
      <c r="E134" s="288"/>
      <c r="F134" s="311" t="s">
        <v>1159</v>
      </c>
      <c r="G134" s="288"/>
      <c r="H134" s="288" t="s">
        <v>1193</v>
      </c>
      <c r="I134" s="288" t="s">
        <v>1155</v>
      </c>
      <c r="J134" s="288">
        <v>50</v>
      </c>
      <c r="K134" s="336"/>
    </row>
    <row r="135" s="1" customFormat="1" ht="15" customHeight="1">
      <c r="B135" s="333"/>
      <c r="C135" s="288" t="s">
        <v>1178</v>
      </c>
      <c r="D135" s="288"/>
      <c r="E135" s="288"/>
      <c r="F135" s="311" t="s">
        <v>1159</v>
      </c>
      <c r="G135" s="288"/>
      <c r="H135" s="288" t="s">
        <v>1193</v>
      </c>
      <c r="I135" s="288" t="s">
        <v>1155</v>
      </c>
      <c r="J135" s="288">
        <v>50</v>
      </c>
      <c r="K135" s="336"/>
    </row>
    <row r="136" s="1" customFormat="1" ht="15" customHeight="1">
      <c r="B136" s="333"/>
      <c r="C136" s="288" t="s">
        <v>1180</v>
      </c>
      <c r="D136" s="288"/>
      <c r="E136" s="288"/>
      <c r="F136" s="311" t="s">
        <v>1159</v>
      </c>
      <c r="G136" s="288"/>
      <c r="H136" s="288" t="s">
        <v>1193</v>
      </c>
      <c r="I136" s="288" t="s">
        <v>1155</v>
      </c>
      <c r="J136" s="288">
        <v>50</v>
      </c>
      <c r="K136" s="336"/>
    </row>
    <row r="137" s="1" customFormat="1" ht="15" customHeight="1">
      <c r="B137" s="333"/>
      <c r="C137" s="288" t="s">
        <v>1181</v>
      </c>
      <c r="D137" s="288"/>
      <c r="E137" s="288"/>
      <c r="F137" s="311" t="s">
        <v>1159</v>
      </c>
      <c r="G137" s="288"/>
      <c r="H137" s="288" t="s">
        <v>1206</v>
      </c>
      <c r="I137" s="288" t="s">
        <v>1155</v>
      </c>
      <c r="J137" s="288">
        <v>255</v>
      </c>
      <c r="K137" s="336"/>
    </row>
    <row r="138" s="1" customFormat="1" ht="15" customHeight="1">
      <c r="B138" s="333"/>
      <c r="C138" s="288" t="s">
        <v>1183</v>
      </c>
      <c r="D138" s="288"/>
      <c r="E138" s="288"/>
      <c r="F138" s="311" t="s">
        <v>1153</v>
      </c>
      <c r="G138" s="288"/>
      <c r="H138" s="288" t="s">
        <v>1207</v>
      </c>
      <c r="I138" s="288" t="s">
        <v>1185</v>
      </c>
      <c r="J138" s="288"/>
      <c r="K138" s="336"/>
    </row>
    <row r="139" s="1" customFormat="1" ht="15" customHeight="1">
      <c r="B139" s="333"/>
      <c r="C139" s="288" t="s">
        <v>1186</v>
      </c>
      <c r="D139" s="288"/>
      <c r="E139" s="288"/>
      <c r="F139" s="311" t="s">
        <v>1153</v>
      </c>
      <c r="G139" s="288"/>
      <c r="H139" s="288" t="s">
        <v>1208</v>
      </c>
      <c r="I139" s="288" t="s">
        <v>1188</v>
      </c>
      <c r="J139" s="288"/>
      <c r="K139" s="336"/>
    </row>
    <row r="140" s="1" customFormat="1" ht="15" customHeight="1">
      <c r="B140" s="333"/>
      <c r="C140" s="288" t="s">
        <v>1189</v>
      </c>
      <c r="D140" s="288"/>
      <c r="E140" s="288"/>
      <c r="F140" s="311" t="s">
        <v>1153</v>
      </c>
      <c r="G140" s="288"/>
      <c r="H140" s="288" t="s">
        <v>1189</v>
      </c>
      <c r="I140" s="288" t="s">
        <v>1188</v>
      </c>
      <c r="J140" s="288"/>
      <c r="K140" s="336"/>
    </row>
    <row r="141" s="1" customFormat="1" ht="15" customHeight="1">
      <c r="B141" s="333"/>
      <c r="C141" s="288" t="s">
        <v>38</v>
      </c>
      <c r="D141" s="288"/>
      <c r="E141" s="288"/>
      <c r="F141" s="311" t="s">
        <v>1153</v>
      </c>
      <c r="G141" s="288"/>
      <c r="H141" s="288" t="s">
        <v>1209</v>
      </c>
      <c r="I141" s="288" t="s">
        <v>1188</v>
      </c>
      <c r="J141" s="288"/>
      <c r="K141" s="336"/>
    </row>
    <row r="142" s="1" customFormat="1" ht="15" customHeight="1">
      <c r="B142" s="333"/>
      <c r="C142" s="288" t="s">
        <v>1210</v>
      </c>
      <c r="D142" s="288"/>
      <c r="E142" s="288"/>
      <c r="F142" s="311" t="s">
        <v>1153</v>
      </c>
      <c r="G142" s="288"/>
      <c r="H142" s="288" t="s">
        <v>1211</v>
      </c>
      <c r="I142" s="288" t="s">
        <v>1188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1212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1147</v>
      </c>
      <c r="D148" s="303"/>
      <c r="E148" s="303"/>
      <c r="F148" s="303" t="s">
        <v>1148</v>
      </c>
      <c r="G148" s="304"/>
      <c r="H148" s="303" t="s">
        <v>54</v>
      </c>
      <c r="I148" s="303" t="s">
        <v>57</v>
      </c>
      <c r="J148" s="303" t="s">
        <v>1149</v>
      </c>
      <c r="K148" s="302"/>
    </row>
    <row r="149" s="1" customFormat="1" ht="17.25" customHeight="1">
      <c r="B149" s="300"/>
      <c r="C149" s="305" t="s">
        <v>1150</v>
      </c>
      <c r="D149" s="305"/>
      <c r="E149" s="305"/>
      <c r="F149" s="306" t="s">
        <v>1151</v>
      </c>
      <c r="G149" s="307"/>
      <c r="H149" s="305"/>
      <c r="I149" s="305"/>
      <c r="J149" s="305" t="s">
        <v>1152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1156</v>
      </c>
      <c r="D151" s="288"/>
      <c r="E151" s="288"/>
      <c r="F151" s="341" t="s">
        <v>1153</v>
      </c>
      <c r="G151" s="288"/>
      <c r="H151" s="340" t="s">
        <v>1193</v>
      </c>
      <c r="I151" s="340" t="s">
        <v>1155</v>
      </c>
      <c r="J151" s="340">
        <v>120</v>
      </c>
      <c r="K151" s="336"/>
    </row>
    <row r="152" s="1" customFormat="1" ht="15" customHeight="1">
      <c r="B152" s="313"/>
      <c r="C152" s="340" t="s">
        <v>1202</v>
      </c>
      <c r="D152" s="288"/>
      <c r="E152" s="288"/>
      <c r="F152" s="341" t="s">
        <v>1153</v>
      </c>
      <c r="G152" s="288"/>
      <c r="H152" s="340" t="s">
        <v>1213</v>
      </c>
      <c r="I152" s="340" t="s">
        <v>1155</v>
      </c>
      <c r="J152" s="340" t="s">
        <v>1204</v>
      </c>
      <c r="K152" s="336"/>
    </row>
    <row r="153" s="1" customFormat="1" ht="15" customHeight="1">
      <c r="B153" s="313"/>
      <c r="C153" s="340" t="s">
        <v>1101</v>
      </c>
      <c r="D153" s="288"/>
      <c r="E153" s="288"/>
      <c r="F153" s="341" t="s">
        <v>1153</v>
      </c>
      <c r="G153" s="288"/>
      <c r="H153" s="340" t="s">
        <v>1214</v>
      </c>
      <c r="I153" s="340" t="s">
        <v>1155</v>
      </c>
      <c r="J153" s="340" t="s">
        <v>1204</v>
      </c>
      <c r="K153" s="336"/>
    </row>
    <row r="154" s="1" customFormat="1" ht="15" customHeight="1">
      <c r="B154" s="313"/>
      <c r="C154" s="340" t="s">
        <v>1158</v>
      </c>
      <c r="D154" s="288"/>
      <c r="E154" s="288"/>
      <c r="F154" s="341" t="s">
        <v>1159</v>
      </c>
      <c r="G154" s="288"/>
      <c r="H154" s="340" t="s">
        <v>1193</v>
      </c>
      <c r="I154" s="340" t="s">
        <v>1155</v>
      </c>
      <c r="J154" s="340">
        <v>50</v>
      </c>
      <c r="K154" s="336"/>
    </row>
    <row r="155" s="1" customFormat="1" ht="15" customHeight="1">
      <c r="B155" s="313"/>
      <c r="C155" s="340" t="s">
        <v>1161</v>
      </c>
      <c r="D155" s="288"/>
      <c r="E155" s="288"/>
      <c r="F155" s="341" t="s">
        <v>1153</v>
      </c>
      <c r="G155" s="288"/>
      <c r="H155" s="340" t="s">
        <v>1193</v>
      </c>
      <c r="I155" s="340" t="s">
        <v>1163</v>
      </c>
      <c r="J155" s="340"/>
      <c r="K155" s="336"/>
    </row>
    <row r="156" s="1" customFormat="1" ht="15" customHeight="1">
      <c r="B156" s="313"/>
      <c r="C156" s="340" t="s">
        <v>1172</v>
      </c>
      <c r="D156" s="288"/>
      <c r="E156" s="288"/>
      <c r="F156" s="341" t="s">
        <v>1159</v>
      </c>
      <c r="G156" s="288"/>
      <c r="H156" s="340" t="s">
        <v>1193</v>
      </c>
      <c r="I156" s="340" t="s">
        <v>1155</v>
      </c>
      <c r="J156" s="340">
        <v>50</v>
      </c>
      <c r="K156" s="336"/>
    </row>
    <row r="157" s="1" customFormat="1" ht="15" customHeight="1">
      <c r="B157" s="313"/>
      <c r="C157" s="340" t="s">
        <v>1180</v>
      </c>
      <c r="D157" s="288"/>
      <c r="E157" s="288"/>
      <c r="F157" s="341" t="s">
        <v>1159</v>
      </c>
      <c r="G157" s="288"/>
      <c r="H157" s="340" t="s">
        <v>1193</v>
      </c>
      <c r="I157" s="340" t="s">
        <v>1155</v>
      </c>
      <c r="J157" s="340">
        <v>50</v>
      </c>
      <c r="K157" s="336"/>
    </row>
    <row r="158" s="1" customFormat="1" ht="15" customHeight="1">
      <c r="B158" s="313"/>
      <c r="C158" s="340" t="s">
        <v>1178</v>
      </c>
      <c r="D158" s="288"/>
      <c r="E158" s="288"/>
      <c r="F158" s="341" t="s">
        <v>1159</v>
      </c>
      <c r="G158" s="288"/>
      <c r="H158" s="340" t="s">
        <v>1193</v>
      </c>
      <c r="I158" s="340" t="s">
        <v>1155</v>
      </c>
      <c r="J158" s="340">
        <v>50</v>
      </c>
      <c r="K158" s="336"/>
    </row>
    <row r="159" s="1" customFormat="1" ht="15" customHeight="1">
      <c r="B159" s="313"/>
      <c r="C159" s="340" t="s">
        <v>98</v>
      </c>
      <c r="D159" s="288"/>
      <c r="E159" s="288"/>
      <c r="F159" s="341" t="s">
        <v>1153</v>
      </c>
      <c r="G159" s="288"/>
      <c r="H159" s="340" t="s">
        <v>1215</v>
      </c>
      <c r="I159" s="340" t="s">
        <v>1155</v>
      </c>
      <c r="J159" s="340" t="s">
        <v>1216</v>
      </c>
      <c r="K159" s="336"/>
    </row>
    <row r="160" s="1" customFormat="1" ht="15" customHeight="1">
      <c r="B160" s="313"/>
      <c r="C160" s="340" t="s">
        <v>1217</v>
      </c>
      <c r="D160" s="288"/>
      <c r="E160" s="288"/>
      <c r="F160" s="341" t="s">
        <v>1153</v>
      </c>
      <c r="G160" s="288"/>
      <c r="H160" s="340" t="s">
        <v>1218</v>
      </c>
      <c r="I160" s="340" t="s">
        <v>1188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1219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1147</v>
      </c>
      <c r="D166" s="303"/>
      <c r="E166" s="303"/>
      <c r="F166" s="303" t="s">
        <v>1148</v>
      </c>
      <c r="G166" s="345"/>
      <c r="H166" s="346" t="s">
        <v>54</v>
      </c>
      <c r="I166" s="346" t="s">
        <v>57</v>
      </c>
      <c r="J166" s="303" t="s">
        <v>1149</v>
      </c>
      <c r="K166" s="280"/>
    </row>
    <row r="167" s="1" customFormat="1" ht="17.25" customHeight="1">
      <c r="B167" s="281"/>
      <c r="C167" s="305" t="s">
        <v>1150</v>
      </c>
      <c r="D167" s="305"/>
      <c r="E167" s="305"/>
      <c r="F167" s="306" t="s">
        <v>1151</v>
      </c>
      <c r="G167" s="347"/>
      <c r="H167" s="348"/>
      <c r="I167" s="348"/>
      <c r="J167" s="305" t="s">
        <v>1152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1156</v>
      </c>
      <c r="D169" s="288"/>
      <c r="E169" s="288"/>
      <c r="F169" s="311" t="s">
        <v>1153</v>
      </c>
      <c r="G169" s="288"/>
      <c r="H169" s="288" t="s">
        <v>1193</v>
      </c>
      <c r="I169" s="288" t="s">
        <v>1155</v>
      </c>
      <c r="J169" s="288">
        <v>120</v>
      </c>
      <c r="K169" s="336"/>
    </row>
    <row r="170" s="1" customFormat="1" ht="15" customHeight="1">
      <c r="B170" s="313"/>
      <c r="C170" s="288" t="s">
        <v>1202</v>
      </c>
      <c r="D170" s="288"/>
      <c r="E170" s="288"/>
      <c r="F170" s="311" t="s">
        <v>1153</v>
      </c>
      <c r="G170" s="288"/>
      <c r="H170" s="288" t="s">
        <v>1203</v>
      </c>
      <c r="I170" s="288" t="s">
        <v>1155</v>
      </c>
      <c r="J170" s="288" t="s">
        <v>1204</v>
      </c>
      <c r="K170" s="336"/>
    </row>
    <row r="171" s="1" customFormat="1" ht="15" customHeight="1">
      <c r="B171" s="313"/>
      <c r="C171" s="288" t="s">
        <v>1101</v>
      </c>
      <c r="D171" s="288"/>
      <c r="E171" s="288"/>
      <c r="F171" s="311" t="s">
        <v>1153</v>
      </c>
      <c r="G171" s="288"/>
      <c r="H171" s="288" t="s">
        <v>1220</v>
      </c>
      <c r="I171" s="288" t="s">
        <v>1155</v>
      </c>
      <c r="J171" s="288" t="s">
        <v>1204</v>
      </c>
      <c r="K171" s="336"/>
    </row>
    <row r="172" s="1" customFormat="1" ht="15" customHeight="1">
      <c r="B172" s="313"/>
      <c r="C172" s="288" t="s">
        <v>1158</v>
      </c>
      <c r="D172" s="288"/>
      <c r="E172" s="288"/>
      <c r="F172" s="311" t="s">
        <v>1159</v>
      </c>
      <c r="G172" s="288"/>
      <c r="H172" s="288" t="s">
        <v>1220</v>
      </c>
      <c r="I172" s="288" t="s">
        <v>1155</v>
      </c>
      <c r="J172" s="288">
        <v>50</v>
      </c>
      <c r="K172" s="336"/>
    </row>
    <row r="173" s="1" customFormat="1" ht="15" customHeight="1">
      <c r="B173" s="313"/>
      <c r="C173" s="288" t="s">
        <v>1161</v>
      </c>
      <c r="D173" s="288"/>
      <c r="E173" s="288"/>
      <c r="F173" s="311" t="s">
        <v>1153</v>
      </c>
      <c r="G173" s="288"/>
      <c r="H173" s="288" t="s">
        <v>1220</v>
      </c>
      <c r="I173" s="288" t="s">
        <v>1163</v>
      </c>
      <c r="J173" s="288"/>
      <c r="K173" s="336"/>
    </row>
    <row r="174" s="1" customFormat="1" ht="15" customHeight="1">
      <c r="B174" s="313"/>
      <c r="C174" s="288" t="s">
        <v>1172</v>
      </c>
      <c r="D174" s="288"/>
      <c r="E174" s="288"/>
      <c r="F174" s="311" t="s">
        <v>1159</v>
      </c>
      <c r="G174" s="288"/>
      <c r="H174" s="288" t="s">
        <v>1220</v>
      </c>
      <c r="I174" s="288" t="s">
        <v>1155</v>
      </c>
      <c r="J174" s="288">
        <v>50</v>
      </c>
      <c r="K174" s="336"/>
    </row>
    <row r="175" s="1" customFormat="1" ht="15" customHeight="1">
      <c r="B175" s="313"/>
      <c r="C175" s="288" t="s">
        <v>1180</v>
      </c>
      <c r="D175" s="288"/>
      <c r="E175" s="288"/>
      <c r="F175" s="311" t="s">
        <v>1159</v>
      </c>
      <c r="G175" s="288"/>
      <c r="H175" s="288" t="s">
        <v>1220</v>
      </c>
      <c r="I175" s="288" t="s">
        <v>1155</v>
      </c>
      <c r="J175" s="288">
        <v>50</v>
      </c>
      <c r="K175" s="336"/>
    </row>
    <row r="176" s="1" customFormat="1" ht="15" customHeight="1">
      <c r="B176" s="313"/>
      <c r="C176" s="288" t="s">
        <v>1178</v>
      </c>
      <c r="D176" s="288"/>
      <c r="E176" s="288"/>
      <c r="F176" s="311" t="s">
        <v>1159</v>
      </c>
      <c r="G176" s="288"/>
      <c r="H176" s="288" t="s">
        <v>1220</v>
      </c>
      <c r="I176" s="288" t="s">
        <v>1155</v>
      </c>
      <c r="J176" s="288">
        <v>50</v>
      </c>
      <c r="K176" s="336"/>
    </row>
    <row r="177" s="1" customFormat="1" ht="15" customHeight="1">
      <c r="B177" s="313"/>
      <c r="C177" s="288" t="s">
        <v>123</v>
      </c>
      <c r="D177" s="288"/>
      <c r="E177" s="288"/>
      <c r="F177" s="311" t="s">
        <v>1153</v>
      </c>
      <c r="G177" s="288"/>
      <c r="H177" s="288" t="s">
        <v>1221</v>
      </c>
      <c r="I177" s="288" t="s">
        <v>1222</v>
      </c>
      <c r="J177" s="288"/>
      <c r="K177" s="336"/>
    </row>
    <row r="178" s="1" customFormat="1" ht="15" customHeight="1">
      <c r="B178" s="313"/>
      <c r="C178" s="288" t="s">
        <v>57</v>
      </c>
      <c r="D178" s="288"/>
      <c r="E178" s="288"/>
      <c r="F178" s="311" t="s">
        <v>1153</v>
      </c>
      <c r="G178" s="288"/>
      <c r="H178" s="288" t="s">
        <v>1223</v>
      </c>
      <c r="I178" s="288" t="s">
        <v>1224</v>
      </c>
      <c r="J178" s="288">
        <v>1</v>
      </c>
      <c r="K178" s="336"/>
    </row>
    <row r="179" s="1" customFormat="1" ht="15" customHeight="1">
      <c r="B179" s="313"/>
      <c r="C179" s="288" t="s">
        <v>53</v>
      </c>
      <c r="D179" s="288"/>
      <c r="E179" s="288"/>
      <c r="F179" s="311" t="s">
        <v>1153</v>
      </c>
      <c r="G179" s="288"/>
      <c r="H179" s="288" t="s">
        <v>1225</v>
      </c>
      <c r="I179" s="288" t="s">
        <v>1155</v>
      </c>
      <c r="J179" s="288">
        <v>20</v>
      </c>
      <c r="K179" s="336"/>
    </row>
    <row r="180" s="1" customFormat="1" ht="15" customHeight="1">
      <c r="B180" s="313"/>
      <c r="C180" s="288" t="s">
        <v>54</v>
      </c>
      <c r="D180" s="288"/>
      <c r="E180" s="288"/>
      <c r="F180" s="311" t="s">
        <v>1153</v>
      </c>
      <c r="G180" s="288"/>
      <c r="H180" s="288" t="s">
        <v>1226</v>
      </c>
      <c r="I180" s="288" t="s">
        <v>1155</v>
      </c>
      <c r="J180" s="288">
        <v>255</v>
      </c>
      <c r="K180" s="336"/>
    </row>
    <row r="181" s="1" customFormat="1" ht="15" customHeight="1">
      <c r="B181" s="313"/>
      <c r="C181" s="288" t="s">
        <v>124</v>
      </c>
      <c r="D181" s="288"/>
      <c r="E181" s="288"/>
      <c r="F181" s="311" t="s">
        <v>1153</v>
      </c>
      <c r="G181" s="288"/>
      <c r="H181" s="288" t="s">
        <v>1117</v>
      </c>
      <c r="I181" s="288" t="s">
        <v>1155</v>
      </c>
      <c r="J181" s="288">
        <v>10</v>
      </c>
      <c r="K181" s="336"/>
    </row>
    <row r="182" s="1" customFormat="1" ht="15" customHeight="1">
      <c r="B182" s="313"/>
      <c r="C182" s="288" t="s">
        <v>125</v>
      </c>
      <c r="D182" s="288"/>
      <c r="E182" s="288"/>
      <c r="F182" s="311" t="s">
        <v>1153</v>
      </c>
      <c r="G182" s="288"/>
      <c r="H182" s="288" t="s">
        <v>1227</v>
      </c>
      <c r="I182" s="288" t="s">
        <v>1188</v>
      </c>
      <c r="J182" s="288"/>
      <c r="K182" s="336"/>
    </row>
    <row r="183" s="1" customFormat="1" ht="15" customHeight="1">
      <c r="B183" s="313"/>
      <c r="C183" s="288" t="s">
        <v>1228</v>
      </c>
      <c r="D183" s="288"/>
      <c r="E183" s="288"/>
      <c r="F183" s="311" t="s">
        <v>1153</v>
      </c>
      <c r="G183" s="288"/>
      <c r="H183" s="288" t="s">
        <v>1229</v>
      </c>
      <c r="I183" s="288" t="s">
        <v>1188</v>
      </c>
      <c r="J183" s="288"/>
      <c r="K183" s="336"/>
    </row>
    <row r="184" s="1" customFormat="1" ht="15" customHeight="1">
      <c r="B184" s="313"/>
      <c r="C184" s="288" t="s">
        <v>1217</v>
      </c>
      <c r="D184" s="288"/>
      <c r="E184" s="288"/>
      <c r="F184" s="311" t="s">
        <v>1153</v>
      </c>
      <c r="G184" s="288"/>
      <c r="H184" s="288" t="s">
        <v>1230</v>
      </c>
      <c r="I184" s="288" t="s">
        <v>1188</v>
      </c>
      <c r="J184" s="288"/>
      <c r="K184" s="336"/>
    </row>
    <row r="185" s="1" customFormat="1" ht="15" customHeight="1">
      <c r="B185" s="313"/>
      <c r="C185" s="288" t="s">
        <v>127</v>
      </c>
      <c r="D185" s="288"/>
      <c r="E185" s="288"/>
      <c r="F185" s="311" t="s">
        <v>1159</v>
      </c>
      <c r="G185" s="288"/>
      <c r="H185" s="288" t="s">
        <v>1231</v>
      </c>
      <c r="I185" s="288" t="s">
        <v>1155</v>
      </c>
      <c r="J185" s="288">
        <v>50</v>
      </c>
      <c r="K185" s="336"/>
    </row>
    <row r="186" s="1" customFormat="1" ht="15" customHeight="1">
      <c r="B186" s="313"/>
      <c r="C186" s="288" t="s">
        <v>1232</v>
      </c>
      <c r="D186" s="288"/>
      <c r="E186" s="288"/>
      <c r="F186" s="311" t="s">
        <v>1159</v>
      </c>
      <c r="G186" s="288"/>
      <c r="H186" s="288" t="s">
        <v>1233</v>
      </c>
      <c r="I186" s="288" t="s">
        <v>1234</v>
      </c>
      <c r="J186" s="288"/>
      <c r="K186" s="336"/>
    </row>
    <row r="187" s="1" customFormat="1" ht="15" customHeight="1">
      <c r="B187" s="313"/>
      <c r="C187" s="288" t="s">
        <v>1235</v>
      </c>
      <c r="D187" s="288"/>
      <c r="E187" s="288"/>
      <c r="F187" s="311" t="s">
        <v>1159</v>
      </c>
      <c r="G187" s="288"/>
      <c r="H187" s="288" t="s">
        <v>1236</v>
      </c>
      <c r="I187" s="288" t="s">
        <v>1234</v>
      </c>
      <c r="J187" s="288"/>
      <c r="K187" s="336"/>
    </row>
    <row r="188" s="1" customFormat="1" ht="15" customHeight="1">
      <c r="B188" s="313"/>
      <c r="C188" s="288" t="s">
        <v>1237</v>
      </c>
      <c r="D188" s="288"/>
      <c r="E188" s="288"/>
      <c r="F188" s="311" t="s">
        <v>1159</v>
      </c>
      <c r="G188" s="288"/>
      <c r="H188" s="288" t="s">
        <v>1238</v>
      </c>
      <c r="I188" s="288" t="s">
        <v>1234</v>
      </c>
      <c r="J188" s="288"/>
      <c r="K188" s="336"/>
    </row>
    <row r="189" s="1" customFormat="1" ht="15" customHeight="1">
      <c r="B189" s="313"/>
      <c r="C189" s="349" t="s">
        <v>1239</v>
      </c>
      <c r="D189" s="288"/>
      <c r="E189" s="288"/>
      <c r="F189" s="311" t="s">
        <v>1159</v>
      </c>
      <c r="G189" s="288"/>
      <c r="H189" s="288" t="s">
        <v>1240</v>
      </c>
      <c r="I189" s="288" t="s">
        <v>1241</v>
      </c>
      <c r="J189" s="350" t="s">
        <v>1242</v>
      </c>
      <c r="K189" s="336"/>
    </row>
    <row r="190" s="17" customFormat="1" ht="15" customHeight="1">
      <c r="B190" s="351"/>
      <c r="C190" s="352" t="s">
        <v>1243</v>
      </c>
      <c r="D190" s="353"/>
      <c r="E190" s="353"/>
      <c r="F190" s="354" t="s">
        <v>1159</v>
      </c>
      <c r="G190" s="353"/>
      <c r="H190" s="353" t="s">
        <v>1244</v>
      </c>
      <c r="I190" s="353" t="s">
        <v>1241</v>
      </c>
      <c r="J190" s="355" t="s">
        <v>1242</v>
      </c>
      <c r="K190" s="356"/>
    </row>
    <row r="191" s="1" customFormat="1" ht="15" customHeight="1">
      <c r="B191" s="313"/>
      <c r="C191" s="349" t="s">
        <v>42</v>
      </c>
      <c r="D191" s="288"/>
      <c r="E191" s="288"/>
      <c r="F191" s="311" t="s">
        <v>1153</v>
      </c>
      <c r="G191" s="288"/>
      <c r="H191" s="285" t="s">
        <v>1245</v>
      </c>
      <c r="I191" s="288" t="s">
        <v>1246</v>
      </c>
      <c r="J191" s="288"/>
      <c r="K191" s="336"/>
    </row>
    <row r="192" s="1" customFormat="1" ht="15" customHeight="1">
      <c r="B192" s="313"/>
      <c r="C192" s="349" t="s">
        <v>1247</v>
      </c>
      <c r="D192" s="288"/>
      <c r="E192" s="288"/>
      <c r="F192" s="311" t="s">
        <v>1153</v>
      </c>
      <c r="G192" s="288"/>
      <c r="H192" s="288" t="s">
        <v>1248</v>
      </c>
      <c r="I192" s="288" t="s">
        <v>1188</v>
      </c>
      <c r="J192" s="288"/>
      <c r="K192" s="336"/>
    </row>
    <row r="193" s="1" customFormat="1" ht="15" customHeight="1">
      <c r="B193" s="313"/>
      <c r="C193" s="349" t="s">
        <v>1249</v>
      </c>
      <c r="D193" s="288"/>
      <c r="E193" s="288"/>
      <c r="F193" s="311" t="s">
        <v>1153</v>
      </c>
      <c r="G193" s="288"/>
      <c r="H193" s="288" t="s">
        <v>1250</v>
      </c>
      <c r="I193" s="288" t="s">
        <v>1188</v>
      </c>
      <c r="J193" s="288"/>
      <c r="K193" s="336"/>
    </row>
    <row r="194" s="1" customFormat="1" ht="15" customHeight="1">
      <c r="B194" s="313"/>
      <c r="C194" s="349" t="s">
        <v>1251</v>
      </c>
      <c r="D194" s="288"/>
      <c r="E194" s="288"/>
      <c r="F194" s="311" t="s">
        <v>1159</v>
      </c>
      <c r="G194" s="288"/>
      <c r="H194" s="288" t="s">
        <v>1252</v>
      </c>
      <c r="I194" s="288" t="s">
        <v>1188</v>
      </c>
      <c r="J194" s="288"/>
      <c r="K194" s="336"/>
    </row>
    <row r="195" s="1" customFormat="1" ht="15" customHeight="1">
      <c r="B195" s="342"/>
      <c r="C195" s="357"/>
      <c r="D195" s="322"/>
      <c r="E195" s="322"/>
      <c r="F195" s="322"/>
      <c r="G195" s="322"/>
      <c r="H195" s="322"/>
      <c r="I195" s="322"/>
      <c r="J195" s="322"/>
      <c r="K195" s="343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324"/>
      <c r="C197" s="334"/>
      <c r="D197" s="334"/>
      <c r="E197" s="334"/>
      <c r="F197" s="344"/>
      <c r="G197" s="334"/>
      <c r="H197" s="334"/>
      <c r="I197" s="334"/>
      <c r="J197" s="334"/>
      <c r="K197" s="324"/>
    </row>
    <row r="198" s="1" customFormat="1" ht="18.75" customHeight="1"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</row>
    <row r="199" s="1" customFormat="1" ht="13.5">
      <c r="B199" s="275"/>
      <c r="C199" s="276"/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1">
      <c r="B200" s="278"/>
      <c r="C200" s="279" t="s">
        <v>1253</v>
      </c>
      <c r="D200" s="279"/>
      <c r="E200" s="279"/>
      <c r="F200" s="279"/>
      <c r="G200" s="279"/>
      <c r="H200" s="279"/>
      <c r="I200" s="279"/>
      <c r="J200" s="279"/>
      <c r="K200" s="280"/>
    </row>
    <row r="201" s="1" customFormat="1" ht="25.5" customHeight="1">
      <c r="B201" s="278"/>
      <c r="C201" s="358" t="s">
        <v>1254</v>
      </c>
      <c r="D201" s="358"/>
      <c r="E201" s="358"/>
      <c r="F201" s="358" t="s">
        <v>1255</v>
      </c>
      <c r="G201" s="359"/>
      <c r="H201" s="358" t="s">
        <v>1256</v>
      </c>
      <c r="I201" s="358"/>
      <c r="J201" s="358"/>
      <c r="K201" s="280"/>
    </row>
    <row r="202" s="1" customFormat="1" ht="5.25" customHeight="1">
      <c r="B202" s="313"/>
      <c r="C202" s="308"/>
      <c r="D202" s="308"/>
      <c r="E202" s="308"/>
      <c r="F202" s="308"/>
      <c r="G202" s="334"/>
      <c r="H202" s="308"/>
      <c r="I202" s="308"/>
      <c r="J202" s="308"/>
      <c r="K202" s="336"/>
    </row>
    <row r="203" s="1" customFormat="1" ht="15" customHeight="1">
      <c r="B203" s="313"/>
      <c r="C203" s="288" t="s">
        <v>1246</v>
      </c>
      <c r="D203" s="288"/>
      <c r="E203" s="288"/>
      <c r="F203" s="311" t="s">
        <v>43</v>
      </c>
      <c r="G203" s="288"/>
      <c r="H203" s="288" t="s">
        <v>1257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44</v>
      </c>
      <c r="G204" s="288"/>
      <c r="H204" s="288" t="s">
        <v>1258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47</v>
      </c>
      <c r="G205" s="288"/>
      <c r="H205" s="288" t="s">
        <v>1259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45</v>
      </c>
      <c r="G206" s="288"/>
      <c r="H206" s="288" t="s">
        <v>1260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 t="s">
        <v>46</v>
      </c>
      <c r="G207" s="288"/>
      <c r="H207" s="288" t="s">
        <v>1261</v>
      </c>
      <c r="I207" s="288"/>
      <c r="J207" s="288"/>
      <c r="K207" s="336"/>
    </row>
    <row r="208" s="1" customFormat="1" ht="15" customHeight="1">
      <c r="B208" s="313"/>
      <c r="C208" s="288"/>
      <c r="D208" s="288"/>
      <c r="E208" s="288"/>
      <c r="F208" s="311"/>
      <c r="G208" s="288"/>
      <c r="H208" s="288"/>
      <c r="I208" s="288"/>
      <c r="J208" s="288"/>
      <c r="K208" s="336"/>
    </row>
    <row r="209" s="1" customFormat="1" ht="15" customHeight="1">
      <c r="B209" s="313"/>
      <c r="C209" s="288" t="s">
        <v>1200</v>
      </c>
      <c r="D209" s="288"/>
      <c r="E209" s="288"/>
      <c r="F209" s="311" t="s">
        <v>79</v>
      </c>
      <c r="G209" s="288"/>
      <c r="H209" s="288" t="s">
        <v>1262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1095</v>
      </c>
      <c r="G210" s="288"/>
      <c r="H210" s="288" t="s">
        <v>1096</v>
      </c>
      <c r="I210" s="288"/>
      <c r="J210" s="288"/>
      <c r="K210" s="336"/>
    </row>
    <row r="211" s="1" customFormat="1" ht="15" customHeight="1">
      <c r="B211" s="313"/>
      <c r="C211" s="288"/>
      <c r="D211" s="288"/>
      <c r="E211" s="288"/>
      <c r="F211" s="311" t="s">
        <v>1093</v>
      </c>
      <c r="G211" s="288"/>
      <c r="H211" s="288" t="s">
        <v>1263</v>
      </c>
      <c r="I211" s="288"/>
      <c r="J211" s="288"/>
      <c r="K211" s="336"/>
    </row>
    <row r="212" s="1" customFormat="1" ht="15" customHeight="1">
      <c r="B212" s="360"/>
      <c r="C212" s="288"/>
      <c r="D212" s="288"/>
      <c r="E212" s="288"/>
      <c r="F212" s="311" t="s">
        <v>1097</v>
      </c>
      <c r="G212" s="349"/>
      <c r="H212" s="340" t="s">
        <v>1098</v>
      </c>
      <c r="I212" s="340"/>
      <c r="J212" s="340"/>
      <c r="K212" s="361"/>
    </row>
    <row r="213" s="1" customFormat="1" ht="15" customHeight="1">
      <c r="B213" s="360"/>
      <c r="C213" s="288"/>
      <c r="D213" s="288"/>
      <c r="E213" s="288"/>
      <c r="F213" s="311" t="s">
        <v>1099</v>
      </c>
      <c r="G213" s="349"/>
      <c r="H213" s="340" t="s">
        <v>1264</v>
      </c>
      <c r="I213" s="340"/>
      <c r="J213" s="340"/>
      <c r="K213" s="361"/>
    </row>
    <row r="214" s="1" customFormat="1" ht="15" customHeight="1">
      <c r="B214" s="360"/>
      <c r="C214" s="288"/>
      <c r="D214" s="288"/>
      <c r="E214" s="288"/>
      <c r="F214" s="311"/>
      <c r="G214" s="349"/>
      <c r="H214" s="340"/>
      <c r="I214" s="340"/>
      <c r="J214" s="340"/>
      <c r="K214" s="361"/>
    </row>
    <row r="215" s="1" customFormat="1" ht="15" customHeight="1">
      <c r="B215" s="360"/>
      <c r="C215" s="288" t="s">
        <v>1224</v>
      </c>
      <c r="D215" s="288"/>
      <c r="E215" s="288"/>
      <c r="F215" s="311">
        <v>1</v>
      </c>
      <c r="G215" s="349"/>
      <c r="H215" s="340" t="s">
        <v>1265</v>
      </c>
      <c r="I215" s="340"/>
      <c r="J215" s="340"/>
      <c r="K215" s="361"/>
    </row>
    <row r="216" s="1" customFormat="1" ht="15" customHeight="1">
      <c r="B216" s="360"/>
      <c r="C216" s="288"/>
      <c r="D216" s="288"/>
      <c r="E216" s="288"/>
      <c r="F216" s="311">
        <v>2</v>
      </c>
      <c r="G216" s="349"/>
      <c r="H216" s="340" t="s">
        <v>1266</v>
      </c>
      <c r="I216" s="340"/>
      <c r="J216" s="340"/>
      <c r="K216" s="361"/>
    </row>
    <row r="217" s="1" customFormat="1" ht="15" customHeight="1">
      <c r="B217" s="360"/>
      <c r="C217" s="288"/>
      <c r="D217" s="288"/>
      <c r="E217" s="288"/>
      <c r="F217" s="311">
        <v>3</v>
      </c>
      <c r="G217" s="349"/>
      <c r="H217" s="340" t="s">
        <v>1267</v>
      </c>
      <c r="I217" s="340"/>
      <c r="J217" s="340"/>
      <c r="K217" s="361"/>
    </row>
    <row r="218" s="1" customFormat="1" ht="15" customHeight="1">
      <c r="B218" s="360"/>
      <c r="C218" s="288"/>
      <c r="D218" s="288"/>
      <c r="E218" s="288"/>
      <c r="F218" s="311">
        <v>4</v>
      </c>
      <c r="G218" s="349"/>
      <c r="H218" s="340" t="s">
        <v>1268</v>
      </c>
      <c r="I218" s="340"/>
      <c r="J218" s="340"/>
      <c r="K218" s="361"/>
    </row>
    <row r="219" s="1" customFormat="1" ht="12.75" customHeight="1">
      <c r="B219" s="362"/>
      <c r="C219" s="363"/>
      <c r="D219" s="363"/>
      <c r="E219" s="363"/>
      <c r="F219" s="363"/>
      <c r="G219" s="363"/>
      <c r="H219" s="363"/>
      <c r="I219" s="363"/>
      <c r="J219" s="363"/>
      <c r="K219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DRAKISA s.r.o.</dc:creator>
  <cp:lastModifiedBy>DRAKISA s.r.o.</cp:lastModifiedBy>
  <dcterms:created xsi:type="dcterms:W3CDTF">2024-05-14T14:06:42Z</dcterms:created>
  <dcterms:modified xsi:type="dcterms:W3CDTF">2024-05-14T14:06:50Z</dcterms:modified>
</cp:coreProperties>
</file>