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E18DC381-C899-459A-8379-E7C06215ED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V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G126" i="2" l="1"/>
  <c r="G127" i="2"/>
  <c r="G123" i="2"/>
  <c r="G122" i="2"/>
  <c r="G121" i="2"/>
  <c r="G110" i="2"/>
  <c r="G109" i="2"/>
  <c r="G108" i="2"/>
  <c r="G106" i="2"/>
  <c r="G105" i="2"/>
  <c r="G103" i="2"/>
  <c r="G102" i="2"/>
  <c r="G101" i="2"/>
  <c r="G100" i="2"/>
  <c r="G99" i="2"/>
  <c r="G98" i="2"/>
  <c r="G97" i="2"/>
  <c r="G96" i="2"/>
  <c r="G129" i="2" l="1"/>
  <c r="G130" i="2" s="1"/>
  <c r="G112" i="2"/>
  <c r="G113" i="2" s="1"/>
  <c r="G84" i="2"/>
  <c r="G83" i="2"/>
  <c r="G82" i="2"/>
  <c r="G74" i="2"/>
  <c r="G69" i="2"/>
  <c r="G68" i="2"/>
  <c r="G67" i="2"/>
  <c r="G66" i="2"/>
  <c r="G65" i="2" l="1"/>
  <c r="G81" i="2" l="1"/>
  <c r="G80" i="2"/>
  <c r="G79" i="2"/>
  <c r="G78" i="2"/>
  <c r="G77" i="2"/>
  <c r="G76" i="2"/>
  <c r="G75" i="2"/>
  <c r="G73" i="2"/>
  <c r="G72" i="2"/>
  <c r="G71" i="2"/>
  <c r="G70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2" i="2"/>
  <c r="G41" i="2"/>
  <c r="G40" i="2"/>
  <c r="G39" i="2"/>
  <c r="G38" i="2"/>
  <c r="G36" i="2"/>
  <c r="G35" i="2"/>
  <c r="G22" i="2"/>
  <c r="G20" i="2"/>
  <c r="G18" i="2"/>
  <c r="G16" i="2"/>
  <c r="G14" i="2"/>
  <c r="G12" i="2"/>
  <c r="G10" i="2"/>
  <c r="G86" i="2" l="1"/>
  <c r="G87" i="2" s="1"/>
  <c r="G26" i="2"/>
  <c r="G135" i="2" l="1"/>
  <c r="G27" i="2"/>
  <c r="G136" i="2" s="1"/>
</calcChain>
</file>

<file path=xl/sharedStrings.xml><?xml version="1.0" encoding="utf-8"?>
<sst xmlns="http://schemas.openxmlformats.org/spreadsheetml/2006/main" count="211" uniqueCount="109">
  <si>
    <t>Činnost</t>
  </si>
  <si>
    <t>Jednotky</t>
  </si>
  <si>
    <t>Plocha/ počet</t>
  </si>
  <si>
    <t>Četnost prací za rok</t>
  </si>
  <si>
    <t>Cena v Kč za jednotku bez DPH</t>
  </si>
  <si>
    <t>Seč trávy</t>
  </si>
  <si>
    <t>m2</t>
  </si>
  <si>
    <t>Hrabání listí</t>
  </si>
  <si>
    <t>den</t>
  </si>
  <si>
    <t>Sběr psích exkrementů</t>
  </si>
  <si>
    <t>ks</t>
  </si>
  <si>
    <t>Vývoz košů na komunální odpad</t>
  </si>
  <si>
    <t>Vývoz košů na psí exkrementy</t>
  </si>
  <si>
    <t>Cena celkem bez DPH</t>
  </si>
  <si>
    <t>Služby na zvláštní objednávku</t>
  </si>
  <si>
    <t>Řez keřů do 1,5 m výšky</t>
  </si>
  <si>
    <t>Řez keřů nad 1,5 m výšky</t>
  </si>
  <si>
    <t>Řez soliterních keřů</t>
  </si>
  <si>
    <t>Ruční pletí keřových záhonů</t>
  </si>
  <si>
    <t>Dosadba trvalkových záhonů</t>
  </si>
  <si>
    <t>Mulčování</t>
  </si>
  <si>
    <t>Čištění okapů a střechy u objektu hudebního altánu</t>
  </si>
  <si>
    <t>Čištění okapů a střechy u objektu zahradního domku</t>
  </si>
  <si>
    <t>Čištění kanalizačních vpustí</t>
  </si>
  <si>
    <t>úkon</t>
  </si>
  <si>
    <t>Sběr větví</t>
  </si>
  <si>
    <t>Cena za jeden rok celkem v Kč bez DPH</t>
  </si>
  <si>
    <t>Předpokládaná cena za jeden rok v Kč bez DPH</t>
  </si>
  <si>
    <t>t</t>
  </si>
  <si>
    <t>Oprava závlahového systému</t>
  </si>
  <si>
    <t>hod</t>
  </si>
  <si>
    <t>Sběr komunálního odpadu v zeleni a čistota komunikací</t>
  </si>
  <si>
    <t>Dosypání a hutnění mlatové cesty</t>
  </si>
  <si>
    <t>Četnost prací za rok - představa</t>
  </si>
  <si>
    <t xml:space="preserve">Cena v Kč za jednotku bez DPH </t>
  </si>
  <si>
    <t>Rozsazení a přesazení trvalek</t>
  </si>
  <si>
    <t>Kácení stromu směrové</t>
  </si>
  <si>
    <t xml:space="preserve">Kácení stromu postupné - průměr kmene do 400 mm </t>
  </si>
  <si>
    <t>Kácení stromu postupné - průměr kmene do 900 mm</t>
  </si>
  <si>
    <t xml:space="preserve">KL 4 </t>
  </si>
  <si>
    <t>KL 3</t>
  </si>
  <si>
    <t xml:space="preserve">KL 2 </t>
  </si>
  <si>
    <t xml:space="preserve">KL 1 </t>
  </si>
  <si>
    <t>KL 5</t>
  </si>
  <si>
    <t>KL 6</t>
  </si>
  <si>
    <t>KL 7</t>
  </si>
  <si>
    <t>KL 8</t>
  </si>
  <si>
    <t>KL 9</t>
  </si>
  <si>
    <t>Zprovoznění malé kašny</t>
  </si>
  <si>
    <t>Zprovoznění velké kašny</t>
  </si>
  <si>
    <t>Běžná údržba malé kašny</t>
  </si>
  <si>
    <t>Běžná údržba velké kašny</t>
  </si>
  <si>
    <t>Výměna vody ve velké kašně</t>
  </si>
  <si>
    <t>Zazimování malé kašny</t>
  </si>
  <si>
    <t>Zazimování velké kašny</t>
  </si>
  <si>
    <t>Výměna vody v malé kašně</t>
  </si>
  <si>
    <t>Údržba jezírka</t>
  </si>
  <si>
    <t>Čištění jezírka</t>
  </si>
  <si>
    <t>Zprovoznění závlahového systému</t>
  </si>
  <si>
    <t>Běžná údržba závlahového systému</t>
  </si>
  <si>
    <t>Zazimování závlahového systému</t>
  </si>
  <si>
    <t>Oprava kašny</t>
  </si>
  <si>
    <t>Čištění komunikací</t>
  </si>
  <si>
    <t xml:space="preserve">Údržba jezírka </t>
  </si>
  <si>
    <t>Výkaz výměr</t>
  </si>
  <si>
    <t xml:space="preserve">Sběr komunálního odpadu v zeleni a čistota komunikací </t>
  </si>
  <si>
    <t>-</t>
  </si>
  <si>
    <t xml:space="preserve">Sběr psích exkrementů </t>
  </si>
  <si>
    <t xml:space="preserve">Vývoz košů na komunální odpad </t>
  </si>
  <si>
    <t xml:space="preserve">Vývoz košů na psí exkrementy </t>
  </si>
  <si>
    <t>Výsadba keřů - vel. kontejneru do 1 l</t>
  </si>
  <si>
    <t>Výsadba keřů - vel. kontejneru nad 1 l</t>
  </si>
  <si>
    <t>Výsadba soliterních keřů - vel. do výšky 100 - 125 cm</t>
  </si>
  <si>
    <t>Výsadba soliterních keřů - vel. nad výšku 100 - 125 cm</t>
  </si>
  <si>
    <t>Výsadba cibulovin</t>
  </si>
  <si>
    <t>Pletí trvalkových záhonů a provedení okopávky, odstranění odkvetlých částí rostlin</t>
  </si>
  <si>
    <t>Jarní, podzimní řez trvalek, vyvazování</t>
  </si>
  <si>
    <t>Výsadba stromu o velikosti obv.km. do 12 - 14 cm</t>
  </si>
  <si>
    <t>Výsadba stromu o velikosti obv.km. nad 12 - 14 cm</t>
  </si>
  <si>
    <t xml:space="preserve">Kácení stromu postupné - průměr kmene do 700 mm </t>
  </si>
  <si>
    <t>Kácení stromu postupné - průměr kmene do 1 200 mm</t>
  </si>
  <si>
    <t>Kácení stromu postupné - průměr kmene do 1 500 mm</t>
  </si>
  <si>
    <t>Chemická likvidace plevelů - dlažba a mlat</t>
  </si>
  <si>
    <t>Dodání písku na dětské hřiště</t>
  </si>
  <si>
    <t>Úklid pomníku a jeho bezprostředního okolí vč. přístupových cest</t>
  </si>
  <si>
    <t>Úklid a údržba hudebního altánu před sezónou</t>
  </si>
  <si>
    <t>Úklid hudebního altánu</t>
  </si>
  <si>
    <t>Provedení zálivky</t>
  </si>
  <si>
    <t>m3</t>
  </si>
  <si>
    <t>Kácení stromu postupné - průměr kmene nad 1 500 mm</t>
  </si>
  <si>
    <t>Odstranění výmladků u báze stromu</t>
  </si>
  <si>
    <t>Oprava úvazků a kotvení stromu</t>
  </si>
  <si>
    <t>Odstranění výhonů z kmene stromu</t>
  </si>
  <si>
    <t xml:space="preserve">Nahrnutí písku pod herní prvky </t>
  </si>
  <si>
    <t>Dodání a výměna latí o rozměru 172 cm</t>
  </si>
  <si>
    <t>Dodání a výměna latí o rozměru 182 cm</t>
  </si>
  <si>
    <t>Demontáž lavičky, oprava kovové konstrukce, instalace lavičky</t>
  </si>
  <si>
    <t>Správa a údržba zeleně</t>
  </si>
  <si>
    <t>Správa a údržba vodních prvků</t>
  </si>
  <si>
    <t>KL  10</t>
  </si>
  <si>
    <t>KL 11</t>
  </si>
  <si>
    <t>KL 12</t>
  </si>
  <si>
    <t>KL 13</t>
  </si>
  <si>
    <t>Celková hodnota za Správu a údržbu zeleně a za správu a údržbu vodních prvků</t>
  </si>
  <si>
    <t>Cena za čtyři roky celkem v Kč bez DPH</t>
  </si>
  <si>
    <t>Předpokládaná cena za čtyři roky v Kč bez DPH</t>
  </si>
  <si>
    <t>Hlavní služby</t>
  </si>
  <si>
    <t>Vedlejší služby</t>
  </si>
  <si>
    <t>Nadrámec hlavních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</si>
</sst>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.00\ &quot;Kč&quot;;[Red]#,##0.0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20" xfId="0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horizontal="center"/>
    </xf>
    <xf numFmtId="44" fontId="0" fillId="0" borderId="20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right" vertical="center"/>
    </xf>
    <xf numFmtId="0" fontId="4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3" fillId="0" borderId="25" xfId="0" applyFont="1" applyBorder="1" applyAlignment="1">
      <alignment horizontal="left" indent="5"/>
    </xf>
    <xf numFmtId="0" fontId="7" fillId="0" borderId="2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wrapText="1"/>
    </xf>
    <xf numFmtId="0" fontId="0" fillId="0" borderId="27" xfId="0" applyBorder="1" applyAlignment="1">
      <alignment wrapText="1"/>
    </xf>
    <xf numFmtId="0" fontId="0" fillId="0" borderId="26" xfId="0" applyBorder="1" applyAlignment="1">
      <alignment wrapText="1"/>
    </xf>
    <xf numFmtId="0" fontId="2" fillId="6" borderId="27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wrapText="1"/>
    </xf>
    <xf numFmtId="0" fontId="2" fillId="6" borderId="27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center" wrapText="1"/>
    </xf>
    <xf numFmtId="0" fontId="2" fillId="6" borderId="20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6" borderId="28" xfId="0" applyFont="1" applyFill="1" applyBorder="1" applyAlignment="1">
      <alignment wrapText="1"/>
    </xf>
    <xf numFmtId="0" fontId="2" fillId="0" borderId="26" xfId="0" applyFont="1" applyBorder="1" applyAlignment="1">
      <alignment wrapText="1"/>
    </xf>
    <xf numFmtId="44" fontId="2" fillId="6" borderId="1" xfId="0" applyNumberFormat="1" applyFont="1" applyFill="1" applyBorder="1" applyAlignment="1">
      <alignment horizontal="center" vertical="center" wrapText="1"/>
    </xf>
    <xf numFmtId="44" fontId="2" fillId="6" borderId="1" xfId="0" applyNumberFormat="1" applyFont="1" applyFill="1" applyBorder="1" applyAlignment="1">
      <alignment horizontal="center" wrapText="1"/>
    </xf>
    <xf numFmtId="44" fontId="2" fillId="6" borderId="20" xfId="0" applyNumberFormat="1" applyFont="1" applyFill="1" applyBorder="1" applyAlignment="1">
      <alignment horizontal="center" wrapText="1"/>
    </xf>
    <xf numFmtId="44" fontId="2" fillId="0" borderId="4" xfId="0" applyNumberFormat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wrapText="1"/>
    </xf>
    <xf numFmtId="0" fontId="0" fillId="6" borderId="1" xfId="0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3" fontId="0" fillId="6" borderId="1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44" fontId="0" fillId="0" borderId="0" xfId="0" applyNumberFormat="1" applyAlignment="1">
      <alignment wrapText="1"/>
    </xf>
    <xf numFmtId="164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4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0" fontId="7" fillId="0" borderId="2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0" fillId="0" borderId="3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28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wrapText="1"/>
    </xf>
    <xf numFmtId="164" fontId="3" fillId="0" borderId="0" xfId="0" applyNumberFormat="1" applyFont="1" applyAlignment="1">
      <alignment horizontal="right" vertical="center"/>
    </xf>
    <xf numFmtId="0" fontId="3" fillId="4" borderId="16" xfId="0" applyFont="1" applyFill="1" applyBorder="1" applyAlignment="1">
      <alignment horizontal="left" wrapText="1" indent="3"/>
    </xf>
    <xf numFmtId="0" fontId="3" fillId="4" borderId="17" xfId="0" applyFont="1" applyFill="1" applyBorder="1" applyAlignment="1">
      <alignment horizontal="left" wrapText="1" indent="3"/>
    </xf>
    <xf numFmtId="0" fontId="3" fillId="4" borderId="18" xfId="0" applyFont="1" applyFill="1" applyBorder="1" applyAlignment="1">
      <alignment horizontal="left" wrapText="1" indent="3"/>
    </xf>
    <xf numFmtId="0" fontId="3" fillId="4" borderId="13" xfId="0" applyFont="1" applyFill="1" applyBorder="1" applyAlignment="1">
      <alignment horizontal="left" vertical="center" wrapText="1" indent="3"/>
    </xf>
    <xf numFmtId="0" fontId="3" fillId="4" borderId="14" xfId="0" applyFont="1" applyFill="1" applyBorder="1" applyAlignment="1">
      <alignment horizontal="left" vertical="center" wrapText="1" indent="3"/>
    </xf>
    <xf numFmtId="0" fontId="3" fillId="4" borderId="15" xfId="0" applyFont="1" applyFill="1" applyBorder="1" applyAlignment="1">
      <alignment horizontal="left" vertical="center" wrapText="1" indent="3"/>
    </xf>
    <xf numFmtId="0" fontId="3" fillId="4" borderId="13" xfId="0" applyFont="1" applyFill="1" applyBorder="1" applyAlignment="1">
      <alignment horizontal="left" wrapText="1" indent="3"/>
    </xf>
    <xf numFmtId="0" fontId="3" fillId="4" borderId="14" xfId="0" applyFont="1" applyFill="1" applyBorder="1" applyAlignment="1">
      <alignment horizontal="left" wrapText="1" indent="3"/>
    </xf>
    <xf numFmtId="0" fontId="3" fillId="4" borderId="15" xfId="0" applyFont="1" applyFill="1" applyBorder="1" applyAlignment="1">
      <alignment horizontal="left" wrapText="1" indent="3"/>
    </xf>
    <xf numFmtId="0" fontId="3" fillId="0" borderId="0" xfId="0" applyFont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165" fontId="0" fillId="0" borderId="3" xfId="0" applyNumberFormat="1" applyBorder="1" applyAlignment="1">
      <alignment horizontal="right" vertical="center"/>
    </xf>
    <xf numFmtId="165" fontId="0" fillId="0" borderId="4" xfId="0" applyNumberForma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7" fontId="0" fillId="0" borderId="7" xfId="0" applyNumberFormat="1" applyBorder="1" applyAlignment="1">
      <alignment horizontal="right" vertical="center"/>
    </xf>
    <xf numFmtId="7" fontId="0" fillId="0" borderId="21" xfId="0" applyNumberFormat="1" applyBorder="1" applyAlignment="1">
      <alignment horizontal="right" vertical="center"/>
    </xf>
    <xf numFmtId="7" fontId="0" fillId="0" borderId="5" xfId="0" applyNumberFormat="1" applyBorder="1" applyAlignment="1">
      <alignment horizontal="right" vertical="center"/>
    </xf>
    <xf numFmtId="7" fontId="0" fillId="0" borderId="0" xfId="0" applyNumberFormat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21" xfId="0" applyNumberFormat="1" applyBorder="1" applyAlignment="1">
      <alignment horizontal="right" vertical="center"/>
    </xf>
    <xf numFmtId="164" fontId="0" fillId="0" borderId="29" xfId="0" applyNumberFormat="1" applyBorder="1" applyAlignment="1">
      <alignment horizontal="right" vertical="center"/>
    </xf>
    <xf numFmtId="7" fontId="2" fillId="6" borderId="3" xfId="0" applyNumberFormat="1" applyFont="1" applyFill="1" applyBorder="1" applyAlignment="1">
      <alignment horizontal="right" vertical="center" wrapText="1"/>
    </xf>
    <xf numFmtId="7" fontId="2" fillId="6" borderId="3" xfId="0" applyNumberFormat="1" applyFont="1" applyFill="1" applyBorder="1" applyAlignment="1">
      <alignment horizontal="right" wrapText="1"/>
    </xf>
    <xf numFmtId="7" fontId="2" fillId="6" borderId="5" xfId="0" applyNumberFormat="1" applyFont="1" applyFill="1" applyBorder="1" applyAlignment="1">
      <alignment horizontal="right" wrapText="1"/>
    </xf>
    <xf numFmtId="7" fontId="3" fillId="0" borderId="0" xfId="0" applyNumberFormat="1" applyFont="1" applyAlignment="1">
      <alignment horizontal="right" vertical="center"/>
    </xf>
    <xf numFmtId="7" fontId="3" fillId="0" borderId="7" xfId="0" applyNumberFormat="1" applyFont="1" applyBorder="1" applyAlignment="1">
      <alignment horizontal="right" vertical="center"/>
    </xf>
    <xf numFmtId="7" fontId="3" fillId="0" borderId="5" xfId="0" applyNumberFormat="1" applyFont="1" applyBorder="1" applyAlignment="1">
      <alignment horizontal="right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8" fillId="0" borderId="0" xfId="0" applyFont="1" applyAlignment="1">
      <alignment horizontal="center"/>
    </xf>
    <xf numFmtId="0" fontId="3" fillId="2" borderId="16" xfId="0" applyFont="1" applyFill="1" applyBorder="1" applyAlignment="1">
      <alignment horizontal="left" indent="3"/>
    </xf>
    <xf numFmtId="0" fontId="3" fillId="2" borderId="17" xfId="0" applyFont="1" applyFill="1" applyBorder="1" applyAlignment="1">
      <alignment horizontal="left" indent="3"/>
    </xf>
    <xf numFmtId="0" fontId="3" fillId="2" borderId="18" xfId="0" applyFont="1" applyFill="1" applyBorder="1" applyAlignment="1">
      <alignment horizontal="left" indent="3"/>
    </xf>
    <xf numFmtId="0" fontId="5" fillId="0" borderId="0" xfId="0" applyFont="1" applyAlignment="1">
      <alignment horizontal="left" indent="2"/>
    </xf>
    <xf numFmtId="0" fontId="3" fillId="2" borderId="13" xfId="0" applyFont="1" applyFill="1" applyBorder="1" applyAlignment="1">
      <alignment horizontal="left" vertical="center" wrapText="1" indent="3"/>
    </xf>
    <xf numFmtId="0" fontId="3" fillId="2" borderId="14" xfId="0" applyFont="1" applyFill="1" applyBorder="1" applyAlignment="1">
      <alignment horizontal="left" vertical="center" wrapText="1" indent="3"/>
    </xf>
    <xf numFmtId="0" fontId="3" fillId="2" borderId="15" xfId="0" applyFont="1" applyFill="1" applyBorder="1" applyAlignment="1">
      <alignment horizontal="left" vertical="center" wrapText="1" indent="3"/>
    </xf>
    <xf numFmtId="0" fontId="3" fillId="2" borderId="16" xfId="0" applyFont="1" applyFill="1" applyBorder="1" applyAlignment="1">
      <alignment horizontal="left" wrapText="1" indent="3"/>
    </xf>
    <xf numFmtId="0" fontId="3" fillId="2" borderId="17" xfId="0" applyFont="1" applyFill="1" applyBorder="1" applyAlignment="1">
      <alignment horizontal="left" wrapText="1" indent="3"/>
    </xf>
    <xf numFmtId="0" fontId="3" fillId="2" borderId="18" xfId="0" applyFont="1" applyFill="1" applyBorder="1" applyAlignment="1">
      <alignment horizontal="left" wrapText="1" indent="3"/>
    </xf>
    <xf numFmtId="0" fontId="3" fillId="2" borderId="22" xfId="0" applyFont="1" applyFill="1" applyBorder="1" applyAlignment="1">
      <alignment horizontal="left" wrapText="1" indent="3"/>
    </xf>
    <xf numFmtId="0" fontId="3" fillId="2" borderId="23" xfId="0" applyFont="1" applyFill="1" applyBorder="1" applyAlignment="1">
      <alignment horizontal="left" wrapText="1" indent="3"/>
    </xf>
    <xf numFmtId="0" fontId="3" fillId="2" borderId="24" xfId="0" applyFont="1" applyFill="1" applyBorder="1" applyAlignment="1">
      <alignment horizontal="left" wrapText="1" indent="3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 indent="3"/>
    </xf>
    <xf numFmtId="0" fontId="3" fillId="2" borderId="18" xfId="0" applyFont="1" applyFill="1" applyBorder="1" applyAlignment="1">
      <alignment horizontal="left" vertical="center" wrapText="1" indent="3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36"/>
  <sheetViews>
    <sheetView tabSelected="1" topLeftCell="A32" zoomScale="110" zoomScaleNormal="110" workbookViewId="0">
      <selection activeCell="B33" sqref="B33:G33"/>
    </sheetView>
  </sheetViews>
  <sheetFormatPr defaultRowHeight="15" x14ac:dyDescent="0.25"/>
  <cols>
    <col min="1" max="1" width="1.42578125" style="1" customWidth="1"/>
    <col min="2" max="2" width="51.28515625" style="24" customWidth="1"/>
    <col min="3" max="3" width="11" style="1" bestFit="1" customWidth="1"/>
    <col min="4" max="4" width="13.28515625" style="5" bestFit="1" customWidth="1"/>
    <col min="5" max="5" width="18.28515625" style="5" bestFit="1" customWidth="1"/>
    <col min="6" max="6" width="16.28515625" style="5" customWidth="1"/>
    <col min="7" max="7" width="19.42578125" style="5" customWidth="1"/>
  </cols>
  <sheetData>
    <row r="2" spans="1:7" ht="23.25" x14ac:dyDescent="0.35">
      <c r="A2" s="127" t="s">
        <v>64</v>
      </c>
      <c r="B2" s="127"/>
    </row>
    <row r="3" spans="1:7" s="16" customFormat="1" ht="15.75" x14ac:dyDescent="0.25">
      <c r="A3" s="13"/>
      <c r="B3" s="22"/>
      <c r="C3" s="14"/>
      <c r="D3" s="15"/>
      <c r="E3" s="15"/>
      <c r="F3" s="15"/>
      <c r="G3" s="15"/>
    </row>
    <row r="4" spans="1:7" s="16" customFormat="1" ht="18.75" x14ac:dyDescent="0.3">
      <c r="A4" s="131" t="s">
        <v>97</v>
      </c>
      <c r="B4" s="131"/>
      <c r="C4" s="131"/>
      <c r="D4" s="15"/>
      <c r="E4" s="15"/>
      <c r="F4" s="15"/>
      <c r="G4" s="15"/>
    </row>
    <row r="5" spans="1:7" s="16" customFormat="1" ht="15.75" x14ac:dyDescent="0.25">
      <c r="A5" s="13"/>
      <c r="B5" s="22"/>
      <c r="C5" s="14"/>
      <c r="D5" s="15"/>
      <c r="E5" s="15"/>
      <c r="F5" s="15"/>
      <c r="G5" s="15"/>
    </row>
    <row r="6" spans="1:7" ht="18.75" x14ac:dyDescent="0.3">
      <c r="B6" s="23" t="s">
        <v>106</v>
      </c>
    </row>
    <row r="7" spans="1:7" ht="15.75" thickBot="1" x14ac:dyDescent="0.3"/>
    <row r="8" spans="1:7" s="2" customFormat="1" ht="48" thickBot="1" x14ac:dyDescent="0.3">
      <c r="A8" s="31"/>
      <c r="B8" s="33" t="s">
        <v>0</v>
      </c>
      <c r="C8" s="34" t="s">
        <v>1</v>
      </c>
      <c r="D8" s="34" t="s">
        <v>2</v>
      </c>
      <c r="E8" s="34" t="s">
        <v>3</v>
      </c>
      <c r="F8" s="34" t="s">
        <v>4</v>
      </c>
      <c r="G8" s="35" t="s">
        <v>13</v>
      </c>
    </row>
    <row r="9" spans="1:7" s="2" customFormat="1" ht="15.75" x14ac:dyDescent="0.25">
      <c r="A9" s="31"/>
      <c r="B9" s="132" t="s">
        <v>42</v>
      </c>
      <c r="C9" s="133"/>
      <c r="D9" s="133"/>
      <c r="E9" s="133"/>
      <c r="F9" s="133"/>
      <c r="G9" s="134"/>
    </row>
    <row r="10" spans="1:7" x14ac:dyDescent="0.25">
      <c r="A10" s="32"/>
      <c r="B10" s="25" t="s">
        <v>5</v>
      </c>
      <c r="C10" s="7" t="s">
        <v>6</v>
      </c>
      <c r="D10" s="10">
        <v>37578.300000000003</v>
      </c>
      <c r="E10" s="10">
        <v>7</v>
      </c>
      <c r="F10" s="18"/>
      <c r="G10" s="105">
        <f>D10*F10*E10</f>
        <v>0</v>
      </c>
    </row>
    <row r="11" spans="1:7" x14ac:dyDescent="0.25">
      <c r="A11" s="32"/>
      <c r="B11" s="135" t="s">
        <v>41</v>
      </c>
      <c r="C11" s="136"/>
      <c r="D11" s="136"/>
      <c r="E11" s="136"/>
      <c r="F11" s="136"/>
      <c r="G11" s="137"/>
    </row>
    <row r="12" spans="1:7" x14ac:dyDescent="0.25">
      <c r="A12" s="32"/>
      <c r="B12" s="21" t="s">
        <v>7</v>
      </c>
      <c r="C12" s="4" t="s">
        <v>6</v>
      </c>
      <c r="D12" s="11">
        <v>37815.300000000003</v>
      </c>
      <c r="E12" s="11">
        <v>5</v>
      </c>
      <c r="F12" s="19"/>
      <c r="G12" s="105">
        <f>D12*F12*E12</f>
        <v>0</v>
      </c>
    </row>
    <row r="13" spans="1:7" x14ac:dyDescent="0.25">
      <c r="A13" s="32"/>
      <c r="B13" s="135" t="s">
        <v>40</v>
      </c>
      <c r="C13" s="136"/>
      <c r="D13" s="136"/>
      <c r="E13" s="136"/>
      <c r="F13" s="136"/>
      <c r="G13" s="137"/>
    </row>
    <row r="14" spans="1:7" x14ac:dyDescent="0.25">
      <c r="A14" s="32"/>
      <c r="B14" s="21" t="s">
        <v>31</v>
      </c>
      <c r="C14" s="4" t="s">
        <v>8</v>
      </c>
      <c r="D14" s="11">
        <v>1</v>
      </c>
      <c r="E14" s="11">
        <v>365</v>
      </c>
      <c r="F14" s="19"/>
      <c r="G14" s="105">
        <f>D14*F14*E14</f>
        <v>0</v>
      </c>
    </row>
    <row r="15" spans="1:7" x14ac:dyDescent="0.25">
      <c r="A15" s="32"/>
      <c r="B15" s="135" t="s">
        <v>39</v>
      </c>
      <c r="C15" s="136"/>
      <c r="D15" s="136"/>
      <c r="E15" s="136"/>
      <c r="F15" s="136"/>
      <c r="G15" s="137"/>
    </row>
    <row r="16" spans="1:7" x14ac:dyDescent="0.25">
      <c r="A16" s="32"/>
      <c r="B16" s="21" t="s">
        <v>9</v>
      </c>
      <c r="C16" s="4" t="s">
        <v>8</v>
      </c>
      <c r="D16" s="11">
        <v>1</v>
      </c>
      <c r="E16" s="11">
        <v>104</v>
      </c>
      <c r="F16" s="19"/>
      <c r="G16" s="105">
        <f>D16*F16*E16</f>
        <v>0</v>
      </c>
    </row>
    <row r="17" spans="1:7" x14ac:dyDescent="0.25">
      <c r="A17" s="32"/>
      <c r="B17" s="135" t="s">
        <v>43</v>
      </c>
      <c r="C17" s="136"/>
      <c r="D17" s="136"/>
      <c r="E17" s="136"/>
      <c r="F17" s="136"/>
      <c r="G17" s="137"/>
    </row>
    <row r="18" spans="1:7" x14ac:dyDescent="0.25">
      <c r="A18" s="32"/>
      <c r="B18" s="21" t="s">
        <v>11</v>
      </c>
      <c r="C18" s="4" t="s">
        <v>10</v>
      </c>
      <c r="D18" s="11">
        <v>31</v>
      </c>
      <c r="E18" s="11">
        <v>312</v>
      </c>
      <c r="F18" s="19"/>
      <c r="G18" s="105">
        <f>D18*F18*E18</f>
        <v>0</v>
      </c>
    </row>
    <row r="19" spans="1:7" x14ac:dyDescent="0.25">
      <c r="A19" s="32"/>
      <c r="B19" s="135" t="s">
        <v>44</v>
      </c>
      <c r="C19" s="136"/>
      <c r="D19" s="136"/>
      <c r="E19" s="136"/>
      <c r="F19" s="136"/>
      <c r="G19" s="137"/>
    </row>
    <row r="20" spans="1:7" x14ac:dyDescent="0.25">
      <c r="A20" s="32"/>
      <c r="B20" s="21" t="s">
        <v>12</v>
      </c>
      <c r="C20" s="4" t="s">
        <v>10</v>
      </c>
      <c r="D20" s="11">
        <v>10</v>
      </c>
      <c r="E20" s="11">
        <v>104</v>
      </c>
      <c r="F20" s="19"/>
      <c r="G20" s="105">
        <f>D20*F20*E20</f>
        <v>0</v>
      </c>
    </row>
    <row r="21" spans="1:7" x14ac:dyDescent="0.25">
      <c r="A21" s="32"/>
      <c r="B21" s="138" t="s">
        <v>45</v>
      </c>
      <c r="C21" s="139"/>
      <c r="D21" s="139"/>
      <c r="E21" s="139"/>
      <c r="F21" s="139"/>
      <c r="G21" s="140"/>
    </row>
    <row r="22" spans="1:7" x14ac:dyDescent="0.25">
      <c r="A22" s="32"/>
      <c r="B22" s="27" t="s">
        <v>62</v>
      </c>
      <c r="C22" s="28" t="s">
        <v>6</v>
      </c>
      <c r="D22" s="17">
        <v>16088.5</v>
      </c>
      <c r="E22" s="17">
        <v>35</v>
      </c>
      <c r="F22" s="29"/>
      <c r="G22" s="106">
        <f>D22*F22*E22</f>
        <v>0</v>
      </c>
    </row>
    <row r="23" spans="1:7" x14ac:dyDescent="0.25">
      <c r="A23" s="32"/>
      <c r="B23" s="135" t="s">
        <v>46</v>
      </c>
      <c r="C23" s="136"/>
      <c r="D23" s="136"/>
      <c r="E23" s="136"/>
      <c r="F23" s="136"/>
      <c r="G23" s="137"/>
    </row>
    <row r="24" spans="1:7" ht="15.75" thickBot="1" x14ac:dyDescent="0.3">
      <c r="A24" s="32"/>
      <c r="B24" s="26" t="s">
        <v>18</v>
      </c>
      <c r="C24" s="6" t="s">
        <v>6</v>
      </c>
      <c r="D24" s="12">
        <v>1580</v>
      </c>
      <c r="E24" s="12">
        <v>5</v>
      </c>
      <c r="F24" s="20"/>
      <c r="G24" s="107">
        <f>D24*E24*F24</f>
        <v>0</v>
      </c>
    </row>
    <row r="25" spans="1:7" x14ac:dyDescent="0.25">
      <c r="A25" s="85"/>
    </row>
    <row r="26" spans="1:7" x14ac:dyDescent="0.25">
      <c r="A26" s="85"/>
      <c r="B26" s="24" t="s">
        <v>26</v>
      </c>
      <c r="G26" s="108">
        <f>SUM(G10:G24)</f>
        <v>0</v>
      </c>
    </row>
    <row r="27" spans="1:7" x14ac:dyDescent="0.25">
      <c r="B27" s="24" t="s">
        <v>104</v>
      </c>
      <c r="G27" s="108">
        <f>G26*4</f>
        <v>0</v>
      </c>
    </row>
    <row r="30" spans="1:7" ht="18.75" x14ac:dyDescent="0.3">
      <c r="B30" s="23" t="s">
        <v>107</v>
      </c>
    </row>
    <row r="31" spans="1:7" ht="15.75" thickBot="1" x14ac:dyDescent="0.3"/>
    <row r="32" spans="1:7" ht="48" thickBot="1" x14ac:dyDescent="0.3">
      <c r="B32" s="33" t="s">
        <v>0</v>
      </c>
      <c r="C32" s="34" t="s">
        <v>1</v>
      </c>
      <c r="D32" s="34" t="s">
        <v>2</v>
      </c>
      <c r="E32" s="34" t="s">
        <v>33</v>
      </c>
      <c r="F32" s="34" t="s">
        <v>34</v>
      </c>
      <c r="G32" s="35" t="s">
        <v>13</v>
      </c>
    </row>
    <row r="33" spans="1:7" x14ac:dyDescent="0.25">
      <c r="B33" s="141" t="s">
        <v>108</v>
      </c>
      <c r="C33" s="142"/>
      <c r="D33" s="142"/>
      <c r="E33" s="142"/>
      <c r="F33" s="142"/>
      <c r="G33" s="143"/>
    </row>
    <row r="34" spans="1:7" ht="15.75" x14ac:dyDescent="0.25">
      <c r="A34" s="39"/>
      <c r="B34" s="144" t="s">
        <v>47</v>
      </c>
      <c r="C34" s="144"/>
      <c r="D34" s="144"/>
      <c r="E34" s="144"/>
      <c r="F34" s="144"/>
      <c r="G34" s="145"/>
    </row>
    <row r="35" spans="1:7" ht="15" customHeight="1" x14ac:dyDescent="0.25">
      <c r="A35" s="40"/>
      <c r="B35" s="44" t="s">
        <v>5</v>
      </c>
      <c r="C35" s="4" t="s">
        <v>6</v>
      </c>
      <c r="D35" s="61">
        <v>37578.300000000003</v>
      </c>
      <c r="E35" s="61">
        <v>3</v>
      </c>
      <c r="F35" s="68"/>
      <c r="G35" s="109">
        <f>D35*F35*E35</f>
        <v>0</v>
      </c>
    </row>
    <row r="36" spans="1:7" ht="15" customHeight="1" x14ac:dyDescent="0.25">
      <c r="A36" s="40"/>
      <c r="B36" s="44" t="s">
        <v>7</v>
      </c>
      <c r="C36" s="4" t="s">
        <v>6</v>
      </c>
      <c r="D36" s="61">
        <v>37815.300000000003</v>
      </c>
      <c r="E36" s="61">
        <v>1</v>
      </c>
      <c r="F36" s="68"/>
      <c r="G36" s="109">
        <f>D36*F36*E36</f>
        <v>0</v>
      </c>
    </row>
    <row r="37" spans="1:7" x14ac:dyDescent="0.25">
      <c r="A37" s="40"/>
      <c r="B37" s="44" t="s">
        <v>65</v>
      </c>
      <c r="C37" s="4" t="s">
        <v>8</v>
      </c>
      <c r="D37" s="61">
        <v>1</v>
      </c>
      <c r="E37" s="61" t="s">
        <v>66</v>
      </c>
      <c r="F37" s="68"/>
      <c r="G37" s="109" t="s">
        <v>66</v>
      </c>
    </row>
    <row r="38" spans="1:7" x14ac:dyDescent="0.25">
      <c r="A38" s="40"/>
      <c r="B38" s="44" t="s">
        <v>67</v>
      </c>
      <c r="C38" s="4" t="s">
        <v>8</v>
      </c>
      <c r="D38" s="61">
        <v>1</v>
      </c>
      <c r="E38" s="61">
        <v>5</v>
      </c>
      <c r="F38" s="68"/>
      <c r="G38" s="109">
        <f>D38*F38*E38</f>
        <v>0</v>
      </c>
    </row>
    <row r="39" spans="1:7" x14ac:dyDescent="0.25">
      <c r="A39" s="40"/>
      <c r="B39" s="44" t="s">
        <v>68</v>
      </c>
      <c r="C39" s="4" t="s">
        <v>10</v>
      </c>
      <c r="D39" s="61">
        <v>31</v>
      </c>
      <c r="E39" s="61">
        <v>52</v>
      </c>
      <c r="F39" s="68"/>
      <c r="G39" s="109">
        <f>D39*F39*E39</f>
        <v>0</v>
      </c>
    </row>
    <row r="40" spans="1:7" x14ac:dyDescent="0.25">
      <c r="A40" s="40"/>
      <c r="B40" s="44" t="s">
        <v>69</v>
      </c>
      <c r="C40" s="4" t="s">
        <v>10</v>
      </c>
      <c r="D40" s="61">
        <v>10</v>
      </c>
      <c r="E40" s="61">
        <v>10</v>
      </c>
      <c r="F40" s="68"/>
      <c r="G40" s="109">
        <f>D40*F40*E40</f>
        <v>0</v>
      </c>
    </row>
    <row r="41" spans="1:7" x14ac:dyDescent="0.25">
      <c r="A41" s="40"/>
      <c r="B41" s="44" t="s">
        <v>62</v>
      </c>
      <c r="C41" s="4" t="s">
        <v>6</v>
      </c>
      <c r="D41" s="61">
        <v>16088.5</v>
      </c>
      <c r="E41" s="61">
        <v>15</v>
      </c>
      <c r="F41" s="68"/>
      <c r="G41" s="109">
        <f>D41*F41*E41</f>
        <v>0</v>
      </c>
    </row>
    <row r="42" spans="1:7" x14ac:dyDescent="0.25">
      <c r="A42" s="40"/>
      <c r="B42" s="44" t="s">
        <v>18</v>
      </c>
      <c r="C42" s="4" t="s">
        <v>6</v>
      </c>
      <c r="D42" s="61">
        <v>1580</v>
      </c>
      <c r="E42" s="61">
        <v>2</v>
      </c>
      <c r="F42" s="68"/>
      <c r="G42" s="109">
        <f>D42*F42*E42</f>
        <v>0</v>
      </c>
    </row>
    <row r="43" spans="1:7" x14ac:dyDescent="0.25">
      <c r="A43" s="40"/>
      <c r="B43" s="146" t="s">
        <v>14</v>
      </c>
      <c r="C43" s="147"/>
      <c r="D43" s="147"/>
      <c r="E43" s="147"/>
      <c r="F43" s="147"/>
      <c r="G43" s="148"/>
    </row>
    <row r="44" spans="1:7" x14ac:dyDescent="0.25">
      <c r="A44" s="40"/>
      <c r="B44" s="128" t="s">
        <v>47</v>
      </c>
      <c r="C44" s="129"/>
      <c r="D44" s="129"/>
      <c r="E44" s="129"/>
      <c r="F44" s="129"/>
      <c r="G44" s="130"/>
    </row>
    <row r="45" spans="1:7" x14ac:dyDescent="0.25">
      <c r="A45" s="40"/>
      <c r="B45" s="8" t="s">
        <v>15</v>
      </c>
      <c r="C45" s="4" t="s">
        <v>6</v>
      </c>
      <c r="D45" s="62">
        <v>300</v>
      </c>
      <c r="E45" s="61">
        <v>2</v>
      </c>
      <c r="F45" s="68"/>
      <c r="G45" s="109">
        <f t="shared" ref="G45:G84" si="0">D45*E45*F45</f>
        <v>0</v>
      </c>
    </row>
    <row r="46" spans="1:7" x14ac:dyDescent="0.25">
      <c r="A46" s="41"/>
      <c r="B46" s="8" t="s">
        <v>16</v>
      </c>
      <c r="C46" s="4" t="s">
        <v>6</v>
      </c>
      <c r="D46" s="62">
        <v>300</v>
      </c>
      <c r="E46" s="61">
        <v>2</v>
      </c>
      <c r="F46" s="68"/>
      <c r="G46" s="109">
        <f t="shared" si="0"/>
        <v>0</v>
      </c>
    </row>
    <row r="47" spans="1:7" x14ac:dyDescent="0.25">
      <c r="A47" s="40"/>
      <c r="B47" s="8" t="s">
        <v>17</v>
      </c>
      <c r="C47" s="4" t="s">
        <v>10</v>
      </c>
      <c r="D47" s="62">
        <v>5</v>
      </c>
      <c r="E47" s="61">
        <v>2</v>
      </c>
      <c r="F47" s="68"/>
      <c r="G47" s="109">
        <f t="shared" si="0"/>
        <v>0</v>
      </c>
    </row>
    <row r="48" spans="1:7" x14ac:dyDescent="0.25">
      <c r="A48" s="40"/>
      <c r="B48" s="8" t="s">
        <v>70</v>
      </c>
      <c r="C48" s="4" t="s">
        <v>10</v>
      </c>
      <c r="D48" s="62">
        <v>60</v>
      </c>
      <c r="E48" s="61">
        <v>1</v>
      </c>
      <c r="F48" s="68"/>
      <c r="G48" s="109">
        <f t="shared" si="0"/>
        <v>0</v>
      </c>
    </row>
    <row r="49" spans="1:7" x14ac:dyDescent="0.25">
      <c r="A49" s="40"/>
      <c r="B49" s="8" t="s">
        <v>71</v>
      </c>
      <c r="C49" s="4" t="s">
        <v>10</v>
      </c>
      <c r="D49" s="62">
        <v>40</v>
      </c>
      <c r="E49" s="61">
        <v>1</v>
      </c>
      <c r="F49" s="68"/>
      <c r="G49" s="109">
        <f t="shared" si="0"/>
        <v>0</v>
      </c>
    </row>
    <row r="50" spans="1:7" x14ac:dyDescent="0.25">
      <c r="A50" s="40"/>
      <c r="B50" s="8" t="s">
        <v>72</v>
      </c>
      <c r="C50" s="4" t="s">
        <v>10</v>
      </c>
      <c r="D50" s="62">
        <v>5</v>
      </c>
      <c r="E50" s="61">
        <v>1</v>
      </c>
      <c r="F50" s="68"/>
      <c r="G50" s="109">
        <f t="shared" si="0"/>
        <v>0</v>
      </c>
    </row>
    <row r="51" spans="1:7" x14ac:dyDescent="0.25">
      <c r="A51" s="40"/>
      <c r="B51" s="8" t="s">
        <v>73</v>
      </c>
      <c r="C51" s="4" t="s">
        <v>10</v>
      </c>
      <c r="D51" s="62">
        <v>5</v>
      </c>
      <c r="E51" s="61">
        <v>1</v>
      </c>
      <c r="F51" s="68"/>
      <c r="G51" s="109">
        <f t="shared" si="0"/>
        <v>0</v>
      </c>
    </row>
    <row r="52" spans="1:7" x14ac:dyDescent="0.25">
      <c r="A52" s="40"/>
      <c r="B52" s="8" t="s">
        <v>74</v>
      </c>
      <c r="C52" s="4" t="s">
        <v>10</v>
      </c>
      <c r="D52" s="61">
        <v>300</v>
      </c>
      <c r="E52" s="61">
        <v>1</v>
      </c>
      <c r="F52" s="68"/>
      <c r="G52" s="109">
        <f t="shared" si="0"/>
        <v>0</v>
      </c>
    </row>
    <row r="53" spans="1:7" ht="30" x14ac:dyDescent="0.25">
      <c r="A53" s="40"/>
      <c r="B53" s="8" t="s">
        <v>75</v>
      </c>
      <c r="C53" s="11" t="s">
        <v>6</v>
      </c>
      <c r="D53" s="61">
        <v>427</v>
      </c>
      <c r="E53" s="61">
        <v>6</v>
      </c>
      <c r="F53" s="68"/>
      <c r="G53" s="109">
        <f t="shared" si="0"/>
        <v>0</v>
      </c>
    </row>
    <row r="54" spans="1:7" x14ac:dyDescent="0.25">
      <c r="A54" s="40"/>
      <c r="B54" s="70" t="s">
        <v>76</v>
      </c>
      <c r="C54" s="4" t="s">
        <v>6</v>
      </c>
      <c r="D54" s="61">
        <v>427</v>
      </c>
      <c r="E54" s="61">
        <v>2</v>
      </c>
      <c r="F54" s="68"/>
      <c r="G54" s="109">
        <f t="shared" si="0"/>
        <v>0</v>
      </c>
    </row>
    <row r="55" spans="1:7" x14ac:dyDescent="0.25">
      <c r="A55" s="40"/>
      <c r="B55" s="8" t="s">
        <v>35</v>
      </c>
      <c r="C55" s="4" t="s">
        <v>10</v>
      </c>
      <c r="D55" s="61">
        <v>20</v>
      </c>
      <c r="E55" s="61">
        <v>2</v>
      </c>
      <c r="F55" s="68"/>
      <c r="G55" s="109">
        <f t="shared" si="0"/>
        <v>0</v>
      </c>
    </row>
    <row r="56" spans="1:7" x14ac:dyDescent="0.25">
      <c r="A56" s="40"/>
      <c r="B56" s="9" t="s">
        <v>19</v>
      </c>
      <c r="C56" s="4" t="s">
        <v>10</v>
      </c>
      <c r="D56" s="63">
        <v>50</v>
      </c>
      <c r="E56" s="61">
        <v>2</v>
      </c>
      <c r="F56" s="68"/>
      <c r="G56" s="109">
        <f t="shared" si="0"/>
        <v>0</v>
      </c>
    </row>
    <row r="57" spans="1:7" x14ac:dyDescent="0.25">
      <c r="A57" s="40"/>
      <c r="B57" s="8" t="s">
        <v>77</v>
      </c>
      <c r="C57" s="4" t="s">
        <v>10</v>
      </c>
      <c r="D57" s="61">
        <v>10</v>
      </c>
      <c r="E57" s="61">
        <v>1</v>
      </c>
      <c r="F57" s="68"/>
      <c r="G57" s="109">
        <f t="shared" si="0"/>
        <v>0</v>
      </c>
    </row>
    <row r="58" spans="1:7" x14ac:dyDescent="0.25">
      <c r="A58" s="40"/>
      <c r="B58" s="8" t="s">
        <v>78</v>
      </c>
      <c r="C58" s="4" t="s">
        <v>10</v>
      </c>
      <c r="D58" s="61">
        <v>15</v>
      </c>
      <c r="E58" s="61">
        <v>1</v>
      </c>
      <c r="F58" s="68"/>
      <c r="G58" s="109">
        <f t="shared" si="0"/>
        <v>0</v>
      </c>
    </row>
    <row r="59" spans="1:7" x14ac:dyDescent="0.25">
      <c r="A59" s="40"/>
      <c r="B59" s="8" t="s">
        <v>36</v>
      </c>
      <c r="C59" s="4" t="s">
        <v>10</v>
      </c>
      <c r="D59" s="61">
        <v>3</v>
      </c>
      <c r="E59" s="61">
        <v>1</v>
      </c>
      <c r="F59" s="68"/>
      <c r="G59" s="109">
        <f t="shared" si="0"/>
        <v>0</v>
      </c>
    </row>
    <row r="60" spans="1:7" x14ac:dyDescent="0.25">
      <c r="A60" s="40"/>
      <c r="B60" s="8" t="s">
        <v>37</v>
      </c>
      <c r="C60" s="4" t="s">
        <v>10</v>
      </c>
      <c r="D60" s="61">
        <v>10</v>
      </c>
      <c r="E60" s="61">
        <v>1</v>
      </c>
      <c r="F60" s="68"/>
      <c r="G60" s="109">
        <f t="shared" si="0"/>
        <v>0</v>
      </c>
    </row>
    <row r="61" spans="1:7" x14ac:dyDescent="0.25">
      <c r="A61" s="40"/>
      <c r="B61" s="8" t="s">
        <v>79</v>
      </c>
      <c r="C61" s="4" t="s">
        <v>10</v>
      </c>
      <c r="D61" s="61">
        <v>10</v>
      </c>
      <c r="E61" s="61">
        <v>1</v>
      </c>
      <c r="F61" s="68"/>
      <c r="G61" s="109">
        <f t="shared" si="0"/>
        <v>0</v>
      </c>
    </row>
    <row r="62" spans="1:7" x14ac:dyDescent="0.25">
      <c r="A62" s="40"/>
      <c r="B62" s="8" t="s">
        <v>38</v>
      </c>
      <c r="C62" s="4" t="s">
        <v>10</v>
      </c>
      <c r="D62" s="61">
        <v>2</v>
      </c>
      <c r="E62" s="61">
        <v>1</v>
      </c>
      <c r="F62" s="68"/>
      <c r="G62" s="109">
        <f t="shared" si="0"/>
        <v>0</v>
      </c>
    </row>
    <row r="63" spans="1:7" x14ac:dyDescent="0.25">
      <c r="A63" s="40"/>
      <c r="B63" s="8" t="s">
        <v>80</v>
      </c>
      <c r="C63" s="4" t="s">
        <v>10</v>
      </c>
      <c r="D63" s="61">
        <v>2</v>
      </c>
      <c r="E63" s="61">
        <v>1</v>
      </c>
      <c r="F63" s="68"/>
      <c r="G63" s="109">
        <f t="shared" si="0"/>
        <v>0</v>
      </c>
    </row>
    <row r="64" spans="1:7" x14ac:dyDescent="0.25">
      <c r="A64" s="40"/>
      <c r="B64" s="8" t="s">
        <v>81</v>
      </c>
      <c r="C64" s="4" t="s">
        <v>10</v>
      </c>
      <c r="D64" s="61">
        <v>2</v>
      </c>
      <c r="E64" s="61">
        <v>1</v>
      </c>
      <c r="F64" s="68"/>
      <c r="G64" s="109">
        <f t="shared" si="0"/>
        <v>0</v>
      </c>
    </row>
    <row r="65" spans="1:7" x14ac:dyDescent="0.25">
      <c r="A65" s="40"/>
      <c r="B65" s="8" t="s">
        <v>89</v>
      </c>
      <c r="C65" s="4" t="s">
        <v>10</v>
      </c>
      <c r="D65" s="61">
        <v>2</v>
      </c>
      <c r="E65" s="61">
        <v>1</v>
      </c>
      <c r="F65" s="68"/>
      <c r="G65" s="109">
        <f t="shared" si="0"/>
        <v>0</v>
      </c>
    </row>
    <row r="66" spans="1:7" x14ac:dyDescent="0.25">
      <c r="A66" s="40"/>
      <c r="B66" s="8" t="s">
        <v>90</v>
      </c>
      <c r="C66" s="4" t="s">
        <v>10</v>
      </c>
      <c r="D66" s="71">
        <v>30</v>
      </c>
      <c r="E66" s="61">
        <v>1</v>
      </c>
      <c r="F66" s="68"/>
      <c r="G66" s="109">
        <f t="shared" si="0"/>
        <v>0</v>
      </c>
    </row>
    <row r="67" spans="1:7" x14ac:dyDescent="0.25">
      <c r="A67" s="40"/>
      <c r="B67" s="8" t="s">
        <v>91</v>
      </c>
      <c r="C67" s="4" t="s">
        <v>10</v>
      </c>
      <c r="D67" s="71">
        <v>15</v>
      </c>
      <c r="E67" s="61">
        <v>1</v>
      </c>
      <c r="F67" s="68"/>
      <c r="G67" s="109">
        <f t="shared" si="0"/>
        <v>0</v>
      </c>
    </row>
    <row r="68" spans="1:7" x14ac:dyDescent="0.25">
      <c r="A68" s="40"/>
      <c r="B68" s="8" t="s">
        <v>92</v>
      </c>
      <c r="C68" s="4" t="s">
        <v>10</v>
      </c>
      <c r="D68" s="71">
        <v>20</v>
      </c>
      <c r="E68" s="61">
        <v>1</v>
      </c>
      <c r="F68" s="68"/>
      <c r="G68" s="109">
        <f t="shared" si="0"/>
        <v>0</v>
      </c>
    </row>
    <row r="69" spans="1:7" x14ac:dyDescent="0.25">
      <c r="A69" s="40"/>
      <c r="B69" s="8" t="s">
        <v>82</v>
      </c>
      <c r="C69" s="4" t="s">
        <v>6</v>
      </c>
      <c r="D69" s="71">
        <v>5076.3</v>
      </c>
      <c r="E69" s="61">
        <v>5</v>
      </c>
      <c r="F69" s="68"/>
      <c r="G69" s="109">
        <f t="shared" ref="G69" si="1">D69*E69*F69</f>
        <v>0</v>
      </c>
    </row>
    <row r="70" spans="1:7" x14ac:dyDescent="0.25">
      <c r="A70" s="40"/>
      <c r="B70" s="8" t="s">
        <v>32</v>
      </c>
      <c r="C70" s="4" t="s">
        <v>6</v>
      </c>
      <c r="D70" s="61">
        <v>690.65</v>
      </c>
      <c r="E70" s="61">
        <v>1</v>
      </c>
      <c r="F70" s="68"/>
      <c r="G70" s="109">
        <f t="shared" si="0"/>
        <v>0</v>
      </c>
    </row>
    <row r="71" spans="1:7" x14ac:dyDescent="0.25">
      <c r="A71" s="40"/>
      <c r="B71" s="8" t="s">
        <v>20</v>
      </c>
      <c r="C71" s="4" t="s">
        <v>6</v>
      </c>
      <c r="D71" s="64">
        <v>1580</v>
      </c>
      <c r="E71" s="61">
        <v>1</v>
      </c>
      <c r="F71" s="68"/>
      <c r="G71" s="109">
        <f t="shared" si="0"/>
        <v>0</v>
      </c>
    </row>
    <row r="72" spans="1:7" x14ac:dyDescent="0.25">
      <c r="A72" s="40"/>
      <c r="B72" s="8" t="s">
        <v>21</v>
      </c>
      <c r="C72" s="4" t="s">
        <v>10</v>
      </c>
      <c r="D72" s="61">
        <v>1</v>
      </c>
      <c r="E72" s="61">
        <v>3</v>
      </c>
      <c r="F72" s="68"/>
      <c r="G72" s="109">
        <f t="shared" si="0"/>
        <v>0</v>
      </c>
    </row>
    <row r="73" spans="1:7" x14ac:dyDescent="0.25">
      <c r="A73" s="40"/>
      <c r="B73" s="8" t="s">
        <v>22</v>
      </c>
      <c r="C73" s="4" t="s">
        <v>10</v>
      </c>
      <c r="D73" s="61">
        <v>1</v>
      </c>
      <c r="E73" s="61">
        <v>3</v>
      </c>
      <c r="F73" s="68"/>
      <c r="G73" s="109">
        <f t="shared" si="0"/>
        <v>0</v>
      </c>
    </row>
    <row r="74" spans="1:7" x14ac:dyDescent="0.25">
      <c r="A74" s="40"/>
      <c r="B74" s="8" t="s">
        <v>93</v>
      </c>
      <c r="C74" s="4" t="s">
        <v>24</v>
      </c>
      <c r="D74" s="61">
        <v>1</v>
      </c>
      <c r="E74" s="61">
        <v>352</v>
      </c>
      <c r="F74" s="68"/>
      <c r="G74" s="109">
        <f t="shared" si="0"/>
        <v>0</v>
      </c>
    </row>
    <row r="75" spans="1:7" x14ac:dyDescent="0.25">
      <c r="A75" s="40"/>
      <c r="B75" s="9" t="s">
        <v>83</v>
      </c>
      <c r="C75" s="4" t="s">
        <v>28</v>
      </c>
      <c r="D75" s="63">
        <v>12</v>
      </c>
      <c r="E75" s="61">
        <v>1</v>
      </c>
      <c r="F75" s="68"/>
      <c r="G75" s="109">
        <f t="shared" si="0"/>
        <v>0</v>
      </c>
    </row>
    <row r="76" spans="1:7" x14ac:dyDescent="0.25">
      <c r="A76" s="40"/>
      <c r="B76" s="9" t="s">
        <v>23</v>
      </c>
      <c r="C76" s="3" t="s">
        <v>10</v>
      </c>
      <c r="D76" s="63">
        <v>3</v>
      </c>
      <c r="E76" s="61">
        <v>2</v>
      </c>
      <c r="F76" s="68"/>
      <c r="G76" s="109">
        <f t="shared" si="0"/>
        <v>0</v>
      </c>
    </row>
    <row r="77" spans="1:7" x14ac:dyDescent="0.25">
      <c r="A77" s="40"/>
      <c r="B77" s="81" t="s">
        <v>25</v>
      </c>
      <c r="C77" s="82" t="s">
        <v>30</v>
      </c>
      <c r="D77" s="63">
        <v>1</v>
      </c>
      <c r="E77" s="61">
        <v>50</v>
      </c>
      <c r="F77" s="68"/>
      <c r="G77" s="109">
        <f t="shared" si="0"/>
        <v>0</v>
      </c>
    </row>
    <row r="78" spans="1:7" ht="30" x14ac:dyDescent="0.25">
      <c r="A78" s="40"/>
      <c r="B78" s="77" t="s">
        <v>84</v>
      </c>
      <c r="C78" s="83" t="s">
        <v>24</v>
      </c>
      <c r="D78" s="78">
        <v>1</v>
      </c>
      <c r="E78" s="79">
        <v>5</v>
      </c>
      <c r="F78" s="80"/>
      <c r="G78" s="110">
        <f t="shared" si="0"/>
        <v>0</v>
      </c>
    </row>
    <row r="79" spans="1:7" x14ac:dyDescent="0.25">
      <c r="A79" s="40"/>
      <c r="B79" s="72" t="s">
        <v>85</v>
      </c>
      <c r="C79" s="73" t="s">
        <v>24</v>
      </c>
      <c r="D79" s="74">
        <v>1</v>
      </c>
      <c r="E79" s="75">
        <v>1</v>
      </c>
      <c r="F79" s="76"/>
      <c r="G79" s="111">
        <f t="shared" si="0"/>
        <v>0</v>
      </c>
    </row>
    <row r="80" spans="1:7" x14ac:dyDescent="0.25">
      <c r="A80" s="40"/>
      <c r="B80" s="72" t="s">
        <v>86</v>
      </c>
      <c r="C80" s="73" t="s">
        <v>24</v>
      </c>
      <c r="D80" s="74">
        <v>1</v>
      </c>
      <c r="E80" s="75">
        <v>2</v>
      </c>
      <c r="F80" s="76"/>
      <c r="G80" s="111">
        <f t="shared" si="0"/>
        <v>0</v>
      </c>
    </row>
    <row r="81" spans="1:7" x14ac:dyDescent="0.25">
      <c r="A81" s="40"/>
      <c r="B81" s="86" t="s">
        <v>87</v>
      </c>
      <c r="C81" s="87" t="s">
        <v>88</v>
      </c>
      <c r="D81" s="74">
        <v>10</v>
      </c>
      <c r="E81" s="75">
        <v>20</v>
      </c>
      <c r="F81" s="76"/>
      <c r="G81" s="111">
        <f t="shared" si="0"/>
        <v>0</v>
      </c>
    </row>
    <row r="82" spans="1:7" x14ac:dyDescent="0.25">
      <c r="A82" s="40"/>
      <c r="B82" s="81" t="s">
        <v>94</v>
      </c>
      <c r="C82" s="82" t="s">
        <v>10</v>
      </c>
      <c r="D82" s="63">
        <v>40</v>
      </c>
      <c r="E82" s="61">
        <v>1</v>
      </c>
      <c r="F82" s="68"/>
      <c r="G82" s="109">
        <f t="shared" si="0"/>
        <v>0</v>
      </c>
    </row>
    <row r="83" spans="1:7" x14ac:dyDescent="0.25">
      <c r="A83" s="40"/>
      <c r="B83" s="81" t="s">
        <v>95</v>
      </c>
      <c r="C83" s="82" t="s">
        <v>10</v>
      </c>
      <c r="D83" s="63">
        <v>40</v>
      </c>
      <c r="E83" s="61">
        <v>1</v>
      </c>
      <c r="F83" s="68"/>
      <c r="G83" s="109">
        <f t="shared" si="0"/>
        <v>0</v>
      </c>
    </row>
    <row r="84" spans="1:7" ht="30.75" thickBot="1" x14ac:dyDescent="0.3">
      <c r="B84" s="42" t="s">
        <v>96</v>
      </c>
      <c r="C84" s="43" t="s">
        <v>10</v>
      </c>
      <c r="D84" s="65">
        <v>60</v>
      </c>
      <c r="E84" s="66">
        <v>1</v>
      </c>
      <c r="F84" s="69"/>
      <c r="G84" s="30">
        <f t="shared" si="0"/>
        <v>0</v>
      </c>
    </row>
    <row r="86" spans="1:7" x14ac:dyDescent="0.25">
      <c r="B86" s="84" t="s">
        <v>27</v>
      </c>
      <c r="G86" s="88">
        <f>SUM(G35:G42,G45:G84)</f>
        <v>0</v>
      </c>
    </row>
    <row r="87" spans="1:7" x14ac:dyDescent="0.25">
      <c r="B87" s="84" t="s">
        <v>105</v>
      </c>
      <c r="G87" s="88">
        <f>G86*4</f>
        <v>0</v>
      </c>
    </row>
    <row r="88" spans="1:7" ht="16.5" customHeight="1" x14ac:dyDescent="0.25"/>
    <row r="89" spans="1:7" ht="16.5" customHeight="1" x14ac:dyDescent="0.25"/>
    <row r="90" spans="1:7" ht="16.5" customHeight="1" x14ac:dyDescent="0.3">
      <c r="B90" s="23" t="s">
        <v>98</v>
      </c>
    </row>
    <row r="91" spans="1:7" ht="14.25" customHeight="1" x14ac:dyDescent="0.25">
      <c r="B91" s="67"/>
    </row>
    <row r="92" spans="1:7" ht="18.75" customHeight="1" x14ac:dyDescent="0.3">
      <c r="B92" s="23" t="s">
        <v>106</v>
      </c>
    </row>
    <row r="93" spans="1:7" ht="15.75" thickBot="1" x14ac:dyDescent="0.3"/>
    <row r="94" spans="1:7" ht="48" thickBot="1" x14ac:dyDescent="0.3">
      <c r="B94" s="36" t="s">
        <v>0</v>
      </c>
      <c r="C94" s="37" t="s">
        <v>1</v>
      </c>
      <c r="D94" s="37" t="s">
        <v>2</v>
      </c>
      <c r="E94" s="37" t="s">
        <v>3</v>
      </c>
      <c r="F94" s="37" t="s">
        <v>4</v>
      </c>
      <c r="G94" s="38" t="s">
        <v>13</v>
      </c>
    </row>
    <row r="95" spans="1:7" x14ac:dyDescent="0.25">
      <c r="B95" s="92" t="s">
        <v>99</v>
      </c>
      <c r="C95" s="93"/>
      <c r="D95" s="93"/>
      <c r="E95" s="93"/>
      <c r="F95" s="93"/>
      <c r="G95" s="94"/>
    </row>
    <row r="96" spans="1:7" x14ac:dyDescent="0.25">
      <c r="B96" s="46" t="s">
        <v>48</v>
      </c>
      <c r="C96" s="47" t="s">
        <v>10</v>
      </c>
      <c r="D96" s="47">
        <v>10</v>
      </c>
      <c r="E96" s="47">
        <v>1</v>
      </c>
      <c r="F96" s="56"/>
      <c r="G96" s="112">
        <f t="shared" ref="G96:G103" si="2">D96*E96*F96</f>
        <v>0</v>
      </c>
    </row>
    <row r="97" spans="2:7" x14ac:dyDescent="0.25">
      <c r="B97" s="46" t="s">
        <v>49</v>
      </c>
      <c r="C97" s="47" t="s">
        <v>10</v>
      </c>
      <c r="D97" s="47">
        <v>1</v>
      </c>
      <c r="E97" s="47">
        <v>1</v>
      </c>
      <c r="F97" s="56"/>
      <c r="G97" s="112">
        <f t="shared" si="2"/>
        <v>0</v>
      </c>
    </row>
    <row r="98" spans="2:7" x14ac:dyDescent="0.25">
      <c r="B98" s="46" t="s">
        <v>50</v>
      </c>
      <c r="C98" s="47" t="s">
        <v>10</v>
      </c>
      <c r="D98" s="47">
        <v>10</v>
      </c>
      <c r="E98" s="47">
        <v>1</v>
      </c>
      <c r="F98" s="56"/>
      <c r="G98" s="112">
        <f t="shared" si="2"/>
        <v>0</v>
      </c>
    </row>
    <row r="99" spans="2:7" x14ac:dyDescent="0.25">
      <c r="B99" s="46" t="s">
        <v>51</v>
      </c>
      <c r="C99" s="47" t="s">
        <v>10</v>
      </c>
      <c r="D99" s="47">
        <v>1</v>
      </c>
      <c r="E99" s="47">
        <v>1</v>
      </c>
      <c r="F99" s="56"/>
      <c r="G99" s="112">
        <f t="shared" si="2"/>
        <v>0</v>
      </c>
    </row>
    <row r="100" spans="2:7" x14ac:dyDescent="0.25">
      <c r="B100" s="46" t="s">
        <v>55</v>
      </c>
      <c r="C100" s="47" t="s">
        <v>10</v>
      </c>
      <c r="D100" s="47">
        <v>10</v>
      </c>
      <c r="E100" s="47">
        <v>6</v>
      </c>
      <c r="F100" s="56"/>
      <c r="G100" s="112">
        <f t="shared" si="2"/>
        <v>0</v>
      </c>
    </row>
    <row r="101" spans="2:7" x14ac:dyDescent="0.25">
      <c r="B101" s="46" t="s">
        <v>52</v>
      </c>
      <c r="C101" s="47" t="s">
        <v>10</v>
      </c>
      <c r="D101" s="47">
        <v>1</v>
      </c>
      <c r="E101" s="47">
        <v>6</v>
      </c>
      <c r="F101" s="56"/>
      <c r="G101" s="112">
        <f t="shared" si="2"/>
        <v>0</v>
      </c>
    </row>
    <row r="102" spans="2:7" x14ac:dyDescent="0.25">
      <c r="B102" s="46" t="s">
        <v>53</v>
      </c>
      <c r="C102" s="47" t="s">
        <v>10</v>
      </c>
      <c r="D102" s="47">
        <v>10</v>
      </c>
      <c r="E102" s="47">
        <v>1</v>
      </c>
      <c r="F102" s="56"/>
      <c r="G102" s="112">
        <f t="shared" si="2"/>
        <v>0</v>
      </c>
    </row>
    <row r="103" spans="2:7" x14ac:dyDescent="0.25">
      <c r="B103" s="46" t="s">
        <v>54</v>
      </c>
      <c r="C103" s="47" t="s">
        <v>10</v>
      </c>
      <c r="D103" s="47">
        <v>1</v>
      </c>
      <c r="E103" s="47">
        <v>1</v>
      </c>
      <c r="F103" s="56"/>
      <c r="G103" s="112">
        <f t="shared" si="2"/>
        <v>0</v>
      </c>
    </row>
    <row r="104" spans="2:7" x14ac:dyDescent="0.25">
      <c r="B104" s="89" t="s">
        <v>100</v>
      </c>
      <c r="C104" s="90"/>
      <c r="D104" s="90"/>
      <c r="E104" s="90"/>
      <c r="F104" s="90"/>
      <c r="G104" s="91"/>
    </row>
    <row r="105" spans="2:7" x14ac:dyDescent="0.25">
      <c r="B105" s="49" t="s">
        <v>56</v>
      </c>
      <c r="C105" s="50" t="s">
        <v>24</v>
      </c>
      <c r="D105" s="50">
        <v>1</v>
      </c>
      <c r="E105" s="50">
        <v>265</v>
      </c>
      <c r="F105" s="57"/>
      <c r="G105" s="113">
        <f>D105*E105*F105</f>
        <v>0</v>
      </c>
    </row>
    <row r="106" spans="2:7" x14ac:dyDescent="0.25">
      <c r="B106" s="49" t="s">
        <v>57</v>
      </c>
      <c r="C106" s="50" t="s">
        <v>24</v>
      </c>
      <c r="D106" s="50">
        <v>1</v>
      </c>
      <c r="E106" s="50">
        <v>1</v>
      </c>
      <c r="F106" s="57"/>
      <c r="G106" s="113">
        <f>D106*E106*F106</f>
        <v>0</v>
      </c>
    </row>
    <row r="107" spans="2:7" x14ac:dyDescent="0.25">
      <c r="B107" s="89" t="s">
        <v>101</v>
      </c>
      <c r="C107" s="90"/>
      <c r="D107" s="90"/>
      <c r="E107" s="90"/>
      <c r="F107" s="90"/>
      <c r="G107" s="91"/>
    </row>
    <row r="108" spans="2:7" x14ac:dyDescent="0.25">
      <c r="B108" s="48" t="s">
        <v>58</v>
      </c>
      <c r="C108" s="50" t="s">
        <v>24</v>
      </c>
      <c r="D108" s="50">
        <v>1</v>
      </c>
      <c r="E108" s="50">
        <v>1</v>
      </c>
      <c r="F108" s="57"/>
      <c r="G108" s="113">
        <f>D108*E108*F108</f>
        <v>0</v>
      </c>
    </row>
    <row r="109" spans="2:7" x14ac:dyDescent="0.25">
      <c r="B109" s="54" t="s">
        <v>59</v>
      </c>
      <c r="C109" s="51" t="s">
        <v>24</v>
      </c>
      <c r="D109" s="51">
        <v>1</v>
      </c>
      <c r="E109" s="51">
        <v>1</v>
      </c>
      <c r="F109" s="58"/>
      <c r="G109" s="113">
        <f t="shared" ref="G109:G110" si="3">D109*E109*F109</f>
        <v>0</v>
      </c>
    </row>
    <row r="110" spans="2:7" ht="15.75" thickBot="1" x14ac:dyDescent="0.3">
      <c r="B110" s="55" t="s">
        <v>60</v>
      </c>
      <c r="C110" s="52" t="s">
        <v>24</v>
      </c>
      <c r="D110" s="53">
        <v>1</v>
      </c>
      <c r="E110" s="53">
        <v>1</v>
      </c>
      <c r="F110" s="59"/>
      <c r="G110" s="114">
        <f t="shared" si="3"/>
        <v>0</v>
      </c>
    </row>
    <row r="112" spans="2:7" x14ac:dyDescent="0.25">
      <c r="B112" s="2" t="s">
        <v>27</v>
      </c>
      <c r="G112" s="108">
        <f>SUM(G96:G103,G105:G106,G108:G110)</f>
        <v>0</v>
      </c>
    </row>
    <row r="113" spans="2:7" x14ac:dyDescent="0.25">
      <c r="B113" s="2" t="s">
        <v>105</v>
      </c>
      <c r="G113" s="108">
        <f>G112*4</f>
        <v>0</v>
      </c>
    </row>
    <row r="114" spans="2:7" x14ac:dyDescent="0.25">
      <c r="B114" s="2"/>
    </row>
    <row r="116" spans="2:7" ht="18.75" x14ac:dyDescent="0.3">
      <c r="B116" s="23" t="s">
        <v>107</v>
      </c>
    </row>
    <row r="117" spans="2:7" ht="15.75" thickBot="1" x14ac:dyDescent="0.3"/>
    <row r="118" spans="2:7" ht="48" thickBot="1" x14ac:dyDescent="0.3">
      <c r="B118" s="36" t="s">
        <v>0</v>
      </c>
      <c r="C118" s="37" t="s">
        <v>1</v>
      </c>
      <c r="D118" s="37" t="s">
        <v>2</v>
      </c>
      <c r="E118" s="37" t="s">
        <v>3</v>
      </c>
      <c r="F118" s="37" t="s">
        <v>4</v>
      </c>
      <c r="G118" s="38" t="s">
        <v>13</v>
      </c>
    </row>
    <row r="119" spans="2:7" x14ac:dyDescent="0.25">
      <c r="B119" s="95" t="s">
        <v>108</v>
      </c>
      <c r="C119" s="96"/>
      <c r="D119" s="96"/>
      <c r="E119" s="96"/>
      <c r="F119" s="96"/>
      <c r="G119" s="97"/>
    </row>
    <row r="120" spans="2:7" x14ac:dyDescent="0.25">
      <c r="B120" s="89" t="s">
        <v>102</v>
      </c>
      <c r="C120" s="90"/>
      <c r="D120" s="90"/>
      <c r="E120" s="90"/>
      <c r="F120" s="90"/>
      <c r="G120" s="91"/>
    </row>
    <row r="121" spans="2:7" x14ac:dyDescent="0.25">
      <c r="B121" s="46" t="s">
        <v>55</v>
      </c>
      <c r="C121" s="47" t="s">
        <v>10</v>
      </c>
      <c r="D121" s="47">
        <v>12</v>
      </c>
      <c r="E121" s="47">
        <v>2</v>
      </c>
      <c r="F121" s="56"/>
      <c r="G121" s="112">
        <f>D121*E121*F121</f>
        <v>0</v>
      </c>
    </row>
    <row r="122" spans="2:7" x14ac:dyDescent="0.25">
      <c r="B122" s="46" t="s">
        <v>52</v>
      </c>
      <c r="C122" s="47" t="s">
        <v>10</v>
      </c>
      <c r="D122" s="47">
        <v>1</v>
      </c>
      <c r="E122" s="47">
        <v>2</v>
      </c>
      <c r="F122" s="56"/>
      <c r="G122" s="112">
        <f>D122*E122*F122</f>
        <v>0</v>
      </c>
    </row>
    <row r="123" spans="2:7" x14ac:dyDescent="0.25">
      <c r="B123" s="44" t="s">
        <v>63</v>
      </c>
      <c r="C123" s="3" t="s">
        <v>24</v>
      </c>
      <c r="D123" s="3">
        <v>1</v>
      </c>
      <c r="E123" s="3">
        <v>53</v>
      </c>
      <c r="F123" s="60"/>
      <c r="G123" s="112">
        <f>D123*E123*F123</f>
        <v>0</v>
      </c>
    </row>
    <row r="124" spans="2:7" x14ac:dyDescent="0.25">
      <c r="B124" s="89" t="s">
        <v>14</v>
      </c>
      <c r="C124" s="90"/>
      <c r="D124" s="90"/>
      <c r="E124" s="90"/>
      <c r="F124" s="90"/>
      <c r="G124" s="91"/>
    </row>
    <row r="125" spans="2:7" x14ac:dyDescent="0.25">
      <c r="B125" s="89" t="s">
        <v>102</v>
      </c>
      <c r="C125" s="90"/>
      <c r="D125" s="90"/>
      <c r="E125" s="90"/>
      <c r="F125" s="90"/>
      <c r="G125" s="91"/>
    </row>
    <row r="126" spans="2:7" x14ac:dyDescent="0.25">
      <c r="B126" s="44" t="s">
        <v>61</v>
      </c>
      <c r="C126" s="4" t="s">
        <v>30</v>
      </c>
      <c r="D126" s="11">
        <v>20</v>
      </c>
      <c r="E126" s="11">
        <v>1</v>
      </c>
      <c r="F126" s="99"/>
      <c r="G126" s="100">
        <f>D126*E126*F126</f>
        <v>0</v>
      </c>
    </row>
    <row r="127" spans="2:7" ht="15.75" thickBot="1" x14ac:dyDescent="0.3">
      <c r="B127" s="45" t="s">
        <v>29</v>
      </c>
      <c r="C127" s="6" t="s">
        <v>30</v>
      </c>
      <c r="D127" s="12">
        <v>20</v>
      </c>
      <c r="E127" s="12">
        <v>1</v>
      </c>
      <c r="F127" s="101"/>
      <c r="G127" s="102">
        <f>D127*E127*F127</f>
        <v>0</v>
      </c>
    </row>
    <row r="129" spans="2:7" x14ac:dyDescent="0.25">
      <c r="B129" s="84" t="s">
        <v>27</v>
      </c>
      <c r="C129" s="85"/>
      <c r="D129" s="98"/>
      <c r="E129" s="98"/>
      <c r="F129" s="98"/>
      <c r="G129" s="115">
        <f>SUM(G121:G123,G126:G127)</f>
        <v>0</v>
      </c>
    </row>
    <row r="130" spans="2:7" x14ac:dyDescent="0.25">
      <c r="B130" s="84" t="s">
        <v>105</v>
      </c>
      <c r="C130" s="85"/>
      <c r="D130" s="98"/>
      <c r="E130" s="98"/>
      <c r="F130" s="98"/>
      <c r="G130" s="115">
        <f>G129*4</f>
        <v>0</v>
      </c>
    </row>
    <row r="133" spans="2:7" ht="15.75" thickBot="1" x14ac:dyDescent="0.3"/>
    <row r="134" spans="2:7" ht="37.5" customHeight="1" thickBot="1" x14ac:dyDescent="0.3">
      <c r="B134" s="118" t="s">
        <v>103</v>
      </c>
      <c r="C134" s="119"/>
      <c r="D134" s="119"/>
      <c r="E134" s="119"/>
      <c r="F134" s="119"/>
      <c r="G134" s="120"/>
    </row>
    <row r="135" spans="2:7" x14ac:dyDescent="0.25">
      <c r="B135" s="103" t="s">
        <v>27</v>
      </c>
      <c r="C135" s="121"/>
      <c r="D135" s="122"/>
      <c r="E135" s="122"/>
      <c r="F135" s="123"/>
      <c r="G135" s="116">
        <f>G26+G86+G112+G129</f>
        <v>0</v>
      </c>
    </row>
    <row r="136" spans="2:7" ht="15.75" thickBot="1" x14ac:dyDescent="0.3">
      <c r="B136" s="104" t="s">
        <v>105</v>
      </c>
      <c r="C136" s="124"/>
      <c r="D136" s="125"/>
      <c r="E136" s="125"/>
      <c r="F136" s="126"/>
      <c r="G136" s="117">
        <f>G27+G87+G113+G130</f>
        <v>0</v>
      </c>
    </row>
  </sheetData>
  <sheetProtection algorithmName="SHA-512" hashValue="6TmF5Ft5t5vuyKEx1ghUg8SeNW+dzxdn5rqA90DAMX632SSXc1gtvfleojczNMgSF0T4hdynn9C6KX+JdB3CTA==" saltValue="RmXKj7H1v68/oywDLRyhbg==" spinCount="100000" sheet="1" objects="1" scenarios="1"/>
  <protectedRanges>
    <protectedRange sqref="F10 F12 F14 F16 F18 F20 F22 F24 F35:F42 F45:F84 F96:F103 F105:F106 F108:F110 F121:F123 F126:F127" name="Oblast1"/>
  </protectedRanges>
  <mergeCells count="16">
    <mergeCell ref="B134:G134"/>
    <mergeCell ref="C135:F136"/>
    <mergeCell ref="A2:B2"/>
    <mergeCell ref="B44:G44"/>
    <mergeCell ref="A4:C4"/>
    <mergeCell ref="B9:G9"/>
    <mergeCell ref="B11:G11"/>
    <mergeCell ref="B13:G13"/>
    <mergeCell ref="B15:G15"/>
    <mergeCell ref="B17:G17"/>
    <mergeCell ref="B19:G19"/>
    <mergeCell ref="B21:G21"/>
    <mergeCell ref="B23:G23"/>
    <mergeCell ref="B33:G33"/>
    <mergeCell ref="B34:G34"/>
    <mergeCell ref="B43:G4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2024-11-06T15:50:15Z</dcterms:modified>
</cp:coreProperties>
</file>