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P-FAP008 - Ústí nad Lab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'24P-FAP008 - Ústí nad Lab...'!$C$161:$K$1700</definedName>
    <definedName name="_xlnm.Print_Area" localSheetId="1">'24P-FAP008 - Ústí nad Lab...'!$C$4:$J$76,'24P-FAP008 - Ústí nad Lab...'!$C$82:$J$143,'24P-FAP008 - Ústí nad Lab...'!$C$149:$K$1700</definedName>
    <definedName name="_xlnm.Print_Titles" localSheetId="1">'24P-FAP008 - Ústí nad Lab...'!$161:$161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98"/>
  <c r="BH1698"/>
  <c r="BG1698"/>
  <c r="BF1698"/>
  <c r="T1698"/>
  <c r="R1698"/>
  <c r="P1698"/>
  <c r="BI1695"/>
  <c r="BH1695"/>
  <c r="BG1695"/>
  <c r="BF1695"/>
  <c r="T1695"/>
  <c r="R1695"/>
  <c r="P1695"/>
  <c r="BI1693"/>
  <c r="BH1693"/>
  <c r="BG1693"/>
  <c r="BF1693"/>
  <c r="T1693"/>
  <c r="R1693"/>
  <c r="P1693"/>
  <c r="BI1688"/>
  <c r="BH1688"/>
  <c r="BG1688"/>
  <c r="BF1688"/>
  <c r="T1688"/>
  <c r="R1688"/>
  <c r="P1688"/>
  <c r="BI1684"/>
  <c r="BH1684"/>
  <c r="BG1684"/>
  <c r="BF1684"/>
  <c r="T1684"/>
  <c r="R1684"/>
  <c r="P1684"/>
  <c r="BI1680"/>
  <c r="BH1680"/>
  <c r="BG1680"/>
  <c r="BF1680"/>
  <c r="T1680"/>
  <c r="R1680"/>
  <c r="P1680"/>
  <c r="BI1678"/>
  <c r="BH1678"/>
  <c r="BG1678"/>
  <c r="BF1678"/>
  <c r="T1678"/>
  <c r="T1677"/>
  <c r="R1678"/>
  <c r="R1677"/>
  <c r="P1678"/>
  <c r="P1677"/>
  <c r="BI1674"/>
  <c r="BH1674"/>
  <c r="BG1674"/>
  <c r="BF1674"/>
  <c r="T1674"/>
  <c r="R1674"/>
  <c r="P1674"/>
  <c r="BI1673"/>
  <c r="BH1673"/>
  <c r="BG1673"/>
  <c r="BF1673"/>
  <c r="T1673"/>
  <c r="R1673"/>
  <c r="P1673"/>
  <c r="BI1671"/>
  <c r="BH1671"/>
  <c r="BG1671"/>
  <c r="BF1671"/>
  <c r="T1671"/>
  <c r="T1670"/>
  <c r="R1671"/>
  <c r="R1670"/>
  <c r="P1671"/>
  <c r="P1670"/>
  <c r="BI1669"/>
  <c r="BH1669"/>
  <c r="BG1669"/>
  <c r="BF1669"/>
  <c r="T1669"/>
  <c r="R1669"/>
  <c r="P1669"/>
  <c r="BI1668"/>
  <c r="BH1668"/>
  <c r="BG1668"/>
  <c r="BF1668"/>
  <c r="T1668"/>
  <c r="R1668"/>
  <c r="P1668"/>
  <c r="BI1663"/>
  <c r="BH1663"/>
  <c r="BG1663"/>
  <c r="BF1663"/>
  <c r="T1663"/>
  <c r="R1663"/>
  <c r="P1663"/>
  <c r="BI1661"/>
  <c r="BH1661"/>
  <c r="BG1661"/>
  <c r="BF1661"/>
  <c r="T1661"/>
  <c r="R1661"/>
  <c r="P1661"/>
  <c r="BI1660"/>
  <c r="BH1660"/>
  <c r="BG1660"/>
  <c r="BF1660"/>
  <c r="T1660"/>
  <c r="R1660"/>
  <c r="P1660"/>
  <c r="BI1659"/>
  <c r="BH1659"/>
  <c r="BG1659"/>
  <c r="BF1659"/>
  <c r="T1659"/>
  <c r="R1659"/>
  <c r="P1659"/>
  <c r="BI1658"/>
  <c r="BH1658"/>
  <c r="BG1658"/>
  <c r="BF1658"/>
  <c r="T1658"/>
  <c r="R1658"/>
  <c r="P1658"/>
  <c r="BI1656"/>
  <c r="BH1656"/>
  <c r="BG1656"/>
  <c r="BF1656"/>
  <c r="T1656"/>
  <c r="R1656"/>
  <c r="P1656"/>
  <c r="BI1655"/>
  <c r="BH1655"/>
  <c r="BG1655"/>
  <c r="BF1655"/>
  <c r="T1655"/>
  <c r="R1655"/>
  <c r="P1655"/>
  <c r="BI1654"/>
  <c r="BH1654"/>
  <c r="BG1654"/>
  <c r="BF1654"/>
  <c r="T1654"/>
  <c r="R1654"/>
  <c r="P1654"/>
  <c r="BI1652"/>
  <c r="BH1652"/>
  <c r="BG1652"/>
  <c r="BF1652"/>
  <c r="T1652"/>
  <c r="T1651"/>
  <c r="T1650"/>
  <c r="R1652"/>
  <c r="R1651"/>
  <c r="R1650"/>
  <c r="P1652"/>
  <c r="P1651"/>
  <c r="P1650"/>
  <c r="BI1649"/>
  <c r="BH1649"/>
  <c r="BG1649"/>
  <c r="BF1649"/>
  <c r="T1649"/>
  <c r="T1648"/>
  <c r="R1649"/>
  <c r="R1648"/>
  <c r="P1649"/>
  <c r="P1648"/>
  <c r="BI1647"/>
  <c r="BH1647"/>
  <c r="BG1647"/>
  <c r="BF1647"/>
  <c r="T1647"/>
  <c r="R1647"/>
  <c r="P1647"/>
  <c r="BI1646"/>
  <c r="BH1646"/>
  <c r="BG1646"/>
  <c r="BF1646"/>
  <c r="T1646"/>
  <c r="R1646"/>
  <c r="P1646"/>
  <c r="BI1645"/>
  <c r="BH1645"/>
  <c r="BG1645"/>
  <c r="BF1645"/>
  <c r="T1645"/>
  <c r="R1645"/>
  <c r="P1645"/>
  <c r="BI1643"/>
  <c r="BH1643"/>
  <c r="BG1643"/>
  <c r="BF1643"/>
  <c r="T1643"/>
  <c r="R1643"/>
  <c r="P1643"/>
  <c r="BI1642"/>
  <c r="BH1642"/>
  <c r="BG1642"/>
  <c r="BF1642"/>
  <c r="T1642"/>
  <c r="R1642"/>
  <c r="P1642"/>
  <c r="BI1641"/>
  <c r="BH1641"/>
  <c r="BG1641"/>
  <c r="BF1641"/>
  <c r="T1641"/>
  <c r="R1641"/>
  <c r="P1641"/>
  <c r="BI1640"/>
  <c r="BH1640"/>
  <c r="BG1640"/>
  <c r="BF1640"/>
  <c r="T1640"/>
  <c r="R1640"/>
  <c r="P1640"/>
  <c r="BI1639"/>
  <c r="BH1639"/>
  <c r="BG1639"/>
  <c r="BF1639"/>
  <c r="T1639"/>
  <c r="R1639"/>
  <c r="P1639"/>
  <c r="BI1635"/>
  <c r="BH1635"/>
  <c r="BG1635"/>
  <c r="BF1635"/>
  <c r="T1635"/>
  <c r="R1635"/>
  <c r="P1635"/>
  <c r="BI1623"/>
  <c r="BH1623"/>
  <c r="BG1623"/>
  <c r="BF1623"/>
  <c r="T1623"/>
  <c r="R1623"/>
  <c r="P1623"/>
  <c r="BI1621"/>
  <c r="BH1621"/>
  <c r="BG1621"/>
  <c r="BF1621"/>
  <c r="T1621"/>
  <c r="R1621"/>
  <c r="P1621"/>
  <c r="BI1620"/>
  <c r="BH1620"/>
  <c r="BG1620"/>
  <c r="BF1620"/>
  <c r="T1620"/>
  <c r="R1620"/>
  <c r="P1620"/>
  <c r="BI1619"/>
  <c r="BH1619"/>
  <c r="BG1619"/>
  <c r="BF1619"/>
  <c r="T1619"/>
  <c r="R1619"/>
  <c r="P1619"/>
  <c r="BI1618"/>
  <c r="BH1618"/>
  <c r="BG1618"/>
  <c r="BF1618"/>
  <c r="T1618"/>
  <c r="R1618"/>
  <c r="P1618"/>
  <c r="BI1617"/>
  <c r="BH1617"/>
  <c r="BG1617"/>
  <c r="BF1617"/>
  <c r="T1617"/>
  <c r="R1617"/>
  <c r="P1617"/>
  <c r="BI1614"/>
  <c r="BH1614"/>
  <c r="BG1614"/>
  <c r="BF1614"/>
  <c r="T1614"/>
  <c r="R1614"/>
  <c r="P1614"/>
  <c r="BI1613"/>
  <c r="BH1613"/>
  <c r="BG1613"/>
  <c r="BF1613"/>
  <c r="T1613"/>
  <c r="R1613"/>
  <c r="P1613"/>
  <c r="BI1612"/>
  <c r="BH1612"/>
  <c r="BG1612"/>
  <c r="BF1612"/>
  <c r="T1612"/>
  <c r="R1612"/>
  <c r="P1612"/>
  <c r="BI1609"/>
  <c r="BH1609"/>
  <c r="BG1609"/>
  <c r="BF1609"/>
  <c r="T1609"/>
  <c r="R1609"/>
  <c r="P1609"/>
  <c r="BI1606"/>
  <c r="BH1606"/>
  <c r="BG1606"/>
  <c r="BF1606"/>
  <c r="T1606"/>
  <c r="R1606"/>
  <c r="P1606"/>
  <c r="BI1602"/>
  <c r="BH1602"/>
  <c r="BG1602"/>
  <c r="BF1602"/>
  <c r="T1602"/>
  <c r="R1602"/>
  <c r="P1602"/>
  <c r="BI1601"/>
  <c r="BH1601"/>
  <c r="BG1601"/>
  <c r="BF1601"/>
  <c r="T1601"/>
  <c r="R1601"/>
  <c r="P1601"/>
  <c r="BI1600"/>
  <c r="BH1600"/>
  <c r="BG1600"/>
  <c r="BF1600"/>
  <c r="T1600"/>
  <c r="R1600"/>
  <c r="P1600"/>
  <c r="BI1577"/>
  <c r="BH1577"/>
  <c r="BG1577"/>
  <c r="BF1577"/>
  <c r="T1577"/>
  <c r="R1577"/>
  <c r="P1577"/>
  <c r="BI1575"/>
  <c r="BH1575"/>
  <c r="BG1575"/>
  <c r="BF1575"/>
  <c r="T1575"/>
  <c r="R1575"/>
  <c r="P1575"/>
  <c r="BI1574"/>
  <c r="BH1574"/>
  <c r="BG1574"/>
  <c r="BF1574"/>
  <c r="T1574"/>
  <c r="R1574"/>
  <c r="P1574"/>
  <c r="BI1571"/>
  <c r="BH1571"/>
  <c r="BG1571"/>
  <c r="BF1571"/>
  <c r="T1571"/>
  <c r="R1571"/>
  <c r="P1571"/>
  <c r="BI1568"/>
  <c r="BH1568"/>
  <c r="BG1568"/>
  <c r="BF1568"/>
  <c r="T1568"/>
  <c r="R1568"/>
  <c r="P1568"/>
  <c r="BI1565"/>
  <c r="BH1565"/>
  <c r="BG1565"/>
  <c r="BF1565"/>
  <c r="T1565"/>
  <c r="R1565"/>
  <c r="P1565"/>
  <c r="BI1564"/>
  <c r="BH1564"/>
  <c r="BG1564"/>
  <c r="BF1564"/>
  <c r="T1564"/>
  <c r="R1564"/>
  <c r="P1564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49"/>
  <c r="BH1549"/>
  <c r="BG1549"/>
  <c r="BF1549"/>
  <c r="T1549"/>
  <c r="R1549"/>
  <c r="P1549"/>
  <c r="BI1548"/>
  <c r="BH1548"/>
  <c r="BG1548"/>
  <c r="BF1548"/>
  <c r="T1548"/>
  <c r="R1548"/>
  <c r="P1548"/>
  <c r="BI1547"/>
  <c r="BH1547"/>
  <c r="BG1547"/>
  <c r="BF1547"/>
  <c r="T1547"/>
  <c r="R1547"/>
  <c r="P1547"/>
  <c r="BI1542"/>
  <c r="BH1542"/>
  <c r="BG1542"/>
  <c r="BF1542"/>
  <c r="T1542"/>
  <c r="R1542"/>
  <c r="P1542"/>
  <c r="BI1539"/>
  <c r="BH1539"/>
  <c r="BG1539"/>
  <c r="BF1539"/>
  <c r="T1539"/>
  <c r="R1539"/>
  <c r="P1539"/>
  <c r="BI1538"/>
  <c r="BH1538"/>
  <c r="BG1538"/>
  <c r="BF1538"/>
  <c r="T1538"/>
  <c r="R1538"/>
  <c r="P1538"/>
  <c r="BI1532"/>
  <c r="BH1532"/>
  <c r="BG1532"/>
  <c r="BF1532"/>
  <c r="T1532"/>
  <c r="R1532"/>
  <c r="P1532"/>
  <c r="BI1529"/>
  <c r="BH1529"/>
  <c r="BG1529"/>
  <c r="BF1529"/>
  <c r="T1529"/>
  <c r="R1529"/>
  <c r="P1529"/>
  <c r="BI1526"/>
  <c r="BH1526"/>
  <c r="BG1526"/>
  <c r="BF1526"/>
  <c r="T1526"/>
  <c r="R1526"/>
  <c r="P1526"/>
  <c r="BI1525"/>
  <c r="BH1525"/>
  <c r="BG1525"/>
  <c r="BF1525"/>
  <c r="T1525"/>
  <c r="R1525"/>
  <c r="P1525"/>
  <c r="BI1524"/>
  <c r="BH1524"/>
  <c r="BG1524"/>
  <c r="BF1524"/>
  <c r="T1524"/>
  <c r="R1524"/>
  <c r="P1524"/>
  <c r="BI1522"/>
  <c r="BH1522"/>
  <c r="BG1522"/>
  <c r="BF1522"/>
  <c r="T1522"/>
  <c r="R1522"/>
  <c r="P1522"/>
  <c r="BI1518"/>
  <c r="BH1518"/>
  <c r="BG1518"/>
  <c r="BF1518"/>
  <c r="T1518"/>
  <c r="R1518"/>
  <c r="P1518"/>
  <c r="BI1495"/>
  <c r="BH1495"/>
  <c r="BG1495"/>
  <c r="BF1495"/>
  <c r="T1495"/>
  <c r="R1495"/>
  <c r="P1495"/>
  <c r="BI1494"/>
  <c r="BH1494"/>
  <c r="BG1494"/>
  <c r="BF1494"/>
  <c r="T1494"/>
  <c r="R1494"/>
  <c r="P1494"/>
  <c r="BI1493"/>
  <c r="BH1493"/>
  <c r="BG1493"/>
  <c r="BF1493"/>
  <c r="T1493"/>
  <c r="R1493"/>
  <c r="P1493"/>
  <c r="BI1492"/>
  <c r="BH1492"/>
  <c r="BG1492"/>
  <c r="BF1492"/>
  <c r="T1492"/>
  <c r="R1492"/>
  <c r="P1492"/>
  <c r="BI1491"/>
  <c r="BH1491"/>
  <c r="BG1491"/>
  <c r="BF1491"/>
  <c r="T1491"/>
  <c r="R1491"/>
  <c r="P1491"/>
  <c r="BI1489"/>
  <c r="BH1489"/>
  <c r="BG1489"/>
  <c r="BF1489"/>
  <c r="T1489"/>
  <c r="R1489"/>
  <c r="P1489"/>
  <c r="BI1488"/>
  <c r="BH1488"/>
  <c r="BG1488"/>
  <c r="BF1488"/>
  <c r="T1488"/>
  <c r="R1488"/>
  <c r="P1488"/>
  <c r="BI1487"/>
  <c r="BH1487"/>
  <c r="BG1487"/>
  <c r="BF1487"/>
  <c r="T1487"/>
  <c r="R1487"/>
  <c r="P1487"/>
  <c r="BI1486"/>
  <c r="BH1486"/>
  <c r="BG1486"/>
  <c r="BF1486"/>
  <c r="T1486"/>
  <c r="R1486"/>
  <c r="P1486"/>
  <c r="BI1485"/>
  <c r="BH1485"/>
  <c r="BG1485"/>
  <c r="BF1485"/>
  <c r="T1485"/>
  <c r="R1485"/>
  <c r="P1485"/>
  <c r="BI1484"/>
  <c r="BH1484"/>
  <c r="BG1484"/>
  <c r="BF1484"/>
  <c r="T1484"/>
  <c r="R1484"/>
  <c r="P1484"/>
  <c r="BI1481"/>
  <c r="BH1481"/>
  <c r="BG1481"/>
  <c r="BF1481"/>
  <c r="T1481"/>
  <c r="R1481"/>
  <c r="P1481"/>
  <c r="BI1477"/>
  <c r="BH1477"/>
  <c r="BG1477"/>
  <c r="BF1477"/>
  <c r="T1477"/>
  <c r="R1477"/>
  <c r="P1477"/>
  <c r="BI1476"/>
  <c r="BH1476"/>
  <c r="BG1476"/>
  <c r="BF1476"/>
  <c r="T1476"/>
  <c r="R1476"/>
  <c r="P1476"/>
  <c r="BI1475"/>
  <c r="BH1475"/>
  <c r="BG1475"/>
  <c r="BF1475"/>
  <c r="T1475"/>
  <c r="R1475"/>
  <c r="P1475"/>
  <c r="BI1472"/>
  <c r="BH1472"/>
  <c r="BG1472"/>
  <c r="BF1472"/>
  <c r="T1472"/>
  <c r="R1472"/>
  <c r="P1472"/>
  <c r="BI1469"/>
  <c r="BH1469"/>
  <c r="BG1469"/>
  <c r="BF1469"/>
  <c r="T1469"/>
  <c r="R1469"/>
  <c r="P1469"/>
  <c r="BI1460"/>
  <c r="BH1460"/>
  <c r="BG1460"/>
  <c r="BF1460"/>
  <c r="T1460"/>
  <c r="R1460"/>
  <c r="P1460"/>
  <c r="BI1457"/>
  <c r="BH1457"/>
  <c r="BG1457"/>
  <c r="BF1457"/>
  <c r="T1457"/>
  <c r="R1457"/>
  <c r="P1457"/>
  <c r="BI1454"/>
  <c r="BH1454"/>
  <c r="BG1454"/>
  <c r="BF1454"/>
  <c r="T1454"/>
  <c r="R1454"/>
  <c r="P1454"/>
  <c r="BI1417"/>
  <c r="BH1417"/>
  <c r="BG1417"/>
  <c r="BF1417"/>
  <c r="T1417"/>
  <c r="R1417"/>
  <c r="P1417"/>
  <c r="BI1414"/>
  <c r="BH1414"/>
  <c r="BG1414"/>
  <c r="BF1414"/>
  <c r="T1414"/>
  <c r="R1414"/>
  <c r="P1414"/>
  <c r="BI1410"/>
  <c r="BH1410"/>
  <c r="BG1410"/>
  <c r="BF1410"/>
  <c r="T1410"/>
  <c r="R1410"/>
  <c r="P1410"/>
  <c r="BI1406"/>
  <c r="BH1406"/>
  <c r="BG1406"/>
  <c r="BF1406"/>
  <c r="T1406"/>
  <c r="R1406"/>
  <c r="P1406"/>
  <c r="BI1404"/>
  <c r="BH1404"/>
  <c r="BG1404"/>
  <c r="BF1404"/>
  <c r="T1404"/>
  <c r="R1404"/>
  <c r="P1404"/>
  <c r="BI1401"/>
  <c r="BH1401"/>
  <c r="BG1401"/>
  <c r="BF1401"/>
  <c r="T1401"/>
  <c r="R1401"/>
  <c r="P1401"/>
  <c r="BI1400"/>
  <c r="BH1400"/>
  <c r="BG1400"/>
  <c r="BF1400"/>
  <c r="T1400"/>
  <c r="R1400"/>
  <c r="P1400"/>
  <c r="BI1397"/>
  <c r="BH1397"/>
  <c r="BG1397"/>
  <c r="BF1397"/>
  <c r="T1397"/>
  <c r="R1397"/>
  <c r="P1397"/>
  <c r="BI1396"/>
  <c r="BH1396"/>
  <c r="BG1396"/>
  <c r="BF1396"/>
  <c r="T1396"/>
  <c r="R1396"/>
  <c r="P1396"/>
  <c r="BI1394"/>
  <c r="BH1394"/>
  <c r="BG1394"/>
  <c r="BF1394"/>
  <c r="T1394"/>
  <c r="R1394"/>
  <c r="P1394"/>
  <c r="BI1390"/>
  <c r="BH1390"/>
  <c r="BG1390"/>
  <c r="BF1390"/>
  <c r="T1390"/>
  <c r="R1390"/>
  <c r="P1390"/>
  <c r="BI1386"/>
  <c r="BH1386"/>
  <c r="BG1386"/>
  <c r="BF1386"/>
  <c r="T1386"/>
  <c r="R1386"/>
  <c r="P1386"/>
  <c r="BI1382"/>
  <c r="BH1382"/>
  <c r="BG1382"/>
  <c r="BF1382"/>
  <c r="T1382"/>
  <c r="R1382"/>
  <c r="P1382"/>
  <c r="BI1380"/>
  <c r="BH1380"/>
  <c r="BG1380"/>
  <c r="BF1380"/>
  <c r="T1380"/>
  <c r="R1380"/>
  <c r="P1380"/>
  <c r="BI1376"/>
  <c r="BH1376"/>
  <c r="BG1376"/>
  <c r="BF1376"/>
  <c r="T1376"/>
  <c r="R1376"/>
  <c r="P1376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67"/>
  <c r="BH1367"/>
  <c r="BG1367"/>
  <c r="BF1367"/>
  <c r="T1367"/>
  <c r="R1367"/>
  <c r="P1367"/>
  <c r="BI1341"/>
  <c r="BH1341"/>
  <c r="BG1341"/>
  <c r="BF1341"/>
  <c r="T1341"/>
  <c r="R1341"/>
  <c r="P1341"/>
  <c r="BI1340"/>
  <c r="BH1340"/>
  <c r="BG1340"/>
  <c r="BF1340"/>
  <c r="T1340"/>
  <c r="R1340"/>
  <c r="P1340"/>
  <c r="BI1334"/>
  <c r="BH1334"/>
  <c r="BG1334"/>
  <c r="BF1334"/>
  <c r="T1334"/>
  <c r="R1334"/>
  <c r="P1334"/>
  <c r="BI1322"/>
  <c r="BH1322"/>
  <c r="BG1322"/>
  <c r="BF1322"/>
  <c r="T1322"/>
  <c r="R1322"/>
  <c r="P1322"/>
  <c r="BI1318"/>
  <c r="BH1318"/>
  <c r="BG1318"/>
  <c r="BF1318"/>
  <c r="T1318"/>
  <c r="R1318"/>
  <c r="P1318"/>
  <c r="BI1312"/>
  <c r="BH1312"/>
  <c r="BG1312"/>
  <c r="BF1312"/>
  <c r="T1312"/>
  <c r="R1312"/>
  <c r="P1312"/>
  <c r="BI1311"/>
  <c r="BH1311"/>
  <c r="BG1311"/>
  <c r="BF1311"/>
  <c r="T1311"/>
  <c r="R1311"/>
  <c r="P1311"/>
  <c r="BI1308"/>
  <c r="BH1308"/>
  <c r="BG1308"/>
  <c r="BF1308"/>
  <c r="T1308"/>
  <c r="R1308"/>
  <c r="P1308"/>
  <c r="BI1307"/>
  <c r="BH1307"/>
  <c r="BG1307"/>
  <c r="BF1307"/>
  <c r="T1307"/>
  <c r="R1307"/>
  <c r="P1307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3"/>
  <c r="BH1293"/>
  <c r="BG1293"/>
  <c r="BF1293"/>
  <c r="T1293"/>
  <c r="R1293"/>
  <c r="P1293"/>
  <c r="BI1290"/>
  <c r="BH1290"/>
  <c r="BG1290"/>
  <c r="BF1290"/>
  <c r="T1290"/>
  <c r="R1290"/>
  <c r="P1290"/>
  <c r="BI1282"/>
  <c r="BH1282"/>
  <c r="BG1282"/>
  <c r="BF1282"/>
  <c r="T1282"/>
  <c r="R1282"/>
  <c r="P1282"/>
  <c r="BI1278"/>
  <c r="BH1278"/>
  <c r="BG1278"/>
  <c r="BF1278"/>
  <c r="T1278"/>
  <c r="R1278"/>
  <c r="P1278"/>
  <c r="BI1274"/>
  <c r="BH1274"/>
  <c r="BG1274"/>
  <c r="BF1274"/>
  <c r="T1274"/>
  <c r="R1274"/>
  <c r="P1274"/>
  <c r="BI1273"/>
  <c r="BH1273"/>
  <c r="BG1273"/>
  <c r="BF1273"/>
  <c r="T1273"/>
  <c r="R1273"/>
  <c r="P1273"/>
  <c r="BI1272"/>
  <c r="BH1272"/>
  <c r="BG1272"/>
  <c r="BF1272"/>
  <c r="T1272"/>
  <c r="R1272"/>
  <c r="P1272"/>
  <c r="BI1269"/>
  <c r="BH1269"/>
  <c r="BG1269"/>
  <c r="BF1269"/>
  <c r="T1269"/>
  <c r="R1269"/>
  <c r="P1269"/>
  <c r="BI1263"/>
  <c r="BH1263"/>
  <c r="BG1263"/>
  <c r="BF1263"/>
  <c r="T1263"/>
  <c r="R1263"/>
  <c r="P1263"/>
  <c r="BI1251"/>
  <c r="BH1251"/>
  <c r="BG1251"/>
  <c r="BF1251"/>
  <c r="T1251"/>
  <c r="R1251"/>
  <c r="P1251"/>
  <c r="BI1250"/>
  <c r="BH1250"/>
  <c r="BG1250"/>
  <c r="BF1250"/>
  <c r="T1250"/>
  <c r="R1250"/>
  <c r="P1250"/>
  <c r="BI1248"/>
  <c r="BH1248"/>
  <c r="BG1248"/>
  <c r="BF1248"/>
  <c r="T1248"/>
  <c r="R1248"/>
  <c r="P1248"/>
  <c r="BI1245"/>
  <c r="BH1245"/>
  <c r="BG1245"/>
  <c r="BF1245"/>
  <c r="T1245"/>
  <c r="R1245"/>
  <c r="P1245"/>
  <c r="BI1242"/>
  <c r="BH1242"/>
  <c r="BG1242"/>
  <c r="BF1242"/>
  <c r="T1242"/>
  <c r="R1242"/>
  <c r="P1242"/>
  <c r="BI1238"/>
  <c r="BH1238"/>
  <c r="BG1238"/>
  <c r="BF1238"/>
  <c r="T1238"/>
  <c r="R1238"/>
  <c r="P1238"/>
  <c r="BI1235"/>
  <c r="BH1235"/>
  <c r="BG1235"/>
  <c r="BF1235"/>
  <c r="T1235"/>
  <c r="R1235"/>
  <c r="P1235"/>
  <c r="BI1231"/>
  <c r="BH1231"/>
  <c r="BG1231"/>
  <c r="BF1231"/>
  <c r="T1231"/>
  <c r="R1231"/>
  <c r="P1231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2"/>
  <c r="BH1222"/>
  <c r="BG1222"/>
  <c r="BF1222"/>
  <c r="T1222"/>
  <c r="R1222"/>
  <c r="P1222"/>
  <c r="BI1210"/>
  <c r="BH1210"/>
  <c r="BG1210"/>
  <c r="BF1210"/>
  <c r="T1210"/>
  <c r="T1209"/>
  <c r="R1210"/>
  <c r="R1209"/>
  <c r="P1210"/>
  <c r="P1209"/>
  <c r="BI1208"/>
  <c r="BH1208"/>
  <c r="BG1208"/>
  <c r="BF1208"/>
  <c r="T1208"/>
  <c r="T1207"/>
  <c r="R1208"/>
  <c r="R1207"/>
  <c r="P1208"/>
  <c r="P1207"/>
  <c r="BI1206"/>
  <c r="BH1206"/>
  <c r="BG1206"/>
  <c r="BF1206"/>
  <c r="T1206"/>
  <c r="T1205"/>
  <c r="R1206"/>
  <c r="R1205"/>
  <c r="P1206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1"/>
  <c r="BH1201"/>
  <c r="BG1201"/>
  <c r="BF1201"/>
  <c r="T1201"/>
  <c r="R1201"/>
  <c r="P1201"/>
  <c r="BI1200"/>
  <c r="BH1200"/>
  <c r="BG1200"/>
  <c r="BF1200"/>
  <c r="T1200"/>
  <c r="R1200"/>
  <c r="P1200"/>
  <c r="BI1192"/>
  <c r="BH1192"/>
  <c r="BG1192"/>
  <c r="BF1192"/>
  <c r="T1192"/>
  <c r="R1192"/>
  <c r="P1192"/>
  <c r="BI1188"/>
  <c r="BH1188"/>
  <c r="BG1188"/>
  <c r="BF1188"/>
  <c r="T1188"/>
  <c r="R1188"/>
  <c r="P1188"/>
  <c r="BI1182"/>
  <c r="BH1182"/>
  <c r="BG1182"/>
  <c r="BF1182"/>
  <c r="T1182"/>
  <c r="R1182"/>
  <c r="P1182"/>
  <c r="BI1174"/>
  <c r="BH1174"/>
  <c r="BG1174"/>
  <c r="BF1174"/>
  <c r="T1174"/>
  <c r="R1174"/>
  <c r="P1174"/>
  <c r="BI1166"/>
  <c r="BH1166"/>
  <c r="BG1166"/>
  <c r="BF1166"/>
  <c r="T1166"/>
  <c r="R1166"/>
  <c r="P1166"/>
  <c r="BI1160"/>
  <c r="BH1160"/>
  <c r="BG1160"/>
  <c r="BF1160"/>
  <c r="T1160"/>
  <c r="R1160"/>
  <c r="P1160"/>
  <c r="BI1154"/>
  <c r="BH1154"/>
  <c r="BG1154"/>
  <c r="BF1154"/>
  <c r="T1154"/>
  <c r="R1154"/>
  <c r="P1154"/>
  <c r="BI1148"/>
  <c r="BH1148"/>
  <c r="BG1148"/>
  <c r="BF1148"/>
  <c r="T1148"/>
  <c r="R1148"/>
  <c r="P1148"/>
  <c r="BI1142"/>
  <c r="BH1142"/>
  <c r="BG1142"/>
  <c r="BF1142"/>
  <c r="T1142"/>
  <c r="R1142"/>
  <c r="P1142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8"/>
  <c r="BH1128"/>
  <c r="BG1128"/>
  <c r="BF1128"/>
  <c r="T1128"/>
  <c r="R1128"/>
  <c r="P1128"/>
  <c r="BI1127"/>
  <c r="BH1127"/>
  <c r="BG1127"/>
  <c r="BF1127"/>
  <c r="T1127"/>
  <c r="R1127"/>
  <c r="P1127"/>
  <c r="BI1124"/>
  <c r="BH1124"/>
  <c r="BG1124"/>
  <c r="BF1124"/>
  <c r="T1124"/>
  <c r="R1124"/>
  <c r="P1124"/>
  <c r="BI1121"/>
  <c r="BH1121"/>
  <c r="BG1121"/>
  <c r="BF1121"/>
  <c r="T1121"/>
  <c r="R1121"/>
  <c r="P1121"/>
  <c r="BI1109"/>
  <c r="BH1109"/>
  <c r="BG1109"/>
  <c r="BF1109"/>
  <c r="T1109"/>
  <c r="R1109"/>
  <c r="P1109"/>
  <c r="BI1105"/>
  <c r="BH1105"/>
  <c r="BG1105"/>
  <c r="BF1105"/>
  <c r="T1105"/>
  <c r="R1105"/>
  <c r="P1105"/>
  <c r="BI1097"/>
  <c r="BH1097"/>
  <c r="BG1097"/>
  <c r="BF1097"/>
  <c r="T1097"/>
  <c r="R1097"/>
  <c r="P1097"/>
  <c r="BI1095"/>
  <c r="BH1095"/>
  <c r="BG1095"/>
  <c r="BF1095"/>
  <c r="T1095"/>
  <c r="T1094"/>
  <c r="R1095"/>
  <c r="R1094"/>
  <c r="P1095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0"/>
  <c r="BH1090"/>
  <c r="BG1090"/>
  <c r="BF1090"/>
  <c r="T1090"/>
  <c r="R1090"/>
  <c r="P1090"/>
  <c r="BI1089"/>
  <c r="BH1089"/>
  <c r="BG1089"/>
  <c r="BF1089"/>
  <c r="T1089"/>
  <c r="R1089"/>
  <c r="P1089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78"/>
  <c r="BH1078"/>
  <c r="BG1078"/>
  <c r="BF1078"/>
  <c r="T1078"/>
  <c r="R1078"/>
  <c r="P1078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58"/>
  <c r="BH1058"/>
  <c r="BG1058"/>
  <c r="BF1058"/>
  <c r="T1058"/>
  <c r="R1058"/>
  <c r="P1058"/>
  <c r="BI1046"/>
  <c r="BH1046"/>
  <c r="BG1046"/>
  <c r="BF1046"/>
  <c r="T1046"/>
  <c r="R1046"/>
  <c r="P1046"/>
  <c r="BI1040"/>
  <c r="BH1040"/>
  <c r="BG1040"/>
  <c r="BF1040"/>
  <c r="T1040"/>
  <c r="R1040"/>
  <c r="P1040"/>
  <c r="BI1034"/>
  <c r="BH1034"/>
  <c r="BG1034"/>
  <c r="BF1034"/>
  <c r="T1034"/>
  <c r="R1034"/>
  <c r="P1034"/>
  <c r="BI1030"/>
  <c r="BH1030"/>
  <c r="BG1030"/>
  <c r="BF1030"/>
  <c r="T1030"/>
  <c r="R1030"/>
  <c r="P1030"/>
  <c r="BI1020"/>
  <c r="BH1020"/>
  <c r="BG1020"/>
  <c r="BF1020"/>
  <c r="T1020"/>
  <c r="R1020"/>
  <c r="P1020"/>
  <c r="BI1018"/>
  <c r="BH1018"/>
  <c r="BG1018"/>
  <c r="BF1018"/>
  <c r="T1018"/>
  <c r="R1018"/>
  <c r="P1018"/>
  <c r="BI1017"/>
  <c r="BH1017"/>
  <c r="BG1017"/>
  <c r="BF1017"/>
  <c r="T1017"/>
  <c r="R1017"/>
  <c r="P1017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09"/>
  <c r="BH1009"/>
  <c r="BG1009"/>
  <c r="BF1009"/>
  <c r="T1009"/>
  <c r="R1009"/>
  <c r="P1009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96"/>
  <c r="BH996"/>
  <c r="BG996"/>
  <c r="BF996"/>
  <c r="T996"/>
  <c r="R996"/>
  <c r="P996"/>
  <c r="BI992"/>
  <c r="BH992"/>
  <c r="BG992"/>
  <c r="BF992"/>
  <c r="T992"/>
  <c r="R992"/>
  <c r="P992"/>
  <c r="BI988"/>
  <c r="BH988"/>
  <c r="BG988"/>
  <c r="BF988"/>
  <c r="T988"/>
  <c r="R988"/>
  <c r="P988"/>
  <c r="BI984"/>
  <c r="BH984"/>
  <c r="BG984"/>
  <c r="BF984"/>
  <c r="T984"/>
  <c r="R984"/>
  <c r="P984"/>
  <c r="BI978"/>
  <c r="BH978"/>
  <c r="BG978"/>
  <c r="BF978"/>
  <c r="T978"/>
  <c r="R978"/>
  <c r="P978"/>
  <c r="BI974"/>
  <c r="BH974"/>
  <c r="BG974"/>
  <c r="BF974"/>
  <c r="T974"/>
  <c r="R974"/>
  <c r="P974"/>
  <c r="BI970"/>
  <c r="BH970"/>
  <c r="BG970"/>
  <c r="BF970"/>
  <c r="T970"/>
  <c r="R970"/>
  <c r="P970"/>
  <c r="BI958"/>
  <c r="BH958"/>
  <c r="BG958"/>
  <c r="BF958"/>
  <c r="T958"/>
  <c r="R958"/>
  <c r="P958"/>
  <c r="BI957"/>
  <c r="BH957"/>
  <c r="BG957"/>
  <c r="BF957"/>
  <c r="T957"/>
  <c r="R957"/>
  <c r="P957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14"/>
  <c r="BH914"/>
  <c r="BG914"/>
  <c r="BF914"/>
  <c r="T914"/>
  <c r="R914"/>
  <c r="P914"/>
  <c r="BI902"/>
  <c r="BH902"/>
  <c r="BG902"/>
  <c r="BF902"/>
  <c r="T902"/>
  <c r="R902"/>
  <c r="P902"/>
  <c r="BI885"/>
  <c r="BH885"/>
  <c r="BG885"/>
  <c r="BF885"/>
  <c r="T885"/>
  <c r="R885"/>
  <c r="P885"/>
  <c r="BI851"/>
  <c r="BH851"/>
  <c r="BG851"/>
  <c r="BF851"/>
  <c r="T851"/>
  <c r="R851"/>
  <c r="P851"/>
  <c r="BI850"/>
  <c r="BH850"/>
  <c r="BG850"/>
  <c r="BF850"/>
  <c r="T850"/>
  <c r="R850"/>
  <c r="P850"/>
  <c r="BI848"/>
  <c r="BH848"/>
  <c r="BG848"/>
  <c r="BF848"/>
  <c r="T848"/>
  <c r="R848"/>
  <c r="P848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33"/>
  <c r="BH833"/>
  <c r="BG833"/>
  <c r="BF833"/>
  <c r="T833"/>
  <c r="R833"/>
  <c r="P833"/>
  <c r="BI823"/>
  <c r="BH823"/>
  <c r="BG823"/>
  <c r="BF823"/>
  <c r="T823"/>
  <c r="R823"/>
  <c r="P823"/>
  <c r="BI815"/>
  <c r="BH815"/>
  <c r="BG815"/>
  <c r="BF815"/>
  <c r="T815"/>
  <c r="R815"/>
  <c r="P815"/>
  <c r="BI805"/>
  <c r="BH805"/>
  <c r="BG805"/>
  <c r="BF805"/>
  <c r="T805"/>
  <c r="R805"/>
  <c r="P805"/>
  <c r="BI804"/>
  <c r="BH804"/>
  <c r="BG804"/>
  <c r="BF804"/>
  <c r="T804"/>
  <c r="R804"/>
  <c r="P804"/>
  <c r="BI792"/>
  <c r="BH792"/>
  <c r="BG792"/>
  <c r="BF792"/>
  <c r="T792"/>
  <c r="R792"/>
  <c r="P792"/>
  <c r="BI782"/>
  <c r="BH782"/>
  <c r="BG782"/>
  <c r="BF782"/>
  <c r="T782"/>
  <c r="R782"/>
  <c r="P782"/>
  <c r="BI779"/>
  <c r="BH779"/>
  <c r="BG779"/>
  <c r="BF779"/>
  <c r="T779"/>
  <c r="R779"/>
  <c r="P779"/>
  <c r="BI769"/>
  <c r="BH769"/>
  <c r="BG769"/>
  <c r="BF769"/>
  <c r="T769"/>
  <c r="R769"/>
  <c r="P769"/>
  <c r="BI757"/>
  <c r="BH757"/>
  <c r="BG757"/>
  <c r="BF757"/>
  <c r="T757"/>
  <c r="R757"/>
  <c r="P757"/>
  <c r="BI747"/>
  <c r="BH747"/>
  <c r="BG747"/>
  <c r="BF747"/>
  <c r="T747"/>
  <c r="R747"/>
  <c r="P747"/>
  <c r="BI737"/>
  <c r="BH737"/>
  <c r="BG737"/>
  <c r="BF737"/>
  <c r="T737"/>
  <c r="R737"/>
  <c r="P737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5"/>
  <c r="BH705"/>
  <c r="BG705"/>
  <c r="BF705"/>
  <c r="T705"/>
  <c r="R705"/>
  <c r="P705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7"/>
  <c r="BH697"/>
  <c r="BG697"/>
  <c r="BF697"/>
  <c r="T697"/>
  <c r="R697"/>
  <c r="P697"/>
  <c r="BI689"/>
  <c r="BH689"/>
  <c r="BG689"/>
  <c r="BF689"/>
  <c r="T689"/>
  <c r="R689"/>
  <c r="P689"/>
  <c r="BI687"/>
  <c r="BH687"/>
  <c r="BG687"/>
  <c r="BF687"/>
  <c r="T687"/>
  <c r="R687"/>
  <c r="P687"/>
  <c r="BI682"/>
  <c r="BH682"/>
  <c r="BG682"/>
  <c r="BF682"/>
  <c r="T682"/>
  <c r="R682"/>
  <c r="P682"/>
  <c r="BI681"/>
  <c r="BH681"/>
  <c r="BG681"/>
  <c r="BF681"/>
  <c r="T681"/>
  <c r="R681"/>
  <c r="P681"/>
  <c r="BI678"/>
  <c r="BH678"/>
  <c r="BG678"/>
  <c r="BF678"/>
  <c r="T678"/>
  <c r="R678"/>
  <c r="P678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T656"/>
  <c r="R657"/>
  <c r="R656"/>
  <c r="P657"/>
  <c r="P656"/>
  <c r="BI655"/>
  <c r="BH655"/>
  <c r="BG655"/>
  <c r="BF655"/>
  <c r="T655"/>
  <c r="R655"/>
  <c r="P655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7"/>
  <c r="BH647"/>
  <c r="BG647"/>
  <c r="BF647"/>
  <c r="T647"/>
  <c r="R647"/>
  <c r="P647"/>
  <c r="BI646"/>
  <c r="BH646"/>
  <c r="BG646"/>
  <c r="BF646"/>
  <c r="T646"/>
  <c r="R646"/>
  <c r="P646"/>
  <c r="BI636"/>
  <c r="BH636"/>
  <c r="BG636"/>
  <c r="BF636"/>
  <c r="T636"/>
  <c r="R636"/>
  <c r="P636"/>
  <c r="BI628"/>
  <c r="BH628"/>
  <c r="BG628"/>
  <c r="BF628"/>
  <c r="T628"/>
  <c r="R628"/>
  <c r="P628"/>
  <c r="BI624"/>
  <c r="BH624"/>
  <c r="BG624"/>
  <c r="BF624"/>
  <c r="T624"/>
  <c r="R624"/>
  <c r="P624"/>
  <c r="BI609"/>
  <c r="BH609"/>
  <c r="BG609"/>
  <c r="BF609"/>
  <c r="T609"/>
  <c r="R609"/>
  <c r="P609"/>
  <c r="BI600"/>
  <c r="BH600"/>
  <c r="BG600"/>
  <c r="BF600"/>
  <c r="T600"/>
  <c r="R600"/>
  <c r="P600"/>
  <c r="BI596"/>
  <c r="BH596"/>
  <c r="BG596"/>
  <c r="BF596"/>
  <c r="T596"/>
  <c r="R596"/>
  <c r="P596"/>
  <c r="BI578"/>
  <c r="BH578"/>
  <c r="BG578"/>
  <c r="BF578"/>
  <c r="T578"/>
  <c r="R578"/>
  <c r="P578"/>
  <c r="BI570"/>
  <c r="BH570"/>
  <c r="BG570"/>
  <c r="BF570"/>
  <c r="T570"/>
  <c r="R570"/>
  <c r="P570"/>
  <c r="BI562"/>
  <c r="BH562"/>
  <c r="BG562"/>
  <c r="BF562"/>
  <c r="T562"/>
  <c r="R562"/>
  <c r="P562"/>
  <c r="BI556"/>
  <c r="BH556"/>
  <c r="BG556"/>
  <c r="BF556"/>
  <c r="T556"/>
  <c r="R556"/>
  <c r="P556"/>
  <c r="BI550"/>
  <c r="BH550"/>
  <c r="BG550"/>
  <c r="BF550"/>
  <c r="T550"/>
  <c r="R550"/>
  <c r="P550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6"/>
  <c r="BH536"/>
  <c r="BG536"/>
  <c r="BF536"/>
  <c r="T536"/>
  <c r="R536"/>
  <c r="P536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3"/>
  <c r="BH503"/>
  <c r="BG503"/>
  <c r="BF503"/>
  <c r="T503"/>
  <c r="R503"/>
  <c r="P503"/>
  <c r="BI498"/>
  <c r="BH498"/>
  <c r="BG498"/>
  <c r="BF498"/>
  <c r="T498"/>
  <c r="R498"/>
  <c r="P498"/>
  <c r="BI494"/>
  <c r="BH494"/>
  <c r="BG494"/>
  <c r="BF494"/>
  <c r="T494"/>
  <c r="R494"/>
  <c r="P494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60"/>
  <c r="BH460"/>
  <c r="BG460"/>
  <c r="BF460"/>
  <c r="T460"/>
  <c r="R460"/>
  <c r="P460"/>
  <c r="BI431"/>
  <c r="BH431"/>
  <c r="BG431"/>
  <c r="BF431"/>
  <c r="T431"/>
  <c r="R431"/>
  <c r="P431"/>
  <c r="BI423"/>
  <c r="BH423"/>
  <c r="BG423"/>
  <c r="BF423"/>
  <c r="T423"/>
  <c r="R423"/>
  <c r="P423"/>
  <c r="BI414"/>
  <c r="BH414"/>
  <c r="BG414"/>
  <c r="BF414"/>
  <c r="T414"/>
  <c r="R414"/>
  <c r="P414"/>
  <c r="BI406"/>
  <c r="BH406"/>
  <c r="BG406"/>
  <c r="BF406"/>
  <c r="T406"/>
  <c r="R406"/>
  <c r="P406"/>
  <c r="BI395"/>
  <c r="BH395"/>
  <c r="BG395"/>
  <c r="BF395"/>
  <c r="T395"/>
  <c r="R395"/>
  <c r="P395"/>
  <c r="BI391"/>
  <c r="BH391"/>
  <c r="BG391"/>
  <c r="BF391"/>
  <c r="T391"/>
  <c r="R391"/>
  <c r="P391"/>
  <c r="BI383"/>
  <c r="BH383"/>
  <c r="BG383"/>
  <c r="BF383"/>
  <c r="T383"/>
  <c r="R383"/>
  <c r="P383"/>
  <c r="BI374"/>
  <c r="BH374"/>
  <c r="BG374"/>
  <c r="BF374"/>
  <c r="T374"/>
  <c r="R374"/>
  <c r="P374"/>
  <c r="BI366"/>
  <c r="BH366"/>
  <c r="BG366"/>
  <c r="BF366"/>
  <c r="T366"/>
  <c r="R366"/>
  <c r="P366"/>
  <c r="BI357"/>
  <c r="BH357"/>
  <c r="BG357"/>
  <c r="BF357"/>
  <c r="T357"/>
  <c r="R357"/>
  <c r="P357"/>
  <c r="BI348"/>
  <c r="BH348"/>
  <c r="BG348"/>
  <c r="BF348"/>
  <c r="T348"/>
  <c r="R348"/>
  <c r="P348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3"/>
  <c r="BH333"/>
  <c r="BG333"/>
  <c r="BF333"/>
  <c r="T333"/>
  <c r="R333"/>
  <c r="P333"/>
  <c r="BI322"/>
  <c r="BH322"/>
  <c r="BG322"/>
  <c r="BF322"/>
  <c r="T322"/>
  <c r="R322"/>
  <c r="P322"/>
  <c r="BI310"/>
  <c r="BH310"/>
  <c r="BG310"/>
  <c r="BF310"/>
  <c r="T310"/>
  <c r="R310"/>
  <c r="P310"/>
  <c r="BI306"/>
  <c r="BH306"/>
  <c r="BG306"/>
  <c r="BF306"/>
  <c r="T306"/>
  <c r="R306"/>
  <c r="P306"/>
  <c r="BI289"/>
  <c r="BH289"/>
  <c r="BG289"/>
  <c r="BF289"/>
  <c r="T289"/>
  <c r="R289"/>
  <c r="P289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5"/>
  <c r="BH245"/>
  <c r="BG245"/>
  <c r="BF245"/>
  <c r="T245"/>
  <c r="R245"/>
  <c r="P245"/>
  <c r="BI241"/>
  <c r="BH241"/>
  <c r="BG241"/>
  <c r="BF241"/>
  <c r="T241"/>
  <c r="R241"/>
  <c r="P241"/>
  <c r="BI232"/>
  <c r="BH232"/>
  <c r="BG232"/>
  <c r="BF232"/>
  <c r="T232"/>
  <c r="R232"/>
  <c r="P232"/>
  <c r="BI224"/>
  <c r="BH224"/>
  <c r="BG224"/>
  <c r="BF224"/>
  <c r="T224"/>
  <c r="R224"/>
  <c r="P224"/>
  <c r="BI219"/>
  <c r="BH219"/>
  <c r="BG219"/>
  <c r="BF219"/>
  <c r="T219"/>
  <c r="R219"/>
  <c r="P219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F156"/>
  <c r="E154"/>
  <c r="F89"/>
  <c r="E87"/>
  <c r="J24"/>
  <c r="E24"/>
  <c r="J159"/>
  <c r="J23"/>
  <c r="J21"/>
  <c r="E21"/>
  <c r="J158"/>
  <c r="J20"/>
  <c r="J18"/>
  <c r="E18"/>
  <c r="F92"/>
  <c r="J17"/>
  <c r="J15"/>
  <c r="E15"/>
  <c r="F91"/>
  <c r="J14"/>
  <c r="J12"/>
  <c r="J89"/>
  <c r="E7"/>
  <c r="E152"/>
  <c i="1" r="L90"/>
  <c r="AM90"/>
  <c r="AM89"/>
  <c r="L89"/>
  <c r="AM87"/>
  <c r="L87"/>
  <c r="L85"/>
  <c r="L84"/>
  <c i="2" r="J1671"/>
  <c r="BK1658"/>
  <c r="J1647"/>
  <c r="J1614"/>
  <c r="J1460"/>
  <c r="BK1382"/>
  <c r="BK1290"/>
  <c r="J1231"/>
  <c r="J1200"/>
  <c r="J1093"/>
  <c r="J1046"/>
  <c r="J945"/>
  <c r="BK914"/>
  <c r="BK737"/>
  <c r="J609"/>
  <c r="BK527"/>
  <c r="BK431"/>
  <c r="J273"/>
  <c r="BK1688"/>
  <c r="J1652"/>
  <c r="J1606"/>
  <c r="J1542"/>
  <c r="BK1484"/>
  <c r="BK1376"/>
  <c r="BK1263"/>
  <c r="J1202"/>
  <c r="J1134"/>
  <c r="J1086"/>
  <c r="J1065"/>
  <c r="J978"/>
  <c r="J885"/>
  <c r="BK805"/>
  <c r="J700"/>
  <c r="BK600"/>
  <c r="J541"/>
  <c r="J489"/>
  <c r="BK289"/>
  <c r="BK1652"/>
  <c r="J1635"/>
  <c r="BK1554"/>
  <c r="BK1524"/>
  <c r="J1493"/>
  <c r="J1410"/>
  <c r="BK1340"/>
  <c r="J1278"/>
  <c r="BK1245"/>
  <c r="BK1204"/>
  <c r="BK1132"/>
  <c r="BK1067"/>
  <c r="J1017"/>
  <c r="BK958"/>
  <c r="BK921"/>
  <c r="BK841"/>
  <c r="BK769"/>
  <c r="BK650"/>
  <c r="BK529"/>
  <c r="BK460"/>
  <c r="J339"/>
  <c r="J201"/>
  <c r="BK1542"/>
  <c r="J1489"/>
  <c r="BK1404"/>
  <c r="BK1311"/>
  <c r="J1274"/>
  <c r="BK1231"/>
  <c r="BK1188"/>
  <c r="BK1093"/>
  <c r="J1078"/>
  <c r="BK1013"/>
  <c r="BK957"/>
  <c r="J728"/>
  <c r="J681"/>
  <c r="BK652"/>
  <c r="J628"/>
  <c r="BK512"/>
  <c r="BK334"/>
  <c r="BK197"/>
  <c r="J1674"/>
  <c r="J1639"/>
  <c r="J1575"/>
  <c r="J1539"/>
  <c r="BK1472"/>
  <c r="J1404"/>
  <c r="J1308"/>
  <c r="BK1242"/>
  <c r="BK1201"/>
  <c r="J1095"/>
  <c r="BK1018"/>
  <c r="BK988"/>
  <c r="J833"/>
  <c r="J703"/>
  <c r="BK671"/>
  <c r="BK546"/>
  <c r="BK494"/>
  <c r="BK333"/>
  <c r="BK245"/>
  <c r="BK185"/>
  <c r="J1695"/>
  <c r="BK1623"/>
  <c r="BK1575"/>
  <c r="J1487"/>
  <c r="J1414"/>
  <c r="J1340"/>
  <c r="BK1282"/>
  <c r="J1160"/>
  <c r="J1105"/>
  <c r="BK1015"/>
  <c r="BK944"/>
  <c r="J851"/>
  <c r="BK701"/>
  <c r="BK657"/>
  <c r="BK624"/>
  <c r="BK542"/>
  <c r="J488"/>
  <c r="BK391"/>
  <c r="J210"/>
  <c r="BK1695"/>
  <c r="J1663"/>
  <c r="J1655"/>
  <c r="BK1619"/>
  <c r="J1574"/>
  <c r="BK1454"/>
  <c r="J1334"/>
  <c r="BK1226"/>
  <c r="J1174"/>
  <c r="BK1109"/>
  <c r="BK1082"/>
  <c r="BK1009"/>
  <c r="J943"/>
  <c r="BK833"/>
  <c r="BK724"/>
  <c r="BK649"/>
  <c r="J526"/>
  <c r="BK487"/>
  <c r="J289"/>
  <c r="BK1684"/>
  <c r="BK1660"/>
  <c r="J1623"/>
  <c r="J1538"/>
  <c r="J1494"/>
  <c r="J1400"/>
  <c r="J1318"/>
  <c r="J1251"/>
  <c r="J1201"/>
  <c r="BK1133"/>
  <c r="BK1089"/>
  <c r="BK1066"/>
  <c r="BK1001"/>
  <c r="J844"/>
  <c r="J705"/>
  <c r="BK678"/>
  <c r="BK628"/>
  <c r="BK550"/>
  <c r="J374"/>
  <c r="BK263"/>
  <c r="BK241"/>
  <c r="J165"/>
  <c r="J1658"/>
  <c r="J1571"/>
  <c r="J1525"/>
  <c r="BK1488"/>
  <c r="BK1396"/>
  <c r="J1322"/>
  <c r="J1269"/>
  <c r="BK1202"/>
  <c r="BK1136"/>
  <c r="BK1090"/>
  <c r="J1020"/>
  <c r="J984"/>
  <c r="J924"/>
  <c r="BK850"/>
  <c r="J737"/>
  <c r="J664"/>
  <c r="BK545"/>
  <c r="J475"/>
  <c r="J383"/>
  <c r="J277"/>
  <c r="J184"/>
  <c r="BK1612"/>
  <c r="J1554"/>
  <c r="BK1493"/>
  <c r="J1457"/>
  <c r="J1382"/>
  <c r="J1250"/>
  <c r="J1226"/>
  <c r="J1166"/>
  <c r="BK1128"/>
  <c r="J1089"/>
  <c r="BK1030"/>
  <c r="J1005"/>
  <c r="BK984"/>
  <c r="J805"/>
  <c r="BK710"/>
  <c r="J667"/>
  <c r="J650"/>
  <c r="BK556"/>
  <c r="J391"/>
  <c r="J281"/>
  <c r="BK189"/>
  <c r="J1668"/>
  <c r="J1641"/>
  <c r="J1547"/>
  <c r="BK1487"/>
  <c r="BK1341"/>
  <c r="J1263"/>
  <c r="J1204"/>
  <c r="BK1137"/>
  <c r="J1034"/>
  <c r="J958"/>
  <c r="J848"/>
  <c r="J732"/>
  <c r="BK681"/>
  <c r="J578"/>
  <c r="J536"/>
  <c r="J511"/>
  <c r="J343"/>
  <c r="J174"/>
  <c r="J1698"/>
  <c r="BK1643"/>
  <c r="J1613"/>
  <c r="BK1538"/>
  <c r="J1469"/>
  <c r="J1341"/>
  <c r="BK1278"/>
  <c r="J1192"/>
  <c r="J1124"/>
  <c r="BK1068"/>
  <c r="BK1005"/>
  <c r="BK943"/>
  <c r="BK804"/>
  <c r="BK706"/>
  <c r="BK667"/>
  <c r="BK609"/>
  <c r="BK536"/>
  <c r="J479"/>
  <c r="BK339"/>
  <c r="J263"/>
  <c r="J1680"/>
  <c r="J1661"/>
  <c r="BK1654"/>
  <c r="BK1618"/>
  <c r="J1600"/>
  <c r="BK1486"/>
  <c r="J1390"/>
  <c r="J1282"/>
  <c r="BK1210"/>
  <c r="BK1134"/>
  <c r="J1083"/>
  <c r="BK1040"/>
  <c r="BK978"/>
  <c r="BK935"/>
  <c r="BK782"/>
  <c r="J678"/>
  <c r="J545"/>
  <c r="BK511"/>
  <c r="BK383"/>
  <c r="BK205"/>
  <c r="J181"/>
  <c r="BK1673"/>
  <c r="BK1645"/>
  <c r="BK1617"/>
  <c r="J1552"/>
  <c r="J1524"/>
  <c r="J1492"/>
  <c r="BK1417"/>
  <c r="BK1322"/>
  <c r="J1242"/>
  <c r="J1188"/>
  <c r="BK1095"/>
  <c r="J1068"/>
  <c r="BK1046"/>
  <c r="BK970"/>
  <c r="BK848"/>
  <c r="BK757"/>
  <c r="J652"/>
  <c r="J540"/>
  <c r="BK475"/>
  <c r="J334"/>
  <c r="J252"/>
  <c r="BK175"/>
  <c r="BK1647"/>
  <c r="BK1642"/>
  <c r="J1609"/>
  <c r="BK1548"/>
  <c r="J1495"/>
  <c r="BK1476"/>
  <c r="J1394"/>
  <c r="BK1367"/>
  <c r="BK1273"/>
  <c r="J1208"/>
  <c r="BK1142"/>
  <c r="J1127"/>
  <c r="J1058"/>
  <c r="BK974"/>
  <c r="J837"/>
  <c r="J757"/>
  <c r="J655"/>
  <c r="J348"/>
  <c r="J205"/>
  <c r="J1620"/>
  <c r="J1564"/>
  <c r="BK1532"/>
  <c r="BK1485"/>
  <c r="BK1397"/>
  <c r="BK1272"/>
  <c r="BK1203"/>
  <c r="BK1130"/>
  <c r="BK1097"/>
  <c r="J1087"/>
  <c r="BK1020"/>
  <c r="J997"/>
  <c r="BK844"/>
  <c r="J747"/>
  <c r="J706"/>
  <c r="J660"/>
  <c r="J647"/>
  <c r="BK514"/>
  <c r="BK414"/>
  <c r="BK322"/>
  <c r="J1684"/>
  <c r="BK1655"/>
  <c r="BK1635"/>
  <c r="BK1574"/>
  <c r="BK1518"/>
  <c r="J1485"/>
  <c r="J1406"/>
  <c r="BK1334"/>
  <c r="BK1250"/>
  <c r="J1182"/>
  <c r="BK1086"/>
  <c r="J1040"/>
  <c r="BK929"/>
  <c r="J792"/>
  <c r="BK700"/>
  <c r="BK636"/>
  <c r="J529"/>
  <c r="J483"/>
  <c r="BK281"/>
  <c r="BK219"/>
  <c i="1" r="AS94"/>
  <c i="2" r="BK1621"/>
  <c r="BK1601"/>
  <c r="BK1547"/>
  <c r="J1481"/>
  <c r="BK1394"/>
  <c r="J1311"/>
  <c r="BK1251"/>
  <c r="J1142"/>
  <c r="BK1092"/>
  <c r="J988"/>
  <c r="J929"/>
  <c r="BK847"/>
  <c r="BK728"/>
  <c r="BK647"/>
  <c r="J562"/>
  <c r="BK526"/>
  <c r="BK395"/>
  <c r="BK232"/>
  <c r="J189"/>
  <c r="BK1698"/>
  <c r="J1669"/>
  <c r="J1656"/>
  <c r="BK1641"/>
  <c r="J1526"/>
  <c r="J1475"/>
  <c r="J1376"/>
  <c r="BK1304"/>
  <c r="J1210"/>
  <c r="J1148"/>
  <c r="J1085"/>
  <c r="BK1058"/>
  <c r="J957"/>
  <c r="J915"/>
  <c r="BK747"/>
  <c r="BK660"/>
  <c r="BK547"/>
  <c r="J512"/>
  <c r="J414"/>
  <c r="BK256"/>
  <c r="BK1674"/>
  <c r="J1659"/>
  <c r="BK1640"/>
  <c r="BK1568"/>
  <c r="BK1526"/>
  <c r="J1491"/>
  <c r="BK1401"/>
  <c r="BK1307"/>
  <c r="BK1206"/>
  <c r="J1137"/>
  <c r="BK1087"/>
  <c r="J1030"/>
  <c r="J944"/>
  <c r="J823"/>
  <c r="J701"/>
  <c r="J671"/>
  <c r="J570"/>
  <c r="J498"/>
  <c r="BK366"/>
  <c r="J256"/>
  <c r="J185"/>
  <c r="J1673"/>
  <c r="J1643"/>
  <c r="J1617"/>
  <c r="J1553"/>
  <c r="J1529"/>
  <c r="BK1481"/>
  <c r="BK1414"/>
  <c r="J1369"/>
  <c r="J1296"/>
  <c r="BK1225"/>
  <c r="BK1182"/>
  <c r="J1131"/>
  <c r="BK1065"/>
  <c r="J1012"/>
  <c r="J932"/>
  <c r="BK851"/>
  <c r="J834"/>
  <c r="BK697"/>
  <c r="J547"/>
  <c r="BK479"/>
  <c r="J395"/>
  <c r="J333"/>
  <c r="BK181"/>
  <c r="J1568"/>
  <c r="BK1551"/>
  <c r="J1486"/>
  <c r="J1476"/>
  <c r="J1370"/>
  <c r="BK1296"/>
  <c r="J1248"/>
  <c r="BK1148"/>
  <c r="BK1121"/>
  <c r="BK1034"/>
  <c r="J1009"/>
  <c r="J970"/>
  <c r="J815"/>
  <c r="BK732"/>
  <c r="BK689"/>
  <c r="BK651"/>
  <c r="J513"/>
  <c r="BK348"/>
  <c r="BK252"/>
  <c r="BK1680"/>
  <c r="BK1613"/>
  <c r="BK1553"/>
  <c r="BK1489"/>
  <c r="BK1410"/>
  <c r="BK1369"/>
  <c r="BK1235"/>
  <c r="BK1124"/>
  <c r="J1067"/>
  <c r="BK997"/>
  <c r="BK815"/>
  <c r="J710"/>
  <c r="BK664"/>
  <c r="BK541"/>
  <c r="BK357"/>
  <c r="BK277"/>
  <c r="J193"/>
  <c r="BK165"/>
  <c r="J1646"/>
  <c r="BK1614"/>
  <c r="BK1564"/>
  <c r="BK1529"/>
  <c r="BK1460"/>
  <c r="BK1368"/>
  <c r="J1300"/>
  <c r="J1235"/>
  <c r="BK1154"/>
  <c r="BK1078"/>
  <c r="J1013"/>
  <c r="BK940"/>
  <c r="BK902"/>
  <c r="BK703"/>
  <c r="J674"/>
  <c r="J636"/>
  <c r="J550"/>
  <c r="BK483"/>
  <c r="J357"/>
  <c r="BK273"/>
  <c r="BK174"/>
  <c r="BK1693"/>
  <c r="J1660"/>
  <c r="J1645"/>
  <c r="J1612"/>
  <c r="BK1492"/>
  <c r="J1401"/>
  <c r="BK1370"/>
  <c r="BK1274"/>
  <c r="BK1222"/>
  <c r="BK1160"/>
  <c r="J1090"/>
  <c r="BK1064"/>
  <c r="J1018"/>
  <c r="BK942"/>
  <c r="J841"/>
  <c r="BK655"/>
  <c r="J539"/>
  <c r="J494"/>
  <c r="BK306"/>
  <c r="BK184"/>
  <c r="BK1663"/>
  <c r="J1642"/>
  <c r="J1577"/>
  <c r="J1549"/>
  <c r="J1518"/>
  <c r="J1472"/>
  <c r="J1368"/>
  <c r="J1273"/>
  <c r="BK1192"/>
  <c r="BK1131"/>
  <c r="BK1085"/>
  <c r="BK1063"/>
  <c r="BK932"/>
  <c r="J850"/>
  <c r="BK779"/>
  <c r="BK682"/>
  <c r="J651"/>
  <c r="J546"/>
  <c r="J487"/>
  <c r="BK343"/>
  <c r="J245"/>
  <c r="J197"/>
  <c r="BK1669"/>
  <c r="BK1639"/>
  <c r="J1601"/>
  <c r="J1551"/>
  <c r="J1522"/>
  <c r="J1454"/>
  <c r="J1380"/>
  <c r="BK1312"/>
  <c r="BK1248"/>
  <c r="J1206"/>
  <c r="J1138"/>
  <c r="J1121"/>
  <c r="BK1062"/>
  <c r="J1014"/>
  <c r="J914"/>
  <c r="BK705"/>
  <c r="BK562"/>
  <c r="BK513"/>
  <c r="J431"/>
  <c r="J366"/>
  <c r="J241"/>
  <c r="J175"/>
  <c r="BK1600"/>
  <c r="BK1539"/>
  <c r="J1484"/>
  <c r="J1386"/>
  <c r="BK1300"/>
  <c r="J1222"/>
  <c r="J1136"/>
  <c r="BK1105"/>
  <c r="BK1083"/>
  <c r="J1015"/>
  <c r="BK992"/>
  <c r="J941"/>
  <c r="J769"/>
  <c r="BK702"/>
  <c r="J657"/>
  <c r="BK646"/>
  <c r="J542"/>
  <c r="J423"/>
  <c r="BK210"/>
  <c r="J1693"/>
  <c r="J1654"/>
  <c r="BK1620"/>
  <c r="BK1565"/>
  <c r="J1532"/>
  <c r="J1417"/>
  <c r="BK1380"/>
  <c r="J1290"/>
  <c r="J1227"/>
  <c r="BK1174"/>
  <c r="J1084"/>
  <c r="BK1014"/>
  <c r="BK924"/>
  <c r="J779"/>
  <c r="J687"/>
  <c r="BK596"/>
  <c r="J514"/>
  <c r="J406"/>
  <c r="J310"/>
  <c r="BK224"/>
  <c r="J169"/>
  <c r="BK1668"/>
  <c r="J1619"/>
  <c r="J1565"/>
  <c r="BK1525"/>
  <c r="BK1406"/>
  <c r="J1307"/>
  <c r="J1225"/>
  <c r="J1130"/>
  <c r="J1082"/>
  <c r="BK996"/>
  <c r="J935"/>
  <c r="BK834"/>
  <c r="BK714"/>
  <c r="BK687"/>
  <c r="J649"/>
  <c r="J556"/>
  <c r="BK503"/>
  <c r="J322"/>
  <c r="BK193"/>
  <c r="J1678"/>
  <c r="BK1656"/>
  <c r="BK1646"/>
  <c r="BK1602"/>
  <c r="J1488"/>
  <c r="J1396"/>
  <c r="J1312"/>
  <c r="J1245"/>
  <c r="BK1208"/>
  <c r="BK1127"/>
  <c r="J1063"/>
  <c r="J996"/>
  <c r="J940"/>
  <c r="J902"/>
  <c r="J682"/>
  <c r="BK540"/>
  <c r="BK489"/>
  <c r="BK201"/>
  <c r="J178"/>
  <c r="BK1671"/>
  <c r="J1649"/>
  <c r="J1621"/>
  <c r="BK1571"/>
  <c r="BK1522"/>
  <c r="BK1475"/>
  <c r="J1397"/>
  <c r="J1293"/>
  <c r="J1238"/>
  <c r="J1154"/>
  <c r="J1128"/>
  <c r="BK1084"/>
  <c r="J992"/>
  <c r="J921"/>
  <c r="J847"/>
  <c r="J804"/>
  <c r="BK674"/>
  <c r="J596"/>
  <c r="J503"/>
  <c r="BK406"/>
  <c r="J269"/>
  <c r="J232"/>
  <c r="J1688"/>
  <c r="BK1659"/>
  <c r="J1618"/>
  <c r="BK1577"/>
  <c r="BK1549"/>
  <c r="BK1494"/>
  <c r="BK1457"/>
  <c r="BK1390"/>
  <c r="BK1318"/>
  <c r="J1272"/>
  <c r="BK1200"/>
  <c r="J1133"/>
  <c r="J1097"/>
  <c r="J1001"/>
  <c r="BK941"/>
  <c r="BK885"/>
  <c r="BK823"/>
  <c r="J724"/>
  <c r="BK570"/>
  <c r="BK498"/>
  <c r="BK423"/>
  <c r="J219"/>
  <c r="BK169"/>
  <c r="BK1606"/>
  <c r="J1548"/>
  <c r="BK1491"/>
  <c r="BK1477"/>
  <c r="BK1400"/>
  <c r="BK1308"/>
  <c r="BK1269"/>
  <c r="BK1227"/>
  <c r="J1132"/>
  <c r="J1092"/>
  <c r="J1064"/>
  <c r="BK1017"/>
  <c r="J974"/>
  <c r="BK837"/>
  <c r="J714"/>
  <c r="J697"/>
  <c r="BK578"/>
  <c r="BK488"/>
  <c r="J306"/>
  <c r="J173"/>
  <c r="BK1661"/>
  <c r="BK1649"/>
  <c r="J1602"/>
  <c r="BK1495"/>
  <c r="BK1469"/>
  <c r="BK1386"/>
  <c r="J1304"/>
  <c r="BK1238"/>
  <c r="J1203"/>
  <c r="BK1138"/>
  <c r="J1062"/>
  <c r="BK1012"/>
  <c r="J942"/>
  <c r="J782"/>
  <c r="J702"/>
  <c r="J624"/>
  <c r="J527"/>
  <c r="BK374"/>
  <c r="BK269"/>
  <c r="BK173"/>
  <c r="BK1678"/>
  <c r="J1640"/>
  <c r="BK1609"/>
  <c r="BK1552"/>
  <c r="J1477"/>
  <c r="J1367"/>
  <c r="BK1293"/>
  <c r="BK1166"/>
  <c r="J1109"/>
  <c r="J1066"/>
  <c r="BK945"/>
  <c r="BK915"/>
  <c r="BK792"/>
  <c r="J689"/>
  <c r="J646"/>
  <c r="J600"/>
  <c r="BK539"/>
  <c r="J460"/>
  <c r="BK310"/>
  <c r="J224"/>
  <c r="BK178"/>
  <c l="1" r="R164"/>
  <c r="BK347"/>
  <c r="J347"/>
  <c r="J101"/>
  <c r="P528"/>
  <c r="P704"/>
  <c r="T849"/>
  <c r="R1016"/>
  <c r="BK1088"/>
  <c r="J1088"/>
  <c r="J112"/>
  <c r="T1096"/>
  <c r="R1405"/>
  <c r="P1523"/>
  <c r="P164"/>
  <c r="T164"/>
  <c r="P347"/>
  <c r="BK528"/>
  <c r="J528"/>
  <c r="J102"/>
  <c r="BK648"/>
  <c r="J648"/>
  <c r="J103"/>
  <c r="BK659"/>
  <c r="BK688"/>
  <c r="J688"/>
  <c r="J107"/>
  <c r="T704"/>
  <c r="T1019"/>
  <c r="T1088"/>
  <c r="P1091"/>
  <c r="T1091"/>
  <c r="BK1135"/>
  <c r="J1135"/>
  <c r="J117"/>
  <c r="R1221"/>
  <c r="R1249"/>
  <c r="BK1381"/>
  <c r="J1381"/>
  <c r="J123"/>
  <c r="P1395"/>
  <c r="R1395"/>
  <c r="BK1490"/>
  <c r="J1490"/>
  <c r="J126"/>
  <c r="BK1523"/>
  <c r="J1523"/>
  <c r="J127"/>
  <c r="P1550"/>
  <c r="T1576"/>
  <c r="BK1644"/>
  <c r="J1644"/>
  <c r="J131"/>
  <c r="BK1653"/>
  <c r="J1653"/>
  <c r="J135"/>
  <c r="R1662"/>
  <c r="R1657"/>
  <c r="T1672"/>
  <c r="T196"/>
  <c r="P338"/>
  <c r="T338"/>
  <c r="T528"/>
  <c r="R648"/>
  <c r="P659"/>
  <c r="R688"/>
  <c r="R704"/>
  <c r="R1019"/>
  <c r="P1088"/>
  <c r="P1096"/>
  <c r="P1135"/>
  <c r="BK1221"/>
  <c r="J1221"/>
  <c r="J121"/>
  <c r="T1221"/>
  <c r="T1405"/>
  <c r="R1523"/>
  <c r="P1576"/>
  <c r="BK1622"/>
  <c r="J1622"/>
  <c r="J130"/>
  <c r="R1644"/>
  <c r="R1653"/>
  <c r="BK1679"/>
  <c r="J1679"/>
  <c r="J141"/>
  <c r="BK1694"/>
  <c r="J1694"/>
  <c r="J142"/>
  <c r="BK164"/>
  <c r="R196"/>
  <c r="BK338"/>
  <c r="J338"/>
  <c r="J100"/>
  <c r="R338"/>
  <c r="R528"/>
  <c r="P648"/>
  <c r="R659"/>
  <c r="P688"/>
  <c r="R849"/>
  <c r="BK1016"/>
  <c r="J1016"/>
  <c r="J110"/>
  <c r="P1016"/>
  <c r="T1016"/>
  <c r="BK1091"/>
  <c r="J1091"/>
  <c r="J113"/>
  <c r="R1091"/>
  <c r="T1135"/>
  <c r="P1249"/>
  <c r="P1405"/>
  <c r="R1490"/>
  <c r="BK1550"/>
  <c r="J1550"/>
  <c r="J128"/>
  <c r="R1576"/>
  <c r="R1622"/>
  <c r="T1644"/>
  <c r="P1653"/>
  <c r="BK1662"/>
  <c r="J1662"/>
  <c r="J137"/>
  <c r="P1672"/>
  <c r="R1679"/>
  <c r="P1694"/>
  <c r="BK196"/>
  <c r="J196"/>
  <c r="J99"/>
  <c r="R347"/>
  <c r="BK704"/>
  <c r="J704"/>
  <c r="J108"/>
  <c r="BK849"/>
  <c r="J849"/>
  <c r="J109"/>
  <c r="BK1019"/>
  <c r="J1019"/>
  <c r="J111"/>
  <c r="BK1096"/>
  <c r="J1096"/>
  <c r="J115"/>
  <c r="R1135"/>
  <c r="P1221"/>
  <c r="T1249"/>
  <c r="R1381"/>
  <c r="T1381"/>
  <c r="BK1395"/>
  <c r="J1395"/>
  <c r="J124"/>
  <c r="T1395"/>
  <c r="P1490"/>
  <c r="T1523"/>
  <c r="BK1576"/>
  <c r="J1576"/>
  <c r="J129"/>
  <c r="P1622"/>
  <c r="P1644"/>
  <c r="P1662"/>
  <c r="P1657"/>
  <c r="BK1672"/>
  <c r="J1672"/>
  <c r="J139"/>
  <c r="T1679"/>
  <c r="R1694"/>
  <c r="P196"/>
  <c r="T347"/>
  <c r="T648"/>
  <c r="T659"/>
  <c r="T688"/>
  <c r="P849"/>
  <c r="P1019"/>
  <c r="R1088"/>
  <c r="R1096"/>
  <c r="BK1129"/>
  <c r="J1129"/>
  <c r="J116"/>
  <c r="P1129"/>
  <c r="R1129"/>
  <c r="T1129"/>
  <c r="BK1249"/>
  <c r="J1249"/>
  <c r="J122"/>
  <c r="P1381"/>
  <c r="BK1405"/>
  <c r="J1405"/>
  <c r="J125"/>
  <c r="T1490"/>
  <c r="R1550"/>
  <c r="T1550"/>
  <c r="T1622"/>
  <c r="T1653"/>
  <c r="T1662"/>
  <c r="T1657"/>
  <c r="R1672"/>
  <c r="P1679"/>
  <c r="T1694"/>
  <c r="BK1205"/>
  <c r="J1205"/>
  <c r="J118"/>
  <c r="BK1207"/>
  <c r="J1207"/>
  <c r="J119"/>
  <c r="BK656"/>
  <c r="J656"/>
  <c r="J104"/>
  <c r="BK1670"/>
  <c r="J1670"/>
  <c r="J138"/>
  <c r="BK1094"/>
  <c r="J1094"/>
  <c r="J114"/>
  <c r="BK1651"/>
  <c r="BK1650"/>
  <c r="J1650"/>
  <c r="J133"/>
  <c r="BK1209"/>
  <c r="J1209"/>
  <c r="J120"/>
  <c r="BK1657"/>
  <c r="J1657"/>
  <c r="J136"/>
  <c r="BK1648"/>
  <c r="J1648"/>
  <c r="J132"/>
  <c r="BK1677"/>
  <c r="J1677"/>
  <c r="J140"/>
  <c r="J91"/>
  <c r="J156"/>
  <c r="BE173"/>
  <c r="BE181"/>
  <c r="BE185"/>
  <c r="BE201"/>
  <c r="BE205"/>
  <c r="BE219"/>
  <c r="BE256"/>
  <c r="BE269"/>
  <c r="BE431"/>
  <c r="BE529"/>
  <c r="BE547"/>
  <c r="BE578"/>
  <c r="BE596"/>
  <c r="BE682"/>
  <c r="BE700"/>
  <c r="BE702"/>
  <c r="BE710"/>
  <c r="BE769"/>
  <c r="BE782"/>
  <c r="BE850"/>
  <c r="BE924"/>
  <c r="BE970"/>
  <c r="BE992"/>
  <c r="BE1014"/>
  <c r="BE1087"/>
  <c r="BE1090"/>
  <c r="BE1121"/>
  <c r="BE1136"/>
  <c r="BE1137"/>
  <c r="BE1188"/>
  <c r="BE1222"/>
  <c r="BE1231"/>
  <c r="BE1238"/>
  <c r="BE1242"/>
  <c r="BE1296"/>
  <c r="BE1318"/>
  <c r="BE1334"/>
  <c r="BE1386"/>
  <c r="BE1404"/>
  <c r="BE1454"/>
  <c r="BE1457"/>
  <c r="BE1488"/>
  <c r="BE1489"/>
  <c r="BE1532"/>
  <c r="BE1551"/>
  <c r="BE1554"/>
  <c r="BE1574"/>
  <c r="BE1612"/>
  <c r="BE1618"/>
  <c r="BE1635"/>
  <c r="BE1639"/>
  <c r="BE1660"/>
  <c r="BE1669"/>
  <c r="BE1674"/>
  <c r="BE1688"/>
  <c r="J92"/>
  <c r="F158"/>
  <c r="BE184"/>
  <c r="BE241"/>
  <c r="BE263"/>
  <c r="BE306"/>
  <c r="BE322"/>
  <c r="BE348"/>
  <c r="BE366"/>
  <c r="BE391"/>
  <c r="BE395"/>
  <c r="BE460"/>
  <c r="BE489"/>
  <c r="BE498"/>
  <c r="BE503"/>
  <c r="BE545"/>
  <c r="BE697"/>
  <c r="BE701"/>
  <c r="BE706"/>
  <c r="BE714"/>
  <c r="BE724"/>
  <c r="BE728"/>
  <c r="BE804"/>
  <c r="BE805"/>
  <c r="BE844"/>
  <c r="BE847"/>
  <c r="BE851"/>
  <c r="BE902"/>
  <c r="BE984"/>
  <c r="BE996"/>
  <c r="BE1017"/>
  <c r="BE1058"/>
  <c r="BE1064"/>
  <c r="BE1065"/>
  <c r="BE1066"/>
  <c r="BE1078"/>
  <c r="BE1082"/>
  <c r="BE1083"/>
  <c r="BE1085"/>
  <c r="BE1127"/>
  <c r="BE1131"/>
  <c r="BE1206"/>
  <c r="BE1210"/>
  <c r="BE1245"/>
  <c r="BE1248"/>
  <c r="BE1251"/>
  <c r="BE1274"/>
  <c r="BE1282"/>
  <c r="BE1300"/>
  <c r="BE1367"/>
  <c r="BE1376"/>
  <c r="BE1382"/>
  <c r="BE1397"/>
  <c r="BE1400"/>
  <c r="BE1476"/>
  <c r="BE1477"/>
  <c r="BE1493"/>
  <c r="BE1494"/>
  <c r="BE1542"/>
  <c r="BE1548"/>
  <c r="BE1549"/>
  <c r="BE1564"/>
  <c r="BE1600"/>
  <c r="BE1601"/>
  <c r="BE1619"/>
  <c r="BE1621"/>
  <c r="BE1652"/>
  <c r="BE1655"/>
  <c r="BE1656"/>
  <c r="BE1659"/>
  <c r="BE1663"/>
  <c r="BE1673"/>
  <c r="BE1695"/>
  <c r="F159"/>
  <c r="BE245"/>
  <c r="BE289"/>
  <c r="BE333"/>
  <c r="BE475"/>
  <c r="BE494"/>
  <c r="BE511"/>
  <c r="BE540"/>
  <c r="BE541"/>
  <c r="BE562"/>
  <c r="BE570"/>
  <c r="BE678"/>
  <c r="BE703"/>
  <c r="BE705"/>
  <c r="BE737"/>
  <c r="BE757"/>
  <c r="BE779"/>
  <c r="BE841"/>
  <c r="BE940"/>
  <c r="BE945"/>
  <c r="BE978"/>
  <c r="BE1001"/>
  <c r="BE1012"/>
  <c r="BE1018"/>
  <c r="BE1063"/>
  <c r="BE1086"/>
  <c r="BE1095"/>
  <c r="BE1192"/>
  <c r="BE1200"/>
  <c r="BE1202"/>
  <c r="BE1204"/>
  <c r="BE1278"/>
  <c r="BE1290"/>
  <c r="BE1293"/>
  <c r="BE1307"/>
  <c r="BE1390"/>
  <c r="BE1396"/>
  <c r="BE1469"/>
  <c r="BE1475"/>
  <c r="BE1492"/>
  <c r="BE1522"/>
  <c r="BE1529"/>
  <c r="BE1552"/>
  <c r="BE1553"/>
  <c r="BE1571"/>
  <c r="BE1602"/>
  <c r="BE1614"/>
  <c r="BE174"/>
  <c r="BE210"/>
  <c r="BE232"/>
  <c r="BE273"/>
  <c r="BE310"/>
  <c r="BE334"/>
  <c r="BE343"/>
  <c r="BE406"/>
  <c r="BE414"/>
  <c r="BE487"/>
  <c r="BE512"/>
  <c r="BE526"/>
  <c r="BE527"/>
  <c r="BE550"/>
  <c r="BE556"/>
  <c r="BE600"/>
  <c r="BE609"/>
  <c r="BE628"/>
  <c r="BE636"/>
  <c r="BE646"/>
  <c r="BE649"/>
  <c r="BE660"/>
  <c r="BE671"/>
  <c r="BE674"/>
  <c r="BE689"/>
  <c r="BE747"/>
  <c r="BE815"/>
  <c r="BE833"/>
  <c r="BE848"/>
  <c r="BE929"/>
  <c r="BE935"/>
  <c r="BE942"/>
  <c r="BE943"/>
  <c r="BE957"/>
  <c r="BE997"/>
  <c r="BE1009"/>
  <c r="BE1015"/>
  <c r="BE1030"/>
  <c r="BE1040"/>
  <c r="BE1046"/>
  <c r="BE1068"/>
  <c r="BE1109"/>
  <c r="BE1124"/>
  <c r="BE1128"/>
  <c r="BE1134"/>
  <c r="BE1154"/>
  <c r="BE1160"/>
  <c r="BE1166"/>
  <c r="BE1174"/>
  <c r="BE1201"/>
  <c r="BE1203"/>
  <c r="BE1226"/>
  <c r="BE1227"/>
  <c r="BE1235"/>
  <c r="BE1263"/>
  <c r="BE1308"/>
  <c r="BE1368"/>
  <c r="BE1401"/>
  <c r="BE1406"/>
  <c r="BE1460"/>
  <c r="BE1486"/>
  <c r="BE1487"/>
  <c r="BE1526"/>
  <c r="BE1538"/>
  <c r="BE1547"/>
  <c r="BE1565"/>
  <c r="BE1568"/>
  <c r="BE1620"/>
  <c r="BE1640"/>
  <c r="BE1645"/>
  <c r="BE1646"/>
  <c r="BE1661"/>
  <c r="BE1668"/>
  <c r="BE1671"/>
  <c r="BE1678"/>
  <c r="BE1693"/>
  <c r="BE178"/>
  <c r="BE224"/>
  <c r="BE277"/>
  <c r="BE281"/>
  <c r="BE339"/>
  <c r="BE357"/>
  <c r="BE383"/>
  <c r="BE479"/>
  <c r="BE483"/>
  <c r="BE488"/>
  <c r="BE536"/>
  <c r="BE539"/>
  <c r="BE624"/>
  <c r="BE650"/>
  <c r="BE655"/>
  <c r="BE664"/>
  <c r="BE667"/>
  <c r="BE687"/>
  <c r="BE792"/>
  <c r="BE837"/>
  <c r="BE914"/>
  <c r="BE915"/>
  <c r="BE988"/>
  <c r="BE1013"/>
  <c r="BE1020"/>
  <c r="BE1034"/>
  <c r="BE1062"/>
  <c r="BE1092"/>
  <c r="BE1093"/>
  <c r="BE1097"/>
  <c r="BE1105"/>
  <c r="BE1130"/>
  <c r="BE1138"/>
  <c r="BE1142"/>
  <c r="BE1148"/>
  <c r="BE1182"/>
  <c r="BE1208"/>
  <c r="BE1269"/>
  <c r="BE1272"/>
  <c r="BE1304"/>
  <c r="BE1312"/>
  <c r="BE1370"/>
  <c r="BE1380"/>
  <c r="BE1410"/>
  <c r="BE1414"/>
  <c r="BE1495"/>
  <c r="BE1539"/>
  <c r="BE1613"/>
  <c r="BE1641"/>
  <c r="BE1643"/>
  <c r="BE1647"/>
  <c r="BE1658"/>
  <c r="BE1680"/>
  <c r="BE1698"/>
  <c r="E85"/>
  <c r="BE165"/>
  <c r="BE169"/>
  <c r="BE175"/>
  <c r="BE189"/>
  <c r="BE193"/>
  <c r="BE197"/>
  <c r="BE252"/>
  <c r="BE374"/>
  <c r="BE423"/>
  <c r="BE513"/>
  <c r="BE514"/>
  <c r="BE542"/>
  <c r="BE546"/>
  <c r="BE647"/>
  <c r="BE651"/>
  <c r="BE652"/>
  <c r="BE657"/>
  <c r="BE681"/>
  <c r="BE732"/>
  <c r="BE823"/>
  <c r="BE834"/>
  <c r="BE885"/>
  <c r="BE921"/>
  <c r="BE932"/>
  <c r="BE941"/>
  <c r="BE944"/>
  <c r="BE958"/>
  <c r="BE974"/>
  <c r="BE1005"/>
  <c r="BE1067"/>
  <c r="BE1084"/>
  <c r="BE1089"/>
  <c r="BE1132"/>
  <c r="BE1133"/>
  <c r="BE1225"/>
  <c r="BE1250"/>
  <c r="BE1273"/>
  <c r="BE1311"/>
  <c r="BE1322"/>
  <c r="BE1340"/>
  <c r="BE1341"/>
  <c r="BE1369"/>
  <c r="BE1394"/>
  <c r="BE1417"/>
  <c r="BE1472"/>
  <c r="BE1481"/>
  <c r="BE1484"/>
  <c r="BE1485"/>
  <c r="BE1491"/>
  <c r="BE1518"/>
  <c r="BE1524"/>
  <c r="BE1525"/>
  <c r="BE1575"/>
  <c r="BE1577"/>
  <c r="BE1606"/>
  <c r="BE1609"/>
  <c r="BE1617"/>
  <c r="BE1623"/>
  <c r="BE1642"/>
  <c r="BE1649"/>
  <c r="BE1654"/>
  <c r="BE1684"/>
  <c r="J34"/>
  <c i="1" r="AW95"/>
  <c i="2" r="F35"/>
  <c i="1" r="BB95"/>
  <c r="BB94"/>
  <c r="AX94"/>
  <c i="2" r="F37"/>
  <c i="1" r="BD95"/>
  <c r="BD94"/>
  <c r="W33"/>
  <c i="2" r="F36"/>
  <c i="1" r="BC95"/>
  <c r="BC94"/>
  <c r="AY94"/>
  <c i="2" r="F34"/>
  <c i="1" r="BA95"/>
  <c r="BA94"/>
  <c r="W30"/>
  <c i="2" l="1" r="P163"/>
  <c r="R658"/>
  <c r="P658"/>
  <c r="BK658"/>
  <c r="J658"/>
  <c r="J105"/>
  <c r="T658"/>
  <c r="R163"/>
  <c r="R162"/>
  <c r="BK163"/>
  <c r="J163"/>
  <c r="J97"/>
  <c r="T163"/>
  <c r="T162"/>
  <c r="J659"/>
  <c r="J106"/>
  <c r="J164"/>
  <c r="J98"/>
  <c r="J1651"/>
  <c r="J134"/>
  <c r="F33"/>
  <c i="1" r="AZ95"/>
  <c r="AZ94"/>
  <c r="W29"/>
  <c r="AW94"/>
  <c r="AK30"/>
  <c i="2" r="J33"/>
  <c i="1" r="AV95"/>
  <c r="AT95"/>
  <c r="W31"/>
  <c r="W32"/>
  <c i="2" l="1" r="P162"/>
  <c i="1" r="AU95"/>
  <c i="2" r="BK162"/>
  <c r="J162"/>
  <c i="1" r="AU94"/>
  <c r="AV94"/>
  <c r="AK29"/>
  <c i="2" r="J30"/>
  <c i="1" r="AG95"/>
  <c r="AG94"/>
  <c r="AK26"/>
  <c i="2" l="1" r="J39"/>
  <c r="J96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<sst xmlns="http://schemas.openxmlformats.org/spreadsheetml/2006/main">
  <si>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</si>
  <si>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</si>
  <si>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</si>
  <si>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</si>
  <si>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</si>
  <si>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{8cd693e8-06a3-4058-befc-3984cb0ed865}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</si>
  <si>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</si>
  <si>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</si>
  <si>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</si>
  <si>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</si>
  <si>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</si>
  <si>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</si>
  <si>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</si>
  <si>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</si>
  <si>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24P-FAP008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</si>
  <si>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</si>
  <si>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</si>
  <si>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Ústí nad Labem - Předmostí čp 50 - rekonstrukce budovy</t>
  </si>
  <si>
    <t>KSO:</t>
  </si>
  <si>
    <t>CC-CZ:</t>
  </si>
  <si>
    <t>Místo:</t>
  </si>
  <si>
    <t xml:space="preserve"> </t>
  </si>
  <si>
    <t>Datum:</t>
  </si>
  <si>
    <t>5. 9. 2024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</si>
  <si>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</si>
  <si>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</si>
  <si>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</si>
  <si>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</si>
  <si>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</si>
  <si>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</si>
  <si>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</si>
  <si>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</si>
  <si>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</si>
  <si>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</si>
  <si>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</si>
  <si>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</si>
  <si>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</si>
  <si>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</si>
  <si>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</si>
  <si>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</si>
  <si>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</si>
  <si>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</si>
  <si>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</si>
  <si>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</si>
  <si>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</si>
  <si>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</si>
  <si>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</si>
  <si>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</si>
  <si>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</si>
  <si>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</si>
  <si>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</si>
  <si>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</si>
  <si>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</si>
  <si>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</si>
  <si>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</si>
  <si>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</si>
  <si>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</si>
  <si>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</si>
  <si>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</si>
  <si>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</si>
  <si>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</si>
  <si>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</si>
  <si>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</si>
  <si>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</si>
  <si>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</si>
  <si>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</si>
  <si>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</si>
  <si>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</si>
  <si>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</si>
  <si>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</si>
  <si>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</si>
  <si>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</si>
  <si>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</si>
  <si>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</si>
  <si>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</si>
  <si>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</si>
  <si>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</si>
  <si>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</si>
  <si>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Ústí nad Lab...</t>
  </si>
  <si>
    <t>STA</t>
  </si>
  <si>
    <t>1</t>
  </si>
  <si>
    <t>{d53e4576-7010-4b7b-b1d4-9d913ceaf642}</t>
  </si>
  <si>
    <t>2</t>
  </si>
  <si>
    <t>KRYCÍ LIST SOUPISU PRACÍ</t>
  </si>
  <si>
    <t>Objekt:</t>
  </si>
  <si>
    <t>24P-FAP008 - Ústí nad Lab...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</si>
  <si>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</si>
  <si>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</si>
  <si>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</si>
  <si>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</si>
  <si>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</si>
  <si>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</si>
  <si>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</si>
  <si>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</si>
  <si>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</si>
  <si>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</si>
  <si>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</si>
  <si>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</si>
  <si>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</si>
  <si>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</si>
  <si>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</si>
  <si>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</si>
  <si>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</si>
  <si>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</si>
  <si>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</si>
  <si>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</si>
  <si>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</si>
  <si>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</si>
  <si>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</si>
  <si>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</si>
  <si>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</si>
  <si>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</si>
  <si>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</si>
  <si>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</si>
  <si>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</si>
  <si>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</si>
  <si>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</si>
  <si>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</si>
  <si>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</si>
  <si>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</si>
  <si>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</si>
  <si>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</si>
  <si>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</si>
  <si>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</si>
  <si>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</si>
  <si>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</si>
  <si>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</si>
  <si>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</si>
  <si>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</si>
  <si>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</si>
  <si>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</si>
  <si>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</si>
  <si>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</si>
  <si>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</si>
  <si>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</si>
  <si>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</si>
  <si>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</si>
  <si>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</si>
  <si>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</si>
  <si>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</si>
  <si>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</si>
  <si>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</si>
  <si>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</si>
  <si>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</si>
  <si>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</si>
  <si>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</si>
  <si>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</si>
  <si>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</si>
  <si>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</si>
  <si>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</si>
  <si>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</si>
  <si>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</si>
  <si>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</si>
  <si>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</si>
  <si>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</si>
  <si>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</si>
  <si>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jam nezapažených v hornině třídy těžitelnosti I skupiny 3 objem do 50 m3 strojně</t>
  </si>
  <si>
    <t>m3</t>
  </si>
  <si>
    <t>4</t>
  </si>
  <si>
    <t>VV</t>
  </si>
  <si>
    <t>pro výtahovou šachtu</t>
  </si>
  <si>
    <t>(3,10*3,80+5,10*5,80)/2*3,50</t>
  </si>
  <si>
    <t>Součet</t>
  </si>
  <si>
    <t>139711111</t>
  </si>
  <si>
    <t>Vykopávky v uzavřených prostorech v hornině třídy těžitelnosti I skupiny 1 až 3 ručně</t>
  </si>
  <si>
    <t>pro ležatou kanalizaci</t>
  </si>
  <si>
    <t>10,00*0,60*0,80</t>
  </si>
  <si>
    <t>3</t>
  </si>
  <si>
    <t>162211201</t>
  </si>
  <si>
    <t>Vodorovné přemístění do 10 m nošením výkopku z horniny třídy těžitelnosti I skupiny 1 až 3</t>
  </si>
  <si>
    <t>6</t>
  </si>
  <si>
    <t>162211209</t>
  </si>
  <si>
    <t>Příplatek k vodorovnému přemístění nošením za každých dalších 10 m nošení výkopku z horniny třídy těžitelnosti I skupiny 1 až 3</t>
  </si>
  <si>
    <t>8</t>
  </si>
  <si>
    <t>5</t>
  </si>
  <si>
    <t>162751117</t>
  </si>
  <si>
    <t>Vodorovné přemístění přes 9 000 do 10000 m výkopku/sypaniny z horniny třídy těžitelnosti I skupiny 1 až 3</t>
  </si>
  <si>
    <t>10</t>
  </si>
  <si>
    <t>72,38-55,10+4,80</t>
  </si>
  <si>
    <t>162751119</t>
  </si>
  <si>
    <t>Příplatek k vodorovnému přemístění výkopku/sypaniny z horniny třídy těžitelnosti I skupiny 1 až 3 ZKD 1000 m přes 10000 m</t>
  </si>
  <si>
    <t>22,08*5 "Přepočtené koeficientem množství</t>
  </si>
  <si>
    <t>7</t>
  </si>
  <si>
    <t>171201221</t>
  </si>
  <si>
    <t>Poplatek za uložení na skládce (skládkovné) zeminy a kamení kód odpadu 17 05 04</t>
  </si>
  <si>
    <t>t</t>
  </si>
  <si>
    <t>14</t>
  </si>
  <si>
    <t>22,08*1,8 "Přepočtené koeficientem množství</t>
  </si>
  <si>
    <t>171251201</t>
  </si>
  <si>
    <t>Uložení sypaniny na skládky nebo meziskládky</t>
  </si>
  <si>
    <t>16</t>
  </si>
  <si>
    <t>9</t>
  </si>
  <si>
    <t>174151101</t>
  </si>
  <si>
    <t>Zásyp jam, šachet rýh nebo kolem objektů sypaninou se zhutněním</t>
  </si>
  <si>
    <t>18</t>
  </si>
  <si>
    <t>zpětný zásyp</t>
  </si>
  <si>
    <t>72,38-2,40*2,40*3,00</t>
  </si>
  <si>
    <t>175111101</t>
  </si>
  <si>
    <t>Obsypání potrubí ručně sypaninou bez prohození, uloženou do 3 m</t>
  </si>
  <si>
    <t>20</t>
  </si>
  <si>
    <t>ležatá kanalizace</t>
  </si>
  <si>
    <t>10,00*0,60*0,70</t>
  </si>
  <si>
    <t>11</t>
  </si>
  <si>
    <t>M</t>
  </si>
  <si>
    <t>58331200</t>
  </si>
  <si>
    <t>štěrkopísek netříděný</t>
  </si>
  <si>
    <t>22</t>
  </si>
  <si>
    <t>4,2*2 "Přepočtené koeficientem množství</t>
  </si>
  <si>
    <t>Svislé a kompletní konstrukce</t>
  </si>
  <si>
    <t>310231055</t>
  </si>
  <si>
    <t>Zazdívka otvorů ve zdivu nadzákladovém pl přes 1 do 4 m2 cihlami děrovanými přes P10 do P15 tl 300 mm</t>
  </si>
  <si>
    <t>m2</t>
  </si>
  <si>
    <t>24</t>
  </si>
  <si>
    <t>m 1,01 - 1,08</t>
  </si>
  <si>
    <t>1,00*2,10</t>
  </si>
  <si>
    <t>13</t>
  </si>
  <si>
    <t>317168011</t>
  </si>
  <si>
    <t>Překlad keramický plochý š 115 mm dl 1000 mm</t>
  </si>
  <si>
    <t>kus</t>
  </si>
  <si>
    <t>26</t>
  </si>
  <si>
    <t>m 1,06 - 1,07</t>
  </si>
  <si>
    <t>317234410</t>
  </si>
  <si>
    <t>Vyzdívka mezi nosníky z cihel pálených na MC</t>
  </si>
  <si>
    <t>28</t>
  </si>
  <si>
    <t>IPE profily</t>
  </si>
  <si>
    <t>1,40*0,45*0,20*5</t>
  </si>
  <si>
    <t>2,50*0,45*0,24</t>
  </si>
  <si>
    <t>15</t>
  </si>
  <si>
    <t>317944323</t>
  </si>
  <si>
    <t>Válcované nosníky č.14 až 22 dodatečně osazované do připravených otvorů</t>
  </si>
  <si>
    <t>30</t>
  </si>
  <si>
    <t>IPE 200 - překlady u výtahu 22,40 / 0,768</t>
  </si>
  <si>
    <t>1.pp</t>
  </si>
  <si>
    <t>5*1,40*22,40*0,001</t>
  </si>
  <si>
    <t>1. np - 3. np</t>
  </si>
  <si>
    <t>4*1,40*4*22,40*0,001</t>
  </si>
  <si>
    <t>4. np</t>
  </si>
  <si>
    <t>3*1,40*1*22,40*0,001</t>
  </si>
  <si>
    <t>317944325</t>
  </si>
  <si>
    <t>Válcované nosníky č.24 a vyšší dodatečně osazované do připravených otvorů</t>
  </si>
  <si>
    <t>32</t>
  </si>
  <si>
    <t>překlad nad vstupem 1. np</t>
  </si>
  <si>
    <t>IPE 240 - 30,70 / 0,922</t>
  </si>
  <si>
    <t>2,50*3*30,70*0,001</t>
  </si>
  <si>
    <t>17</t>
  </si>
  <si>
    <t>340231025</t>
  </si>
  <si>
    <t>Zazdívka otvorů v příčkách nebo stěnách pl přes 1 do 4 m2 cihlami děrovanými tl 115 mm</t>
  </si>
  <si>
    <t>34</t>
  </si>
  <si>
    <t>0,85*2,80-0,70*2,00</t>
  </si>
  <si>
    <t>m 2,12 - 2,13</t>
  </si>
  <si>
    <t>0,80*2,02</t>
  </si>
  <si>
    <t>m 2,1 - 2,08</t>
  </si>
  <si>
    <t>0,62*2,10</t>
  </si>
  <si>
    <t>340231035</t>
  </si>
  <si>
    <t>Zazdívka otvorů v příčkách nebo stěnách pl přes 1 do 4 m2 cihlami děrovanými tl 140 mm</t>
  </si>
  <si>
    <t>36</t>
  </si>
  <si>
    <t xml:space="preserve">zazdívka po vybouraných dveřích </t>
  </si>
  <si>
    <t>m 1,03</t>
  </si>
  <si>
    <t>m 1,06</t>
  </si>
  <si>
    <t>0,70*2,02</t>
  </si>
  <si>
    <t>m 3,01 - 3,02</t>
  </si>
  <si>
    <t>0,90*2,10</t>
  </si>
  <si>
    <t>19</t>
  </si>
  <si>
    <t>342244201</t>
  </si>
  <si>
    <t>Příčka z cihel broušených na tenkovrstvou maltu tloušťky 80 mm</t>
  </si>
  <si>
    <t>38</t>
  </si>
  <si>
    <t>m 2,08 - 2,12</t>
  </si>
  <si>
    <t>1,59*3,00-0,90*2,00</t>
  </si>
  <si>
    <t>342244221</t>
  </si>
  <si>
    <t>Příčka z cihel broušených na tenkovrstvou maltu tloušťky 140 mm</t>
  </si>
  <si>
    <t>40</t>
  </si>
  <si>
    <t>nové příčky</t>
  </si>
  <si>
    <t>m 1,08 - 1,09</t>
  </si>
  <si>
    <t>3,30*3,20-0,70*2,00</t>
  </si>
  <si>
    <t>m 1,11 - 1,12</t>
  </si>
  <si>
    <t>(2,16+0,78+0,30)*3,20-1,00*2,00</t>
  </si>
  <si>
    <t>342291111</t>
  </si>
  <si>
    <t>Ukotvení příček montážní polyuretanovou pěnou tl příčky do 100 mm</t>
  </si>
  <si>
    <t>m</t>
  </si>
  <si>
    <t>42</t>
  </si>
  <si>
    <t>1,59</t>
  </si>
  <si>
    <t>342291112</t>
  </si>
  <si>
    <t>Ukotvení příček montážní polyuretanovou pěnou tl příčky přes 100 mm</t>
  </si>
  <si>
    <t>44</t>
  </si>
  <si>
    <t>3,30</t>
  </si>
  <si>
    <t>(2,16+0,78+0,30)</t>
  </si>
  <si>
    <t>23</t>
  </si>
  <si>
    <t>342291121</t>
  </si>
  <si>
    <t>Ukotvení příček k cihelným konstrukcím plochými kotvami</t>
  </si>
  <si>
    <t>46</t>
  </si>
  <si>
    <t>1. np</t>
  </si>
  <si>
    <t>3,20*4</t>
  </si>
  <si>
    <t>2. np</t>
  </si>
  <si>
    <t>3,00*2</t>
  </si>
  <si>
    <t>346244381</t>
  </si>
  <si>
    <t>Plentování jednostranné v do 200 mm válcovaných nosníků cihlami</t>
  </si>
  <si>
    <t>48</t>
  </si>
  <si>
    <t>1,40*2*0,20*5</t>
  </si>
  <si>
    <t>25</t>
  </si>
  <si>
    <t>346244382</t>
  </si>
  <si>
    <t>Plentování jednostranné v přes 200 do 300 mm válcovaných nosníků cihlami</t>
  </si>
  <si>
    <t>50</t>
  </si>
  <si>
    <t>2,50*0,24*2</t>
  </si>
  <si>
    <t>346244831</t>
  </si>
  <si>
    <t>Přizdívky izolační tl 290 mm z cihel dl 290 mm pevnosti P 10 až P 20 na MC 10</t>
  </si>
  <si>
    <t>52</t>
  </si>
  <si>
    <t>m 42</t>
  </si>
  <si>
    <t>0,60*2,75</t>
  </si>
  <si>
    <t>27</t>
  </si>
  <si>
    <t>346272236</t>
  </si>
  <si>
    <t>Přizdívka z pórobetonových tvárnic tl 100 mm</t>
  </si>
  <si>
    <t>54</t>
  </si>
  <si>
    <t>přizdívka v , 1,02</t>
  </si>
  <si>
    <t>(1,00+0,20)*3,20</t>
  </si>
  <si>
    <t>m 3,10</t>
  </si>
  <si>
    <t>0,90*1,50</t>
  </si>
  <si>
    <t>m 4,10, 4,11</t>
  </si>
  <si>
    <t>(1,20+0,95+0,95)*1,50</t>
  </si>
  <si>
    <t>349231811</t>
  </si>
  <si>
    <t>Přizdívka ostění z cihel tl přes 80 do 150 mm</t>
  </si>
  <si>
    <t>56</t>
  </si>
  <si>
    <t>ostění do nové výtahové šachty</t>
  </si>
  <si>
    <t>1. pp</t>
  </si>
  <si>
    <t>2,20*0,60*2</t>
  </si>
  <si>
    <t>2,20*0,45*2</t>
  </si>
  <si>
    <t>vstupní dveře</t>
  </si>
  <si>
    <t>2,75*0,45*2</t>
  </si>
  <si>
    <t>m 1,02 - 1,08</t>
  </si>
  <si>
    <t>2,10*0,15*2</t>
  </si>
  <si>
    <t>m 2,06 - 2,09</t>
  </si>
  <si>
    <t>m 2,087 - 2,11, 2,13</t>
  </si>
  <si>
    <t>2,10*0,15*2*2</t>
  </si>
  <si>
    <t>29</t>
  </si>
  <si>
    <t>349231821</t>
  </si>
  <si>
    <t>Přizdívka ostění s ozubem z cihel tl přes 150 do 300 mm</t>
  </si>
  <si>
    <t>58</t>
  </si>
  <si>
    <t>0,45*2,20</t>
  </si>
  <si>
    <t>380326342.1</t>
  </si>
  <si>
    <t>Kompletní konstrukce ze ŽB pro konstrukce bílých van tř. C 30/37 tl přes 150 do 300 mm</t>
  </si>
  <si>
    <t>60</t>
  </si>
  <si>
    <t>konstrukce dojezdu výtahu</t>
  </si>
  <si>
    <t>deska</t>
  </si>
  <si>
    <t>2,26*2,30*0,30</t>
  </si>
  <si>
    <t>boky</t>
  </si>
  <si>
    <t>1,70*(4,12-2,82)*0,24</t>
  </si>
  <si>
    <t>(2,26*2+1,82)*4,12*0,24</t>
  </si>
  <si>
    <t>přesah</t>
  </si>
  <si>
    <t>0,45*0,25*0,24*2</t>
  </si>
  <si>
    <t>rezerva na křivist stávajícho zdiva</t>
  </si>
  <si>
    <t>1,00</t>
  </si>
  <si>
    <t>31</t>
  </si>
  <si>
    <t>380356231.1</t>
  </si>
  <si>
    <t xml:space="preserve">Bednění kompletních konstrukcí  neomítaných ploch rovinných zřízení</t>
  </si>
  <si>
    <t>62</t>
  </si>
  <si>
    <t>konstrukce dojezdu</t>
  </si>
  <si>
    <t>4,42*(2,26+2,30+2,26)</t>
  </si>
  <si>
    <t>1,60*2,30</t>
  </si>
  <si>
    <t>1,82*(4,12-2,82)</t>
  </si>
  <si>
    <t>(1,96*2+1,82)*4,12</t>
  </si>
  <si>
    <t>pro rozpěru</t>
  </si>
  <si>
    <t>0,45*0,25*2</t>
  </si>
  <si>
    <t>přesahy</t>
  </si>
  <si>
    <t>60,064*0,15</t>
  </si>
  <si>
    <t>380356232.1</t>
  </si>
  <si>
    <t>Bednění kompletních konstrukcí neomítaných ploch rovinných odstranění</t>
  </si>
  <si>
    <t>64</t>
  </si>
  <si>
    <t>33</t>
  </si>
  <si>
    <t>380361006.1</t>
  </si>
  <si>
    <t>Výztuž kompletních konstrukcí z betonářské oceli 10 505</t>
  </si>
  <si>
    <t>66</t>
  </si>
  <si>
    <t>výztuž dojezdu výtahu</t>
  </si>
  <si>
    <t>8,412*0,12</t>
  </si>
  <si>
    <t>Vodorovné konstrukce</t>
  </si>
  <si>
    <t>413232221</t>
  </si>
  <si>
    <t>Zazdívka zhlaví válcovaných nosníků v přes 150 do 300 mm</t>
  </si>
  <si>
    <t>68</t>
  </si>
  <si>
    <t>(5+4*3+2*3)*2</t>
  </si>
  <si>
    <t>35</t>
  </si>
  <si>
    <t>451573111</t>
  </si>
  <si>
    <t>Lože pod potrubí otevřený výkop ze štěrkopísku</t>
  </si>
  <si>
    <t>70</t>
  </si>
  <si>
    <t>10,00*0,60*0,10</t>
  </si>
  <si>
    <t>Úpravy povrchů, podlahy a osazování výplní</t>
  </si>
  <si>
    <t>611135101</t>
  </si>
  <si>
    <t>Hrubá výplň rýh ve stropech maltou jakékoli šířky rýhy</t>
  </si>
  <si>
    <t>72</t>
  </si>
  <si>
    <t>po vybourané příčce m 1,08 - 1,09</t>
  </si>
  <si>
    <t>2,60*0,30</t>
  </si>
  <si>
    <t>po vybourané príčce</t>
  </si>
  <si>
    <t>m 2,06, 2,07, 2,08</t>
  </si>
  <si>
    <t>(1,14+1,58+0,30+0,93)*0,30</t>
  </si>
  <si>
    <t>m 2,11, 2,12, 2,13</t>
  </si>
  <si>
    <t>((1,00+0,10+0,80+0,98)*2+1,25)*0,30</t>
  </si>
  <si>
    <t>37</t>
  </si>
  <si>
    <t>611315112</t>
  </si>
  <si>
    <t>Vápenná hladká omítka rýh ve stropech š přes 150 do 300 mm</t>
  </si>
  <si>
    <t>74</t>
  </si>
  <si>
    <t>611325223</t>
  </si>
  <si>
    <t>Vápenocementová štuková omítka malých ploch přes 0,25 do 1 m2 na stropech</t>
  </si>
  <si>
    <t>76</t>
  </si>
  <si>
    <t>m 1,09 - po vybouraných otvorech</t>
  </si>
  <si>
    <t>prostupy ve 2. np</t>
  </si>
  <si>
    <t>prostupy 3. np</t>
  </si>
  <si>
    <t>39</t>
  </si>
  <si>
    <t>612131101</t>
  </si>
  <si>
    <t>Cementový postřik vnitřních stěn nanášený celoplošně ručně</t>
  </si>
  <si>
    <t>78</t>
  </si>
  <si>
    <t>(3,30*3,20-0,70*2,00)*2</t>
  </si>
  <si>
    <t>((2,16+0,78+0,30)*3,20-1,00*2,00)*2</t>
  </si>
  <si>
    <t>(1,59*3,00-0,90*2,00)*2</t>
  </si>
  <si>
    <t>612135101</t>
  </si>
  <si>
    <t>Hrubá výplň rýh ve stěnách maltou jakékoli šířky rýhy</t>
  </si>
  <si>
    <t>80</t>
  </si>
  <si>
    <t>3,10*0,30*2</t>
  </si>
  <si>
    <t>po vybourané príčce m 2,06, 2,07 2,08</t>
  </si>
  <si>
    <t>3,00*3*0,30</t>
  </si>
  <si>
    <t>po vybourané říčce m 2,11, 2,12, 2,13</t>
  </si>
  <si>
    <t>3,00*6*0,30</t>
  </si>
  <si>
    <t>41</t>
  </si>
  <si>
    <t>612142001</t>
  </si>
  <si>
    <t>Pletivo sklovláknité vnitřních stěn vtlačené do tmelu</t>
  </si>
  <si>
    <t>82</t>
  </si>
  <si>
    <t>přizívka v , 1,02</t>
  </si>
  <si>
    <t>612311131</t>
  </si>
  <si>
    <t>Vápenný štuk vnitřních stěn tloušťky do 3 mm</t>
  </si>
  <si>
    <t>84</t>
  </si>
  <si>
    <t>43</t>
  </si>
  <si>
    <t>612315112</t>
  </si>
  <si>
    <t>Vápenná hladká omítka rýh ve stěnách š přes 150 do 300 mm</t>
  </si>
  <si>
    <t>86</t>
  </si>
  <si>
    <t>612321121</t>
  </si>
  <si>
    <t>Vápenocementová omítka hladká jednovrstvá vnitřních stěn nanášená ručně</t>
  </si>
  <si>
    <t>88</t>
  </si>
  <si>
    <t>45</t>
  </si>
  <si>
    <t>612325223</t>
  </si>
  <si>
    <t>Vápenocementová štuková omítka malých ploch přes 0,25 do 1 m2 na stěnách</t>
  </si>
  <si>
    <t>90</t>
  </si>
  <si>
    <t>m 1,06 - 1,07 - nad obkladem</t>
  </si>
  <si>
    <t>1+1</t>
  </si>
  <si>
    <t>m 1,09 - 1,12 - po vybourání otvorů</t>
  </si>
  <si>
    <t>3+3</t>
  </si>
  <si>
    <t>m 4,12</t>
  </si>
  <si>
    <t>612325225</t>
  </si>
  <si>
    <t>Vápenocementová štuková omítka malých ploch přes 1 do 4 m2 na stěnách</t>
  </si>
  <si>
    <t>92</t>
  </si>
  <si>
    <t>stěna - do výtahvé šachty</t>
  </si>
  <si>
    <t>3. np</t>
  </si>
  <si>
    <t>dveře vstupní do 1. np</t>
  </si>
  <si>
    <t>zazdívka do m 1,03</t>
  </si>
  <si>
    <t>zazdívka do m 1,06</t>
  </si>
  <si>
    <t>zazdívka m 1,01 - 1,08</t>
  </si>
  <si>
    <t>zazdívka m 2,09 - 2,06</t>
  </si>
  <si>
    <t>zazdívka m 2,12 - 2,13</t>
  </si>
  <si>
    <t>zazdíívka m 2,08 - 2,11, 2,13</t>
  </si>
  <si>
    <t>zazdívka m 3,01 - 3,02</t>
  </si>
  <si>
    <t>47</t>
  </si>
  <si>
    <t>612325302</t>
  </si>
  <si>
    <t>Vápenocementová štuková omítka ostění nebo nadpraží</t>
  </si>
  <si>
    <t>94</t>
  </si>
  <si>
    <t>1,pp</t>
  </si>
  <si>
    <t>(2,20*2+1,10)*0,60</t>
  </si>
  <si>
    <t>1,np</t>
  </si>
  <si>
    <t>(2,20*2+1,10)*0,45</t>
  </si>
  <si>
    <t>2,np</t>
  </si>
  <si>
    <t>vstupní dveře 1. np</t>
  </si>
  <si>
    <t>(1,90+2,75*2)*0,45</t>
  </si>
  <si>
    <t>615142012</t>
  </si>
  <si>
    <t>Pletivo rabicové vnitřních nosníků provizorně přichycené</t>
  </si>
  <si>
    <t>96</t>
  </si>
  <si>
    <t>1,40*1,60*2+2,50*1,60</t>
  </si>
  <si>
    <t>49</t>
  </si>
  <si>
    <t>619995001</t>
  </si>
  <si>
    <t>Začištění omítek kolem oken, dveří, podlah nebo obkladů</t>
  </si>
  <si>
    <t>98</t>
  </si>
  <si>
    <t>napojení starých a nových omítek</t>
  </si>
  <si>
    <t>100,00</t>
  </si>
  <si>
    <t>622142001</t>
  </si>
  <si>
    <t>Sklovláknité pletivo vnějších stěn vtlačené do tmelu</t>
  </si>
  <si>
    <t>100</t>
  </si>
  <si>
    <t>vikýř</t>
  </si>
  <si>
    <t>3,00*4,20/2*2+3,00*3,20</t>
  </si>
  <si>
    <t>51</t>
  </si>
  <si>
    <t>622151031</t>
  </si>
  <si>
    <t>Penetrační silikonový nátěr vnějších pastovitých tenkovrstvých omítek stěn</t>
  </si>
  <si>
    <t>102</t>
  </si>
  <si>
    <t>622531012</t>
  </si>
  <si>
    <t>Tenkovrstvá silikonová zatíraná omítka zrnitost 1,5 mm vnějších stěn</t>
  </si>
  <si>
    <t>104</t>
  </si>
  <si>
    <t>53</t>
  </si>
  <si>
    <t>628195001</t>
  </si>
  <si>
    <t>Očištění zdiva nebo betonu zdí a valů před započetím oprav ručně</t>
  </si>
  <si>
    <t>106</t>
  </si>
  <si>
    <t>očištění stávajícho zdiva u výtahu</t>
  </si>
  <si>
    <t>0,24*4,12*2</t>
  </si>
  <si>
    <t>1,70*(4,12-2,82)</t>
  </si>
  <si>
    <t>631311123</t>
  </si>
  <si>
    <t>Mazanina tl přes 80 do 120 mm z betonu prostého bez zvýšených nároků na prostředí tř. C 12/15</t>
  </si>
  <si>
    <t>108</t>
  </si>
  <si>
    <t>podkladní beton pod výtahovou šachtu</t>
  </si>
  <si>
    <t>2,26*2,30*0,10</t>
  </si>
  <si>
    <t>55</t>
  </si>
  <si>
    <t>632451431</t>
  </si>
  <si>
    <t>Doplnění cementového potěru hlazeného pl do 1 m2 tl přes 20 do 30 mm</t>
  </si>
  <si>
    <t>110</t>
  </si>
  <si>
    <t>pod IPE profily</t>
  </si>
  <si>
    <t>0,500*0,25*2*5</t>
  </si>
  <si>
    <t>0,50*0,30*2*1</t>
  </si>
  <si>
    <t>642942111</t>
  </si>
  <si>
    <t>Osazování zárubní nebo rámů dveřních kovových do 2,5 m2 na MC</t>
  </si>
  <si>
    <t>112</t>
  </si>
  <si>
    <t>m 1,09 - 1,08</t>
  </si>
  <si>
    <t>57</t>
  </si>
  <si>
    <t>55331486</t>
  </si>
  <si>
    <t>zárubeň jednokřídlá ocelová pro zdění tl stěny 110-150mm rozměru 700/1970, 2100mm</t>
  </si>
  <si>
    <t>114</t>
  </si>
  <si>
    <t>55331489.1</t>
  </si>
  <si>
    <t>zárubeň jednokřídlá ocelová pro zdění tl stěny 110-150mm rozměru 1000/1970, 2100mm</t>
  </si>
  <si>
    <t>116</t>
  </si>
  <si>
    <t>59</t>
  </si>
  <si>
    <t>55331488</t>
  </si>
  <si>
    <t>zárubeň jednokřídlá ocelová pro zdění tl stěny 110-150mm rozměru 900/1970, 2100mm</t>
  </si>
  <si>
    <t>118</t>
  </si>
  <si>
    <t>642944121</t>
  </si>
  <si>
    <t>Osazování ocelových zárubní dodatečné pl do 2,5 m2</t>
  </si>
  <si>
    <t>120</t>
  </si>
  <si>
    <t>m 2,09 - 2,06</t>
  </si>
  <si>
    <t>m 2,08 - 2,11</t>
  </si>
  <si>
    <t>m 2,08 - 2,13</t>
  </si>
  <si>
    <t>61</t>
  </si>
  <si>
    <t>55331431</t>
  </si>
  <si>
    <t>zárubeň jednokřídlá ocelová pro dodatečnou montáž tl stěny 75-100mm rozměru 700/1970, 2100mm</t>
  </si>
  <si>
    <t>122</t>
  </si>
  <si>
    <t>55331432</t>
  </si>
  <si>
    <t>zárubeň jednokřídlá ocelová pro dodatečnou montáž tl stěny 75-100mm rozměru 800/1970, 2100mm</t>
  </si>
  <si>
    <t>124</t>
  </si>
  <si>
    <t>Ostatní konstrukce a práce, bourání</t>
  </si>
  <si>
    <t>63</t>
  </si>
  <si>
    <t>941111132</t>
  </si>
  <si>
    <t>Montáž lešení řadového trubkového lehkého s podlahami zatížení do 200 kg/m2 š od 1,2 do 1,5 m v přes 10 do 25 m</t>
  </si>
  <si>
    <t>126</t>
  </si>
  <si>
    <t>výtah, vikýř a ostatní</t>
  </si>
  <si>
    <t>5,00*14,00</t>
  </si>
  <si>
    <t>(2,20+1,50+2,20+1,50+2,20)*14,00</t>
  </si>
  <si>
    <t>ostatní</t>
  </si>
  <si>
    <t>150,00</t>
  </si>
  <si>
    <t>941111232</t>
  </si>
  <si>
    <t>Příplatek k lešení řadovému trubkovému lehkému s podlahami do 200 kg/m2 š od 1,2 do 1,5 m v přes 10 do 25 m za každý den použití</t>
  </si>
  <si>
    <t>128</t>
  </si>
  <si>
    <t>354,4*45 "Přepočtené koeficientem množství</t>
  </si>
  <si>
    <t>65</t>
  </si>
  <si>
    <t>941111312</t>
  </si>
  <si>
    <t>Odborná prohlídka lešení řadového trubkového lehkého s podlahami zatížení do 200 kg/m2 š od 0,6 do 1,5 m v do 25 m pl do 500 m2 zakrytého sítí</t>
  </si>
  <si>
    <t>130</t>
  </si>
  <si>
    <t>941111832</t>
  </si>
  <si>
    <t>Demontáž lešení řadového trubkového lehkého s podlahami zatížení do 200 kg/m2 š od 1,2 do 1,5 m v přes 10 do 25 m</t>
  </si>
  <si>
    <t>132</t>
  </si>
  <si>
    <t>67</t>
  </si>
  <si>
    <t>944511111</t>
  </si>
  <si>
    <t>Montáž ochranné sítě z textilie z umělých vláken</t>
  </si>
  <si>
    <t>134</t>
  </si>
  <si>
    <t>944511211</t>
  </si>
  <si>
    <t>Příplatek k ochranné síti za každý den použití</t>
  </si>
  <si>
    <t>136</t>
  </si>
  <si>
    <t>69</t>
  </si>
  <si>
    <t>944511811</t>
  </si>
  <si>
    <t>Demontáž ochranné sítě z textilie z umělých vláken</t>
  </si>
  <si>
    <t>138</t>
  </si>
  <si>
    <t>949101111</t>
  </si>
  <si>
    <t>Lešení pomocné pro objekty pozemních staveb s lešeňovou podlahou v do 1,9 m zatížení do 150 kg/m2</t>
  </si>
  <si>
    <t>140</t>
  </si>
  <si>
    <t>71</t>
  </si>
  <si>
    <t>952901111</t>
  </si>
  <si>
    <t>Vyčištění budov bytové a občanské výstavby při výšce podlaží do 4 m</t>
  </si>
  <si>
    <t>142</t>
  </si>
  <si>
    <t>133,64+134,38+136,25+124,16</t>
  </si>
  <si>
    <t>953334121</t>
  </si>
  <si>
    <t>Bobtnavý pásek do pracovních spar betonových kcí bentonitový 20 x 25 mm</t>
  </si>
  <si>
    <t>144</t>
  </si>
  <si>
    <t>těsnění spar dojezdu</t>
  </si>
  <si>
    <t>(2,26+2,30)*2</t>
  </si>
  <si>
    <t>(4,12-2,82)*2*2</t>
  </si>
  <si>
    <t>4,12*3</t>
  </si>
  <si>
    <t>73</t>
  </si>
  <si>
    <t>953334423</t>
  </si>
  <si>
    <t>Těsnící plech do pracovních spar betonových kcí s bitumenovým povrchem oboustranným š 160 mm</t>
  </si>
  <si>
    <t>146</t>
  </si>
  <si>
    <t>962031132</t>
  </si>
  <si>
    <t>Bourání příček nebo přizdívek z cihel pálených tl do 100 mm</t>
  </si>
  <si>
    <t>148</t>
  </si>
  <si>
    <t>0,85*3,00</t>
  </si>
  <si>
    <t>m 2,06, 2,07 2,08</t>
  </si>
  <si>
    <t>(1,50+0,93)*3,00</t>
  </si>
  <si>
    <t>m 2,13 - 2,12</t>
  </si>
  <si>
    <t>(1,00+0,10+0,80+0,98+1,25*2)*3,00</t>
  </si>
  <si>
    <t>75</t>
  </si>
  <si>
    <t>962031133</t>
  </si>
  <si>
    <t>Bourání příček nebo přizdívek z cihel pálených tl přes 100 do 150 mm</t>
  </si>
  <si>
    <t>150</t>
  </si>
  <si>
    <t>m 1,09, 1,08</t>
  </si>
  <si>
    <t>2,553*3,10</t>
  </si>
  <si>
    <t>m 2,08 - 2,06</t>
  </si>
  <si>
    <t>1,50*3,00</t>
  </si>
  <si>
    <t>m 2,11 - 2,12</t>
  </si>
  <si>
    <t>(1,00+0,10+0,80+0,98)*3,00</t>
  </si>
  <si>
    <t>968072455</t>
  </si>
  <si>
    <t>Vybourání kovových dveřních zárubní pl do 2 m2</t>
  </si>
  <si>
    <t>152</t>
  </si>
  <si>
    <t>vstupní dveře do 1. np</t>
  </si>
  <si>
    <t>0,90*2,15</t>
  </si>
  <si>
    <t>do m 1,03</t>
  </si>
  <si>
    <t>0,90*2,00</t>
  </si>
  <si>
    <t>do m 1,06</t>
  </si>
  <si>
    <t>0,60*2,00</t>
  </si>
  <si>
    <t>0,80*2,00</t>
  </si>
  <si>
    <t>0,70*2,00</t>
  </si>
  <si>
    <t>m 2,13 - 2,11, 2,12</t>
  </si>
  <si>
    <t>0,70*2,00*2</t>
  </si>
  <si>
    <t>77</t>
  </si>
  <si>
    <t>971033441</t>
  </si>
  <si>
    <t>Vybourání otvorů ve zdivu cihelném pl do 0,25 m2 na MVC nebo MV tl do 300 mm</t>
  </si>
  <si>
    <t>154</t>
  </si>
  <si>
    <t>m 1,09 - 1,12</t>
  </si>
  <si>
    <t>971033631</t>
  </si>
  <si>
    <t>Vybourání otvorů ve zdivu cihelném pl do 4 m2 na MVC nebo MV tl do 150 mm</t>
  </si>
  <si>
    <t>156</t>
  </si>
  <si>
    <t>pro dveře ve 2. np</t>
  </si>
  <si>
    <t>do m 2,06</t>
  </si>
  <si>
    <t>do m 2,11</t>
  </si>
  <si>
    <t>do m 2,13</t>
  </si>
  <si>
    <t>79</t>
  </si>
  <si>
    <t>971033651</t>
  </si>
  <si>
    <t>Vybourání otvorů ve zdivu cihelném pl do 4 m2 na MVC nebo MV tl do 600 mm</t>
  </si>
  <si>
    <t>158</t>
  </si>
  <si>
    <t>otvor do nové výtahové šchty</t>
  </si>
  <si>
    <t>1,10*2,20*0,60</t>
  </si>
  <si>
    <t>1,10*2,20*0,45</t>
  </si>
  <si>
    <t>vstupní stěna 1. np</t>
  </si>
  <si>
    <t>(1,90*2,75-1,00*2,20)*0,45</t>
  </si>
  <si>
    <t>972033371</t>
  </si>
  <si>
    <t>Vybourání otvorů v klenbách z cihel pl do 0,25 m2 tl do 450 mm</t>
  </si>
  <si>
    <t>160</t>
  </si>
  <si>
    <t>m 1,09</t>
  </si>
  <si>
    <t>81</t>
  </si>
  <si>
    <t>972054341</t>
  </si>
  <si>
    <t>Vybourání otvorů v ŽB stropech nebo klenbách pl do 0,25 m2 tl do 150 mm</t>
  </si>
  <si>
    <t>162</t>
  </si>
  <si>
    <t>ve 3. np</t>
  </si>
  <si>
    <t>ve 4. np</t>
  </si>
  <si>
    <t>974031666</t>
  </si>
  <si>
    <t>Vysekání rýh ve zdivu cihelném pro vtahování nosníků hl do 150 mm v do 250 mm</t>
  </si>
  <si>
    <t>164</t>
  </si>
  <si>
    <t>2,50*3</t>
  </si>
  <si>
    <t>5*1,40</t>
  </si>
  <si>
    <t>1. np - 4. np</t>
  </si>
  <si>
    <t>4*1,40*4</t>
  </si>
  <si>
    <t>83</t>
  </si>
  <si>
    <t>993111111</t>
  </si>
  <si>
    <t>Dovoz a odvoz lešení řadového do 10 km včetně naložení a složení</t>
  </si>
  <si>
    <t>166</t>
  </si>
  <si>
    <t>993111119</t>
  </si>
  <si>
    <t>Příplatek k ceně dovozu a odvozu lešení řadového ZKD 10 km přes 10 km</t>
  </si>
  <si>
    <t>168</t>
  </si>
  <si>
    <t>997</t>
  </si>
  <si>
    <t>Přesun sutě</t>
  </si>
  <si>
    <t>85</t>
  </si>
  <si>
    <t>997013154</t>
  </si>
  <si>
    <t>Vnitrostaveništní doprava suti a vybouraných hmot pro budovy v přes 12 do 15 m s omezením mechanizace</t>
  </si>
  <si>
    <t>170</t>
  </si>
  <si>
    <t>997013219</t>
  </si>
  <si>
    <t>Příplatek k vnitrostaveništní dopravě suti a vybouraných hmot za zvětšenou dopravu suti ZKD 10 m</t>
  </si>
  <si>
    <t>172</t>
  </si>
  <si>
    <t>87</t>
  </si>
  <si>
    <t>997013501</t>
  </si>
  <si>
    <t>Odvoz suti a vybouraných hmot na skládku nebo meziskládku do 1 km se složením</t>
  </si>
  <si>
    <t>174</t>
  </si>
  <si>
    <t>997013509</t>
  </si>
  <si>
    <t>Příplatek k odvozu suti a vybouraných hmot na skládku ZKD 1 km přes 1 km</t>
  </si>
  <si>
    <t>176</t>
  </si>
  <si>
    <t>65,052*15 "Přepočtené koeficientem množství</t>
  </si>
  <si>
    <t>89</t>
  </si>
  <si>
    <t>997013631</t>
  </si>
  <si>
    <t>Poplatek za uložení na skládce (skládkovné) stavebního odpadu směsného kód odpadu 17 09 04</t>
  </si>
  <si>
    <t>178</t>
  </si>
  <si>
    <t>998</t>
  </si>
  <si>
    <t>Přesun hmot</t>
  </si>
  <si>
    <t>998011003</t>
  </si>
  <si>
    <t>Přesun hmot pro budovy zděné v přes 12 do 24 m</t>
  </si>
  <si>
    <t>180</t>
  </si>
  <si>
    <t>PSV</t>
  </si>
  <si>
    <t>Práce a dodávky PSV</t>
  </si>
  <si>
    <t>711</t>
  </si>
  <si>
    <t>Izolace proti vodě, vlhkosti a plynům</t>
  </si>
  <si>
    <t>91</t>
  </si>
  <si>
    <t>711112001</t>
  </si>
  <si>
    <t>Provedení izolace proti zemní vlhkosti svislé za studena nátěrem penetračním</t>
  </si>
  <si>
    <t>182</t>
  </si>
  <si>
    <t>mezi dojezdem výtahu a výtahovou šachtou</t>
  </si>
  <si>
    <t>1,00*4,42*2</t>
  </si>
  <si>
    <t>11163150</t>
  </si>
  <si>
    <t>lak penetrační asfaltový</t>
  </si>
  <si>
    <t>184</t>
  </si>
  <si>
    <t>8,84*0,00034 "Přepočtené koeficientem množství</t>
  </si>
  <si>
    <t>93</t>
  </si>
  <si>
    <t>711142559</t>
  </si>
  <si>
    <t>Provedení izolace proti zemní vlhkosti pásy přitavením svislé NAIP</t>
  </si>
  <si>
    <t>186</t>
  </si>
  <si>
    <t>2 x</t>
  </si>
  <si>
    <t>8,84*2</t>
  </si>
  <si>
    <t>62855001</t>
  </si>
  <si>
    <t>pás asfaltový natavitelný modifikovaný SBS s vložkou z polyesterové rohože a spalitelnou PE fólií nebo jemnozrnným minerálním posypem na horním povrchu tl 4,0mm</t>
  </si>
  <si>
    <t>188</t>
  </si>
  <si>
    <t>17,68*1,221 "Přepočtené koeficientem množství</t>
  </si>
  <si>
    <t>95</t>
  </si>
  <si>
    <t>711161212</t>
  </si>
  <si>
    <t>Izolace proti zemní vlhkosti nopovou fólií svislá, nopek v 8,0 mm, tl do 0,6 mm</t>
  </si>
  <si>
    <t>190</t>
  </si>
  <si>
    <t>ochrana izolace dojezdu</t>
  </si>
  <si>
    <t>711199095</t>
  </si>
  <si>
    <t>Příplatek k izolacím proti zemní vlhkosti za plochu do 10 m2 natěradly za studena nebo za horka</t>
  </si>
  <si>
    <t>192</t>
  </si>
  <si>
    <t>8,84</t>
  </si>
  <si>
    <t>97</t>
  </si>
  <si>
    <t>711199097</t>
  </si>
  <si>
    <t>Příplatek k izolacím proti zemní vlhkosti za plochu do 10 m2 pásy přitavením NAIP nebo termoplasty</t>
  </si>
  <si>
    <t>194</t>
  </si>
  <si>
    <t>711493121</t>
  </si>
  <si>
    <t>Izolace proti podpovrchové a tlakové vodě svislá těsnicí hmotou dvousložkovou na bázi cementu</t>
  </si>
  <si>
    <t>196</t>
  </si>
  <si>
    <t>u dojezdu výtahu</t>
  </si>
  <si>
    <t>99</t>
  </si>
  <si>
    <t>998711312</t>
  </si>
  <si>
    <t>Přesun hmot procentní pro izolace proti vodě, vlhkosti a plynům ruční v objektech v přes 6 do 12 m</t>
  </si>
  <si>
    <t>%</t>
  </si>
  <si>
    <t>198</t>
  </si>
  <si>
    <t>713</t>
  </si>
  <si>
    <t>Izolace tepelné</t>
  </si>
  <si>
    <t>713131121</t>
  </si>
  <si>
    <t>Montáž izolace tepelné stěn přichycením dráty rohoží, pásů, dílců, desek</t>
  </si>
  <si>
    <t>200</t>
  </si>
  <si>
    <t>m 2,11</t>
  </si>
  <si>
    <t>1,25*3,00</t>
  </si>
  <si>
    <t>m 3,11</t>
  </si>
  <si>
    <t>(1,30+0,60*2)*2,85</t>
  </si>
  <si>
    <t>101</t>
  </si>
  <si>
    <t>63148104</t>
  </si>
  <si>
    <t>deska tepelně izolační minerální univerzální λ=0,038-0,039 tl 100mm</t>
  </si>
  <si>
    <t>202</t>
  </si>
  <si>
    <t>18*1,1 "Přepočtené koeficientem množství</t>
  </si>
  <si>
    <t>713463121</t>
  </si>
  <si>
    <t>Montáž izolace tepelné potrubí potrubními pouzdry bez úpravy uchycenými sponami 1x</t>
  </si>
  <si>
    <t>204</t>
  </si>
  <si>
    <t>103</t>
  </si>
  <si>
    <t>28377096</t>
  </si>
  <si>
    <t>pouzdro izolační potrubní z pěnového polyetylenu 15/20mm</t>
  </si>
  <si>
    <t>206</t>
  </si>
  <si>
    <t>28377045</t>
  </si>
  <si>
    <t>pouzdro izolační potrubní z pěnového polyetylenu 22/20mm</t>
  </si>
  <si>
    <t>208</t>
  </si>
  <si>
    <t>105</t>
  </si>
  <si>
    <t>998713203</t>
  </si>
  <si>
    <t>Přesun hmot procentní pro izolace tepelné v objektech v přes 12 do 24 m</t>
  </si>
  <si>
    <t>210</t>
  </si>
  <si>
    <t>721</t>
  </si>
  <si>
    <t>Zdravotechnika - vnitřní kanalizace</t>
  </si>
  <si>
    <t>721171917</t>
  </si>
  <si>
    <t>Potrubí z PP propojení potrubí DN 160</t>
  </si>
  <si>
    <t>212</t>
  </si>
  <si>
    <t>107</t>
  </si>
  <si>
    <t>721173401</t>
  </si>
  <si>
    <t>Potrubí kanalizační z PVC SN 4 svodné DN 110</t>
  </si>
  <si>
    <t>214</t>
  </si>
  <si>
    <t>1 PP</t>
  </si>
  <si>
    <t>7,5+2,5</t>
  </si>
  <si>
    <t>721173403</t>
  </si>
  <si>
    <t>Potrubí kanalizační z PVC SN 4 svodné DN 160</t>
  </si>
  <si>
    <t>216</t>
  </si>
  <si>
    <t>5,5</t>
  </si>
  <si>
    <t>109</t>
  </si>
  <si>
    <t>721174005</t>
  </si>
  <si>
    <t>Potrubí kanalizační z PP svodné DN 110</t>
  </si>
  <si>
    <t>218</t>
  </si>
  <si>
    <t>1 NP</t>
  </si>
  <si>
    <t>0,5+1+1,5+0,5+1+2,5+1</t>
  </si>
  <si>
    <t>2 NP</t>
  </si>
  <si>
    <t>3 NP</t>
  </si>
  <si>
    <t>2,5+1,5</t>
  </si>
  <si>
    <t>podkroví</t>
  </si>
  <si>
    <t>1,5+1</t>
  </si>
  <si>
    <t>721174006</t>
  </si>
  <si>
    <t>Potrubí kanalizační z PP svodné DN 125</t>
  </si>
  <si>
    <t>220</t>
  </si>
  <si>
    <t>0,5+3,5</t>
  </si>
  <si>
    <t>111</t>
  </si>
  <si>
    <t>721174007</t>
  </si>
  <si>
    <t>Potrubí kanalizační z PP svodné DN 160</t>
  </si>
  <si>
    <t>222</t>
  </si>
  <si>
    <t>3+7,5+2+2,5</t>
  </si>
  <si>
    <t>721174025</t>
  </si>
  <si>
    <t>Potrubí kanalizační z PP odpadní DN 110</t>
  </si>
  <si>
    <t>224</t>
  </si>
  <si>
    <t>(3+3,6+7,5)*3</t>
  </si>
  <si>
    <t>3,2+3,2+3,2</t>
  </si>
  <si>
    <t>113</t>
  </si>
  <si>
    <t>721174041</t>
  </si>
  <si>
    <t>Potrubí kanalizační z PP připojovací DN 32</t>
  </si>
  <si>
    <t>226</t>
  </si>
  <si>
    <t>1,5+2,5+3+1+4</t>
  </si>
  <si>
    <t>3+2,5+3+2+5+2+2</t>
  </si>
  <si>
    <t>6+6+3+1,5+1+5,5</t>
  </si>
  <si>
    <t>6+4,5+1,5+3,5</t>
  </si>
  <si>
    <t>721174042</t>
  </si>
  <si>
    <t>Potrubí kanalizační z PP připojovací DN 40</t>
  </si>
  <si>
    <t>228</t>
  </si>
  <si>
    <t>0,5+0,5</t>
  </si>
  <si>
    <t>1+0,5+0,5+1</t>
  </si>
  <si>
    <t>0,5+0,5+0,5+0,5</t>
  </si>
  <si>
    <t>0,5+0,5+0,5</t>
  </si>
  <si>
    <t>115</t>
  </si>
  <si>
    <t>721174043</t>
  </si>
  <si>
    <t>Potrubí kanalizační z PP připojovací DN 50</t>
  </si>
  <si>
    <t>230</t>
  </si>
  <si>
    <t>3,5+2+2+2+3+3</t>
  </si>
  <si>
    <t>1,5+1,5+2+,5</t>
  </si>
  <si>
    <t>5+2+2</t>
  </si>
  <si>
    <t>1,5+1,5+2,5+0,5+1</t>
  </si>
  <si>
    <t>721174045</t>
  </si>
  <si>
    <t>Potrubí kanalizační z PP připojovací DN 110</t>
  </si>
  <si>
    <t>232</t>
  </si>
  <si>
    <t>117</t>
  </si>
  <si>
    <t>721174063</t>
  </si>
  <si>
    <t>Potrubí kanalizační z PP větrací DN 110</t>
  </si>
  <si>
    <t>234</t>
  </si>
  <si>
    <t>3,5*3</t>
  </si>
  <si>
    <t>721194103</t>
  </si>
  <si>
    <t>Vyvedení a upevnění odpadních výpustek DN 32</t>
  </si>
  <si>
    <t>236</t>
  </si>
  <si>
    <t>1+1+1+1</t>
  </si>
  <si>
    <t>1+1+1</t>
  </si>
  <si>
    <t>119</t>
  </si>
  <si>
    <t>721194104</t>
  </si>
  <si>
    <t>Vyvedení a upevnění odpadních výpustek DN 40</t>
  </si>
  <si>
    <t>238</t>
  </si>
  <si>
    <t>1+1+1+1+1</t>
  </si>
  <si>
    <t>721194105</t>
  </si>
  <si>
    <t>Vyvedení a upevnění odpadních výpustek DN 50</t>
  </si>
  <si>
    <t>240</t>
  </si>
  <si>
    <t>121</t>
  </si>
  <si>
    <t>721194109</t>
  </si>
  <si>
    <t>Vyvedení a upevnění odpadních výpustek DN 110</t>
  </si>
  <si>
    <t>242</t>
  </si>
  <si>
    <t>721226511</t>
  </si>
  <si>
    <t>Zápachová uzávěrka podomítková pro pračku a myčku DN 40</t>
  </si>
  <si>
    <t>244</t>
  </si>
  <si>
    <t>123</t>
  </si>
  <si>
    <t>721229111</t>
  </si>
  <si>
    <t>Montáž zápachové uzávěrky</t>
  </si>
  <si>
    <t>246</t>
  </si>
  <si>
    <t>721266601</t>
  </si>
  <si>
    <t>zápachová uzávěrka HL 21</t>
  </si>
  <si>
    <t>248</t>
  </si>
  <si>
    <t>125</t>
  </si>
  <si>
    <t>721273153</t>
  </si>
  <si>
    <t>Hlavice ventilační polypropylen PP DN 110</t>
  </si>
  <si>
    <t>250</t>
  </si>
  <si>
    <t>721274126</t>
  </si>
  <si>
    <t>Přivzdušňovací ventil vnitřní odpadních potrubí DN 110</t>
  </si>
  <si>
    <t>252</t>
  </si>
  <si>
    <t>127</t>
  </si>
  <si>
    <t>721290111</t>
  </si>
  <si>
    <t>Zkouška těsnosti potrubí kanalizace vodou DN do 125</t>
  </si>
  <si>
    <t>254</t>
  </si>
  <si>
    <t>10+16,5+4+51,9+70+7,5+32,5+5,5</t>
  </si>
  <si>
    <t>721290112</t>
  </si>
  <si>
    <t>Zkouška těsnosti potrubí kanalizace vodou DN 150/DN 200</t>
  </si>
  <si>
    <t>256</t>
  </si>
  <si>
    <t>5,5+15</t>
  </si>
  <si>
    <t>129</t>
  </si>
  <si>
    <t>721910922</t>
  </si>
  <si>
    <t>Pročištění svodů ležatých DN do 300</t>
  </si>
  <si>
    <t>258</t>
  </si>
  <si>
    <t>998721101</t>
  </si>
  <si>
    <t>Přesun hmot tonážní pro vnitřní kanalizaci v objektech v do 6 m</t>
  </si>
  <si>
    <t>260</t>
  </si>
  <si>
    <t>722</t>
  </si>
  <si>
    <t>Zdravotechnika - vnitřní vodovod</t>
  </si>
  <si>
    <t>131</t>
  </si>
  <si>
    <t>722131936</t>
  </si>
  <si>
    <t>Potrubí pozinkované závitové propojení potrubí DN 50</t>
  </si>
  <si>
    <t>262</t>
  </si>
  <si>
    <t>722174022</t>
  </si>
  <si>
    <t>Potrubí vodovodní plastové PPR svar polyfúze PN 20 D 20x3,4 mm</t>
  </si>
  <si>
    <t>264</t>
  </si>
  <si>
    <t>1 PP SV</t>
  </si>
  <si>
    <t>2,5+2,5</t>
  </si>
  <si>
    <t>1 NP SV</t>
  </si>
  <si>
    <t>4+1,5+2+4+3+3+1</t>
  </si>
  <si>
    <t>TV</t>
  </si>
  <si>
    <t>4+1,5+2+4+3</t>
  </si>
  <si>
    <t xml:space="preserve">cikulace </t>
  </si>
  <si>
    <t xml:space="preserve">2 NP SV </t>
  </si>
  <si>
    <t>2+3+3+1,5+2+2+2+2+2+2</t>
  </si>
  <si>
    <t>3+3+1+2+2+2+2</t>
  </si>
  <si>
    <t>2+3+2+2+2+2</t>
  </si>
  <si>
    <t>3+3+1+2</t>
  </si>
  <si>
    <t>cirkulace</t>
  </si>
  <si>
    <t>4+4</t>
  </si>
  <si>
    <t>3 NP SV</t>
  </si>
  <si>
    <t>2+2+1+3+1+12+1+2+2+2</t>
  </si>
  <si>
    <t>1+3+2+1+2+2</t>
  </si>
  <si>
    <t>2+2+3+1+1+2</t>
  </si>
  <si>
    <t>1+3+1+2</t>
  </si>
  <si>
    <t>podkroví SV</t>
  </si>
  <si>
    <t>3+2+2+2+2</t>
  </si>
  <si>
    <t>1+2</t>
  </si>
  <si>
    <t>3+2+2+2+1</t>
  </si>
  <si>
    <t>1+2+1</t>
  </si>
  <si>
    <t>1,5+0,5</t>
  </si>
  <si>
    <t>133</t>
  </si>
  <si>
    <t>722174023</t>
  </si>
  <si>
    <t>Potrubí vodovodní plastové PPR svar polyfúze PN 20 D 25x4,2 mm</t>
  </si>
  <si>
    <t>266</t>
  </si>
  <si>
    <t>3+1+2,5+1</t>
  </si>
  <si>
    <t>2 NP SV</t>
  </si>
  <si>
    <t>podkrobví SV</t>
  </si>
  <si>
    <t>1+1+4</t>
  </si>
  <si>
    <t>722174024</t>
  </si>
  <si>
    <t>Potrubí vodovodní plastové PPR svar polyfúze PN 20 D 32x5,4 mm</t>
  </si>
  <si>
    <t>268</t>
  </si>
  <si>
    <t>1+3</t>
  </si>
  <si>
    <t>135</t>
  </si>
  <si>
    <t>722174025</t>
  </si>
  <si>
    <t>Potrubí vodovodní plastové PPR svar polyfúze PN 20 D 40x6,7 mm</t>
  </si>
  <si>
    <t>270</t>
  </si>
  <si>
    <t>722174026</t>
  </si>
  <si>
    <t>Potrubí vodovodní plastové PPR svar polyfúze PN 20 D 50x8,4 mm</t>
  </si>
  <si>
    <t>272</t>
  </si>
  <si>
    <t>2,8+1,5+10,5+1</t>
  </si>
  <si>
    <t>3,5+1+2,5+3+1+3</t>
  </si>
  <si>
    <t>137</t>
  </si>
  <si>
    <t>722181231</t>
  </si>
  <si>
    <t>Ochrana vodovodního potrubí přilepenými termoizolačními trubicemi z PE tl přes 9 do 13 mm DN do 22 mm</t>
  </si>
  <si>
    <t>274</t>
  </si>
  <si>
    <t>5+18,5+21,5+15+28+11+11+3</t>
  </si>
  <si>
    <t>722181232</t>
  </si>
  <si>
    <t>Ochrana vodovodního potrubí přilepenými termoizolačními trubicemi z PE tl přes 9 do 13 mm DN přes 22 do 45 mm</t>
  </si>
  <si>
    <t>276</t>
  </si>
  <si>
    <t>2+8+6</t>
  </si>
  <si>
    <t>2+6</t>
  </si>
  <si>
    <t>139</t>
  </si>
  <si>
    <t>722181233</t>
  </si>
  <si>
    <t>Ochrana vodovodního potrubí přilepenými termoizolačními trubicemi z PE tl přes 9 do 13 mm DN přes 45 do 63 mm</t>
  </si>
  <si>
    <t>278</t>
  </si>
  <si>
    <t>29,8</t>
  </si>
  <si>
    <t>722181241</t>
  </si>
  <si>
    <t>Ochrana vodovodního potrubí přilepenými termoizolačními trubicemi z PE tl přes 13 do 20 mm DN do 22 mm</t>
  </si>
  <si>
    <t>280</t>
  </si>
  <si>
    <t>14,5+2+13+9+8+11+7+8+10+4+2</t>
  </si>
  <si>
    <t>141</t>
  </si>
  <si>
    <t>722181242</t>
  </si>
  <si>
    <t>Ochrana vodovodního potrubí přilepenými termoizolačními trubicemi z PE tl přes 13 do 20 mm DN přes 22 do 45 mm</t>
  </si>
  <si>
    <t>282</t>
  </si>
  <si>
    <t>7,5+2+8+6</t>
  </si>
  <si>
    <t>2+4+6</t>
  </si>
  <si>
    <t>722182011</t>
  </si>
  <si>
    <t>Podpůrný žlab pro potrubí D 20</t>
  </si>
  <si>
    <t>284</t>
  </si>
  <si>
    <t>143</t>
  </si>
  <si>
    <t>722182012</t>
  </si>
  <si>
    <t>Podpůrný žlab pro potrubí D 25</t>
  </si>
  <si>
    <t>286</t>
  </si>
  <si>
    <t>722182013</t>
  </si>
  <si>
    <t>Podpůrný žlab pro potrubí D 32</t>
  </si>
  <si>
    <t>288</t>
  </si>
  <si>
    <t>145</t>
  </si>
  <si>
    <t>722182014</t>
  </si>
  <si>
    <t>Podpůrný žlab pro potrubí D 40</t>
  </si>
  <si>
    <t>290</t>
  </si>
  <si>
    <t>722182015</t>
  </si>
  <si>
    <t>Podpůrný žlab pro potrubí D 50</t>
  </si>
  <si>
    <t>292</t>
  </si>
  <si>
    <t>147</t>
  </si>
  <si>
    <t>722190401</t>
  </si>
  <si>
    <t>Vyvedení a upevnění výpustku DN do 25</t>
  </si>
  <si>
    <t>294</t>
  </si>
  <si>
    <t>2+2+1+1+2</t>
  </si>
  <si>
    <t>2+1+1+2+2+1+1+1+1+2</t>
  </si>
  <si>
    <t>1+2+1+2+1+2+1+1</t>
  </si>
  <si>
    <t>1+2+2+1+2+1+2</t>
  </si>
  <si>
    <t>722190901</t>
  </si>
  <si>
    <t>Uzavření nebo otevření vodovodního potrubí při opravách</t>
  </si>
  <si>
    <t>296</t>
  </si>
  <si>
    <t>149</t>
  </si>
  <si>
    <t>722220111</t>
  </si>
  <si>
    <t>Nástěnka pro výtokový ventil G 1/2" s jedním závitem</t>
  </si>
  <si>
    <t>298</t>
  </si>
  <si>
    <t>1+2+2+1+1+2</t>
  </si>
  <si>
    <t>722220121</t>
  </si>
  <si>
    <t>Nástěnka pro baterii G 1/2" s jedním závitem</t>
  </si>
  <si>
    <t>pár</t>
  </si>
  <si>
    <t>300</t>
  </si>
  <si>
    <t>151</t>
  </si>
  <si>
    <t>722220233</t>
  </si>
  <si>
    <t>Přechodka dGK PPR PN 20 D 32 x G 1" s kovovým vnitřním závitem</t>
  </si>
  <si>
    <t>302</t>
  </si>
  <si>
    <t>722220235</t>
  </si>
  <si>
    <t>Přechodka dGK PPR PN 20 D 50 x G 6/4" s kovovým vnitřním závitem</t>
  </si>
  <si>
    <t>304</t>
  </si>
  <si>
    <t>153</t>
  </si>
  <si>
    <t>722220241</t>
  </si>
  <si>
    <t>Přechodka dGK PPR PN 20 D 20 x G 1/2" s kovovým vnitřním závitem a převlečnou maticí</t>
  </si>
  <si>
    <t>306</t>
  </si>
  <si>
    <t>722220243</t>
  </si>
  <si>
    <t>Přechodka dGK PPR PN 20 D 32 x G 1" s kovovým vnitřním závitem a převlečnou maticí</t>
  </si>
  <si>
    <t>308</t>
  </si>
  <si>
    <t>2+2+2+2</t>
  </si>
  <si>
    <t>155</t>
  </si>
  <si>
    <t>722232045</t>
  </si>
  <si>
    <t>Kohout kulový přímý G 1" PN 42 do 185°C vnitřní závit</t>
  </si>
  <si>
    <t>310</t>
  </si>
  <si>
    <t>722232046</t>
  </si>
  <si>
    <t>Kohout kulový přímý G 5/4" PN 42 do 185°C vnitřní závit</t>
  </si>
  <si>
    <t>312</t>
  </si>
  <si>
    <t>157</t>
  </si>
  <si>
    <t>722232061</t>
  </si>
  <si>
    <t>Kohout kulový přímý G 1/2" PN 42 do 185°C vnitřní závit s vypouštěním</t>
  </si>
  <si>
    <t>314</t>
  </si>
  <si>
    <t>722232064</t>
  </si>
  <si>
    <t>Kohout kulový přímý G 5/4" PN 42 do 185°C vnitřní závit s vypouštěním</t>
  </si>
  <si>
    <t>316</t>
  </si>
  <si>
    <t>159</t>
  </si>
  <si>
    <t>722232065</t>
  </si>
  <si>
    <t>Kohout kulový přímý G 6/4" PN 42 do 185°C vnitřní závit s vypouštěním</t>
  </si>
  <si>
    <t>318</t>
  </si>
  <si>
    <t>722290226</t>
  </si>
  <si>
    <t>Zkouška těsnosti vodovodního potrubí závitového DN do 50</t>
  </si>
  <si>
    <t>320</t>
  </si>
  <si>
    <t>201,5+39,5+20+4+29,8</t>
  </si>
  <si>
    <t>161</t>
  </si>
  <si>
    <t>722290234</t>
  </si>
  <si>
    <t>Proplach a dezinfekce vodovodního potrubí DN do 80</t>
  </si>
  <si>
    <t>322</t>
  </si>
  <si>
    <t>734261235</t>
  </si>
  <si>
    <t>Šroubení topenářské přímé G 1 PN 16 do 120°C</t>
  </si>
  <si>
    <t>324</t>
  </si>
  <si>
    <t>163</t>
  </si>
  <si>
    <t>734261236</t>
  </si>
  <si>
    <t>Šroubení topenářské přímé G 5/4 PN 16 do 120°C</t>
  </si>
  <si>
    <t>326</t>
  </si>
  <si>
    <t>998722101</t>
  </si>
  <si>
    <t>Přesun hmot tonážní pro vnitřní vodovod v objektech v do 6 m</t>
  </si>
  <si>
    <t>328</t>
  </si>
  <si>
    <t>724</t>
  </si>
  <si>
    <t>Zdravotechnika - strojní vybavení</t>
  </si>
  <si>
    <t>165</t>
  </si>
  <si>
    <t>724149101.1</t>
  </si>
  <si>
    <t>Montáž čerpadla sanitárního</t>
  </si>
  <si>
    <t>330</t>
  </si>
  <si>
    <t>6000045150</t>
  </si>
  <si>
    <t>Přečerpávací stanice Grundfos SOLOLIFT2 C-3</t>
  </si>
  <si>
    <t>332</t>
  </si>
  <si>
    <t>725</t>
  </si>
  <si>
    <t>Zdravotechnika - zařizovací předměty</t>
  </si>
  <si>
    <t>167</t>
  </si>
  <si>
    <t>725112022</t>
  </si>
  <si>
    <t>Klozet keramický závěsný na nosné stěny odpad vodorovný</t>
  </si>
  <si>
    <t>soubor</t>
  </si>
  <si>
    <t>334</t>
  </si>
  <si>
    <t>725112023</t>
  </si>
  <si>
    <t>Klozet keramický závěsný na nosné stěny pro handicapované odpad vodorovný</t>
  </si>
  <si>
    <t>336</t>
  </si>
  <si>
    <t>169</t>
  </si>
  <si>
    <t>725112171</t>
  </si>
  <si>
    <t>Kombi klozet s hlubokým splachováním odpad vodorovný</t>
  </si>
  <si>
    <t>338</t>
  </si>
  <si>
    <t>725121521</t>
  </si>
  <si>
    <t>Pisoárový záchodek automatický s infračerveným senzorem</t>
  </si>
  <si>
    <t>340</t>
  </si>
  <si>
    <t>171</t>
  </si>
  <si>
    <t>725211603</t>
  </si>
  <si>
    <t>Umyvadlo keramické bílé šířky 600 mm bez krytu na sifon připevněné na stěnu šrouby</t>
  </si>
  <si>
    <t>342</t>
  </si>
  <si>
    <t>725211681</t>
  </si>
  <si>
    <t>Umyvadlo keramické bílé zdravotní šířky 640 mm připevněné na stěnu šrouby</t>
  </si>
  <si>
    <t>344</t>
  </si>
  <si>
    <t>173</t>
  </si>
  <si>
    <t>725291668</t>
  </si>
  <si>
    <t>Montáž madla invalidního rovného</t>
  </si>
  <si>
    <t>346</t>
  </si>
  <si>
    <t>55147051</t>
  </si>
  <si>
    <t>madlo invalidní rovné bílé 400mm</t>
  </si>
  <si>
    <t>348</t>
  </si>
  <si>
    <t>175</t>
  </si>
  <si>
    <t>55147055</t>
  </si>
  <si>
    <t>madlo invalidní rovné bílé 800mm</t>
  </si>
  <si>
    <t>350</t>
  </si>
  <si>
    <t>725291669</t>
  </si>
  <si>
    <t>Montáž madla invalidního krakorcového</t>
  </si>
  <si>
    <t>352</t>
  </si>
  <si>
    <t>177</t>
  </si>
  <si>
    <t>55147062</t>
  </si>
  <si>
    <t>madlo invalidní krakorcové bílé 600mm</t>
  </si>
  <si>
    <t>354</t>
  </si>
  <si>
    <t>55147105</t>
  </si>
  <si>
    <t>madlo invalidní krakorcové s držákem toaletního papíru bílé 900mm</t>
  </si>
  <si>
    <t>356</t>
  </si>
  <si>
    <t>179</t>
  </si>
  <si>
    <t>725311121</t>
  </si>
  <si>
    <t>Dřez jednoduchý nerezový se zápachovou uzávěrkou s odkapávací plochou 560x480 mm a miskou</t>
  </si>
  <si>
    <t>358</t>
  </si>
  <si>
    <t>725331111</t>
  </si>
  <si>
    <t>Výlevka bez výtokových armatur keramická se sklopnou plastovou mřížkou stojící výšky 425 mm</t>
  </si>
  <si>
    <t>360</t>
  </si>
  <si>
    <t>181</t>
  </si>
  <si>
    <t>725821312</t>
  </si>
  <si>
    <t>Baterie dřezová nástěnná páková s otáčivým kulatým ústím a délkou ramínka 300 mm</t>
  </si>
  <si>
    <t>362</t>
  </si>
  <si>
    <t>725821329</t>
  </si>
  <si>
    <t>Baterie dřezová stojánková páková s vytahovací sprškou</t>
  </si>
  <si>
    <t>364</t>
  </si>
  <si>
    <t>183</t>
  </si>
  <si>
    <t>725822613</t>
  </si>
  <si>
    <t>Baterie umyvadlová stojánková páková s výpustí</t>
  </si>
  <si>
    <t>366</t>
  </si>
  <si>
    <t>725829131</t>
  </si>
  <si>
    <t>Montáž baterie umyvadlové stojánkové G 1/2" ostatní typ</t>
  </si>
  <si>
    <t>368</t>
  </si>
  <si>
    <t>185</t>
  </si>
  <si>
    <t>55145692.1</t>
  </si>
  <si>
    <t>baterie umyvadlová stojánková páková s prodlouženou pákou (invalidní)</t>
  </si>
  <si>
    <t>370</t>
  </si>
  <si>
    <t>998725102</t>
  </si>
  <si>
    <t>Přesun hmot tonážní pro zařizovací předměty v objektech v přes 6 do 12 m</t>
  </si>
  <si>
    <t>372</t>
  </si>
  <si>
    <t>726</t>
  </si>
  <si>
    <t>Zdravotechnika - předstěnové instalace</t>
  </si>
  <si>
    <t>187</t>
  </si>
  <si>
    <t>726111031</t>
  </si>
  <si>
    <t>Instalační předstěna pro klozet s ovládáním zepředu v 1080 mm závěsný do masivní zděné kce</t>
  </si>
  <si>
    <t>374</t>
  </si>
  <si>
    <t>998726111</t>
  </si>
  <si>
    <t>Přesun hmot tonážní pro instalační prefabrikáty v objektech v do 6 m</t>
  </si>
  <si>
    <t>376</t>
  </si>
  <si>
    <t>731</t>
  </si>
  <si>
    <t>Ústřední vytápění - kotelny</t>
  </si>
  <si>
    <t>189</t>
  </si>
  <si>
    <t>731000001</t>
  </si>
  <si>
    <t>Topná zkouška</t>
  </si>
  <si>
    <t>hod</t>
  </si>
  <si>
    <t>378</t>
  </si>
  <si>
    <t>731391811</t>
  </si>
  <si>
    <t>Vypuštění vody z kotle samospádem pl kotle do 5 m2</t>
  </si>
  <si>
    <t>380</t>
  </si>
  <si>
    <t>732</t>
  </si>
  <si>
    <t>Ústřední vytápění - strojovny</t>
  </si>
  <si>
    <t>191</t>
  </si>
  <si>
    <t>732421421.GRS</t>
  </si>
  <si>
    <t>Čerpadlo teplovodní mokroběžné závitové oběhové Magna1 25-100 DN 25 výtlak do 10,0 m průtok 4,3 m3/h PN 10 pro vytápění</t>
  </si>
  <si>
    <t>382</t>
  </si>
  <si>
    <t>733</t>
  </si>
  <si>
    <t>Ústřední vytápění - rozvodné potrubí</t>
  </si>
  <si>
    <t>733111103</t>
  </si>
  <si>
    <t>Potrubí ocelové závitové černé bezešvé běžné nízkotlaké DN 15</t>
  </si>
  <si>
    <t>384</t>
  </si>
  <si>
    <t>(2+1,5+4+2,5+2,5)*2</t>
  </si>
  <si>
    <t>(0,5+0,5+2+4,5+3+2,5+2,5+2,5)*2</t>
  </si>
  <si>
    <t>(1+6+1+2,5+3+1,5+1+1+1)*2</t>
  </si>
  <si>
    <t>193</t>
  </si>
  <si>
    <t>733111104</t>
  </si>
  <si>
    <t>Potrubí ocelové závitové černé bezešvé běžné nízkotlaké DN 20</t>
  </si>
  <si>
    <t>386</t>
  </si>
  <si>
    <t>5*2</t>
  </si>
  <si>
    <t>733113113</t>
  </si>
  <si>
    <t>Příplatek k potrubí z trubek ocelových černých závitových za zhotovení závitové ocelové přípojky DN 15</t>
  </si>
  <si>
    <t>388</t>
  </si>
  <si>
    <t>2+2</t>
  </si>
  <si>
    <t>2+2+2+2+2+2+2+2+2+2+2</t>
  </si>
  <si>
    <t>2+2+2+2+2+2+2+2+2+2+2+2</t>
  </si>
  <si>
    <t>2+2+2+2+2+2+2+2</t>
  </si>
  <si>
    <t>195</t>
  </si>
  <si>
    <t>733190107</t>
  </si>
  <si>
    <t>Zkouška těsnosti potrubí ocelové závitové DN do 40</t>
  </si>
  <si>
    <t>390</t>
  </si>
  <si>
    <t>97+10</t>
  </si>
  <si>
    <t>733191923</t>
  </si>
  <si>
    <t>Navaření odbočky na potrubí ocelové závitové DN 15</t>
  </si>
  <si>
    <t>392</t>
  </si>
  <si>
    <t>2+2+2+2+2+2</t>
  </si>
  <si>
    <t>197</t>
  </si>
  <si>
    <t>733191924</t>
  </si>
  <si>
    <t>Navaření odbočky na potrubí ocelové závitové DN 20</t>
  </si>
  <si>
    <t>394</t>
  </si>
  <si>
    <t>998733102</t>
  </si>
  <si>
    <t>Přesun hmot tonážní pro rozvody potrubí v objektech v přes 6 do 12 m</t>
  </si>
  <si>
    <t>396</t>
  </si>
  <si>
    <t>734</t>
  </si>
  <si>
    <t>Ústřední vytápění - armatury</t>
  </si>
  <si>
    <t>199</t>
  </si>
  <si>
    <t>734221682</t>
  </si>
  <si>
    <t>Termostatická hlavice kapalinová PN 10 do 110°C otopných těles VK</t>
  </si>
  <si>
    <t>398</t>
  </si>
  <si>
    <t>734261406</t>
  </si>
  <si>
    <t>Armatura připojovací přímá G 1/2x18 PN 10 do 110°C radiátorů typu VK</t>
  </si>
  <si>
    <t>400</t>
  </si>
  <si>
    <t>201</t>
  </si>
  <si>
    <t>734291255</t>
  </si>
  <si>
    <t>Filtr závitový pro topné a chladicí systémy přímý G 1 PN 16 do 160°C s vnitřními závity</t>
  </si>
  <si>
    <t>402</t>
  </si>
  <si>
    <t>734292715</t>
  </si>
  <si>
    <t>Kohout kulový přímý G 1 PN 42 do 185°C vnitřní závit</t>
  </si>
  <si>
    <t>404</t>
  </si>
  <si>
    <t>203</t>
  </si>
  <si>
    <t>998734102</t>
  </si>
  <si>
    <t>Přesun hmot tonážní pro armatury v objektech v přes 6 do 12 m</t>
  </si>
  <si>
    <t>406</t>
  </si>
  <si>
    <t>735</t>
  </si>
  <si>
    <t>Ústřední vytápění - otopná tělesa</t>
  </si>
  <si>
    <t>735000912</t>
  </si>
  <si>
    <t>Vyregulování ventilu nebo kohoutu dvojregulačního s termostatickým ovládáním</t>
  </si>
  <si>
    <t>408</t>
  </si>
  <si>
    <t>205</t>
  </si>
  <si>
    <t>735151821</t>
  </si>
  <si>
    <t>Demontáž otopného tělesa panelového dvouřadého dl do 1500 mm</t>
  </si>
  <si>
    <t>410</t>
  </si>
  <si>
    <t>735152251.KRD</t>
  </si>
  <si>
    <t>Otopné těleso panelové VK jednodeskové 1 přídavná přestupní plocha KORADO Radik VK typ 11 výška/délka 500/400 mm výkon 343 W</t>
  </si>
  <si>
    <t>412</t>
  </si>
  <si>
    <t>207</t>
  </si>
  <si>
    <t>735152551.KRD</t>
  </si>
  <si>
    <t>Otopné těleso panelové VK dvoudeskové 2 přídavné přestupní plochy KORADO Radik VK typ 22 výška/délka 500/400 mm výkon 581 W</t>
  </si>
  <si>
    <t>414</t>
  </si>
  <si>
    <t>735152552.KRD</t>
  </si>
  <si>
    <t>Otopné těleso panelové VK dvoudeskové 2 přídavné přestupní plochy KORADO Radik VK typ 22 výška/délka 500/500 mm výkon 726 W</t>
  </si>
  <si>
    <t>416</t>
  </si>
  <si>
    <t>209</t>
  </si>
  <si>
    <t>735152553.KRD</t>
  </si>
  <si>
    <t>Otopné těleso panelové VK dvoudeskové 2 přídavné přestupní plochy KORADO Radik VK typ 22 výška/délka 500/600 mm výkon 871 W</t>
  </si>
  <si>
    <t>418</t>
  </si>
  <si>
    <t>735152554.KRD</t>
  </si>
  <si>
    <t>Otopné těleso panelové VK dvoudeskové 2 přídavné přestupní plochy KORADO Radik VK typ 22 výška/délka 500/700 mm výkon 1016 W</t>
  </si>
  <si>
    <t>420</t>
  </si>
  <si>
    <t>211</t>
  </si>
  <si>
    <t>735152555.KRD</t>
  </si>
  <si>
    <t>Otopné těleso panelové VK dvoudeskové 2 přídavné přestupní plochy KORADO Radik VK typ 22 výška/délka 500/800 mm výkon 1162 W</t>
  </si>
  <si>
    <t>422</t>
  </si>
  <si>
    <t>735152556.KRD</t>
  </si>
  <si>
    <t>Otopné těleso panelové VK dvoudeskové 2 přídavné přestupní plochy KORADO Radik VK typ 22 výška/délka 500/900 mm výkon 1307 W</t>
  </si>
  <si>
    <t>424</t>
  </si>
  <si>
    <t>213</t>
  </si>
  <si>
    <t>735152557.KRD</t>
  </si>
  <si>
    <t>Otopné těleso panelové VK dvoudeskové 2 přídavné přestupní plochy KORADO Radik VK typ 22 výška/délka 500/1000 mm výkon 1452 W</t>
  </si>
  <si>
    <t>426</t>
  </si>
  <si>
    <t>735152559.KRD</t>
  </si>
  <si>
    <t>Otopné těleso panelové VK dvoudeskové 2 přídavné přestupní plochy KORADO Radik VK typ 22 výška/délka 500/1200 mm výkon 1742 W</t>
  </si>
  <si>
    <t>428</t>
  </si>
  <si>
    <t>215</t>
  </si>
  <si>
    <t>735152560.KRD</t>
  </si>
  <si>
    <t>Otopné těleso panelové VK dvoudeskové 2 přídavné přestupní plochy KORADO Radik VK typ 22 výška/délka 500/1400 mm výkon 2033 W</t>
  </si>
  <si>
    <t>430</t>
  </si>
  <si>
    <t>735191903</t>
  </si>
  <si>
    <t>Vyčištění otopných těles ocelových nebo hliníkových proplachem vodou</t>
  </si>
  <si>
    <t>432</t>
  </si>
  <si>
    <t>217</t>
  </si>
  <si>
    <t>735191905</t>
  </si>
  <si>
    <t>Odvzdušnění otopných těles</t>
  </si>
  <si>
    <t>434</t>
  </si>
  <si>
    <t>735191910</t>
  </si>
  <si>
    <t>Napuštění vody do otopných těles</t>
  </si>
  <si>
    <t>436</t>
  </si>
  <si>
    <t>219</t>
  </si>
  <si>
    <t>735494811</t>
  </si>
  <si>
    <t>Vypuštění vody z otopných těles</t>
  </si>
  <si>
    <t>438</t>
  </si>
  <si>
    <t>998735102</t>
  </si>
  <si>
    <t>Přesun hmot tonážní pro otopná tělesa v objektech v přes 6 do 12 m</t>
  </si>
  <si>
    <t>440</t>
  </si>
  <si>
    <t>741</t>
  </si>
  <si>
    <t>Elektroinstalace - silnoproud</t>
  </si>
  <si>
    <t>221</t>
  </si>
  <si>
    <t>741 - 1</t>
  </si>
  <si>
    <t>elektroinstalace</t>
  </si>
  <si>
    <t>Kč</t>
  </si>
  <si>
    <t>442</t>
  </si>
  <si>
    <t>742</t>
  </si>
  <si>
    <t>Elektroinstalace - slaboproud</t>
  </si>
  <si>
    <t>742 - 1</t>
  </si>
  <si>
    <t>slaboproud</t>
  </si>
  <si>
    <t>kpl</t>
  </si>
  <si>
    <t>444</t>
  </si>
  <si>
    <t>751</t>
  </si>
  <si>
    <t>Vzduchotechnika</t>
  </si>
  <si>
    <t>223</t>
  </si>
  <si>
    <t>751 - 1</t>
  </si>
  <si>
    <t>vzduchotechnika</t>
  </si>
  <si>
    <t>446</t>
  </si>
  <si>
    <t xml:space="preserve">Zařízení 1)               720 000.-Kč</t>
  </si>
  <si>
    <t xml:space="preserve">Zařízení 2)               120 000.-Kč</t>
  </si>
  <si>
    <t xml:space="preserve">Zařízení 3)                 30 000.-Kč</t>
  </si>
  <si>
    <t xml:space="preserve">Zařízení 4)               950 000.-Kč</t>
  </si>
  <si>
    <t xml:space="preserve">Montáž                     250 000.-Kč</t>
  </si>
  <si>
    <t xml:space="preserve">Doprava                     60 000.-Kč</t>
  </si>
  <si>
    <t xml:space="preserve">Provozní zkoušky      10 000.-kČ</t>
  </si>
  <si>
    <t xml:space="preserve">Zaregulování             10 000.-Kč</t>
  </si>
  <si>
    <t>762</t>
  </si>
  <si>
    <t>Konstrukce tesařské</t>
  </si>
  <si>
    <t>762 - x 1</t>
  </si>
  <si>
    <t>úprava krovu pro vikýř</t>
  </si>
  <si>
    <t>448</t>
  </si>
  <si>
    <t>3,40*4,20</t>
  </si>
  <si>
    <t>225</t>
  </si>
  <si>
    <t>762 - x 2</t>
  </si>
  <si>
    <t>konstrukce vykýře</t>
  </si>
  <si>
    <t>450</t>
  </si>
  <si>
    <t>762341036</t>
  </si>
  <si>
    <t>Bednění střech rovných sklon do 60° z desek OSB tl 22 mm na sraz šroubovaných na rošt</t>
  </si>
  <si>
    <t>452</t>
  </si>
  <si>
    <t>227</t>
  </si>
  <si>
    <t>762342214</t>
  </si>
  <si>
    <t>Montáž laťování na střechách jednoduchých sklonu do 60° osové vzdálenosti přes 150 do 360 mm</t>
  </si>
  <si>
    <t>454</t>
  </si>
  <si>
    <t>bikýř</t>
  </si>
  <si>
    <t>4,20*3,40*1,1</t>
  </si>
  <si>
    <t>60514114</t>
  </si>
  <si>
    <t>řezivo jehličnaté lať impregnovaná dl 4 m</t>
  </si>
  <si>
    <t>456</t>
  </si>
  <si>
    <t>spc</t>
  </si>
  <si>
    <t>15,708*5*0,04*0,06*1,1</t>
  </si>
  <si>
    <t>229</t>
  </si>
  <si>
    <t>762395000</t>
  </si>
  <si>
    <t>Spojovací prostředky krovů, bednění, laťování, nadstřešních konstrukcí</t>
  </si>
  <si>
    <t>458</t>
  </si>
  <si>
    <t>15,708*0,22+0,207</t>
  </si>
  <si>
    <t>762431210</t>
  </si>
  <si>
    <t>Montáž obložení stěn deskami z dřevovláknitých hmot tvrdými</t>
  </si>
  <si>
    <t>460</t>
  </si>
  <si>
    <t>stěny vikýře</t>
  </si>
  <si>
    <t>231</t>
  </si>
  <si>
    <t>60715162</t>
  </si>
  <si>
    <t>deska dřevovláknitá tepelně izolační elastická λ=0,036 tl 80mm</t>
  </si>
  <si>
    <t>462</t>
  </si>
  <si>
    <t>12,6*1,15 "Přepočtené koeficientem množství</t>
  </si>
  <si>
    <t>762495000</t>
  </si>
  <si>
    <t>Spojovací prostředky pro montáž olištování, obložení stropů, střešních podhledů a stěn</t>
  </si>
  <si>
    <t>464</t>
  </si>
  <si>
    <t>22,2</t>
  </si>
  <si>
    <t>233</t>
  </si>
  <si>
    <t>998762313</t>
  </si>
  <si>
    <t>Přesun hmot procentní pro kce tesařské ruční v objektech v přes 12 do 24 m</t>
  </si>
  <si>
    <t>466</t>
  </si>
  <si>
    <t>763</t>
  </si>
  <si>
    <t>Konstrukce suché výstavby</t>
  </si>
  <si>
    <t>763111333</t>
  </si>
  <si>
    <t>SDK příčka tl 100 mm profil CW+UW 75 desky 1xH2 12,5 s izolací EI 30 Rw do 45 dB</t>
  </si>
  <si>
    <t>468</t>
  </si>
  <si>
    <t>235</t>
  </si>
  <si>
    <t>763111417</t>
  </si>
  <si>
    <t>SDK příčka tl 150 mm profil CW+UW 100 desky 2xA 12,5 s izolací EI 60 Rw do 56 dB</t>
  </si>
  <si>
    <t>470</t>
  </si>
  <si>
    <t>m 4,05 - 2,01</t>
  </si>
  <si>
    <t>4,02*2,70-0,80*2,00</t>
  </si>
  <si>
    <t>m 4,05 - 4,06</t>
  </si>
  <si>
    <t>m 2,07 - 2,08</t>
  </si>
  <si>
    <t>2,64*2,70-0,80*2,00</t>
  </si>
  <si>
    <t>m 4,07 - x</t>
  </si>
  <si>
    <t>(1,20+4,50)*2,70</t>
  </si>
  <si>
    <t>m 407 - 4,12</t>
  </si>
  <si>
    <t>(1,00+0,50)*2,70-0,80*2,00</t>
  </si>
  <si>
    <t>763111437</t>
  </si>
  <si>
    <t>SDK příčka tl 150 mm profil CW+UW 100 desky 2xH2 12,5 s izolací EI 60 Rw do 56 dB</t>
  </si>
  <si>
    <t>472</t>
  </si>
  <si>
    <t>m 4,10 - 4,09</t>
  </si>
  <si>
    <t>(1,00+0,10+1,08)*2,75</t>
  </si>
  <si>
    <t>m 4,08, 4,07 - 4,09, 4,10, 4,11</t>
  </si>
  <si>
    <t>(1,89+0,15+0,95+0,10+0,30+2,50+1,50)*2,75-0,70*2,00*3</t>
  </si>
  <si>
    <t>237</t>
  </si>
  <si>
    <t>763111717</t>
  </si>
  <si>
    <t>SDK příčka základní penetrační nátěr (oboustranně)</t>
  </si>
  <si>
    <t>474</t>
  </si>
  <si>
    <t>42,355+41,876+22,118+8,97+6,60</t>
  </si>
  <si>
    <t>763111718</t>
  </si>
  <si>
    <t>SDK příčka úprava styku příčky a podhledu separační páskou a akrylátem (oboustranně)</t>
  </si>
  <si>
    <t>476</t>
  </si>
  <si>
    <t>239</t>
  </si>
  <si>
    <t>763111771</t>
  </si>
  <si>
    <t>Příplatek k SDK příčce za rovinnost kvality Q3</t>
  </si>
  <si>
    <t>478</t>
  </si>
  <si>
    <t>763112353</t>
  </si>
  <si>
    <t>SDK příčka mezibytová tl 205 mm zdvojený profil CW+UW 75 desky 2x akustická 12,5 s dvojitou izolací EI 90 Rw do 70 dB</t>
  </si>
  <si>
    <t>480</t>
  </si>
  <si>
    <t>m 2,07 - 2,06</t>
  </si>
  <si>
    <t>(1,50+0,10+1,39)*3,00</t>
  </si>
  <si>
    <t>241</t>
  </si>
  <si>
    <t>763113349</t>
  </si>
  <si>
    <t>SDK příčka instalační tl 255 - 750 mm zdvojený profil CW+UW 100 desky 2xH2 12,5 s izolací EI 60 Rw do 54 dB</t>
  </si>
  <si>
    <t>482</t>
  </si>
  <si>
    <t>m 4,08 - 4,09</t>
  </si>
  <si>
    <t>2,40*2,75</t>
  </si>
  <si>
    <t>763121426</t>
  </si>
  <si>
    <t>SDK stěna předsazená tl 112,5 mm profil CW+UW 100 deska 1xH2 12,5 bez izolace EI 15</t>
  </si>
  <si>
    <t>484</t>
  </si>
  <si>
    <t>243</t>
  </si>
  <si>
    <t>763121714</t>
  </si>
  <si>
    <t>SDK stěna předsazená základní penetrační nátěr</t>
  </si>
  <si>
    <t>486</t>
  </si>
  <si>
    <t>76313 - x 1</t>
  </si>
  <si>
    <t>úprava kazetového podhledu pro napojení nových příček</t>
  </si>
  <si>
    <t>488</t>
  </si>
  <si>
    <t>245</t>
  </si>
  <si>
    <t>763131412</t>
  </si>
  <si>
    <t>SDK podhled desky 1xA 12,5 s izolací dvouvrstvá spodní kce profil CD+UD</t>
  </si>
  <si>
    <t>490</t>
  </si>
  <si>
    <t>výměra dle tabulek podlah</t>
  </si>
  <si>
    <t>21,46+15,73+5,84+3,42+5,01+13,92+17,42+14,71+17,54</t>
  </si>
  <si>
    <t>763131452</t>
  </si>
  <si>
    <t>SDK podhled deska 1xH2 12,5 s izolací dvouvrstvá spodní kce profil CD+UD</t>
  </si>
  <si>
    <t>492</t>
  </si>
  <si>
    <t>3,98+3,63+1,52</t>
  </si>
  <si>
    <t>247</t>
  </si>
  <si>
    <t>763131714</t>
  </si>
  <si>
    <t>SDK podhled základní penetrační nátěr</t>
  </si>
  <si>
    <t>494</t>
  </si>
  <si>
    <t>115,05+9,13+37,38</t>
  </si>
  <si>
    <t>763131751</t>
  </si>
  <si>
    <t>Montáž parotěsné zábrany do SDK podhledu</t>
  </si>
  <si>
    <t>496</t>
  </si>
  <si>
    <t>249</t>
  </si>
  <si>
    <t>28329282</t>
  </si>
  <si>
    <t>fólie PE vyztužená Al vrstvou pro parotěsnou vrstvu 170g/m2</t>
  </si>
  <si>
    <t>498</t>
  </si>
  <si>
    <t>37,38*1,1235 "Přepočtené koeficientem množství</t>
  </si>
  <si>
    <t>763131771</t>
  </si>
  <si>
    <t>Příplatek k SDK podhledu za rovinnost kvality Q3</t>
  </si>
  <si>
    <t>500</t>
  </si>
  <si>
    <t>251</t>
  </si>
  <si>
    <t>763161722</t>
  </si>
  <si>
    <t>SDK podkroví deska 1xDF 15 TI 200 mm 15 kg/m3 REI 30 dvouvrstvá spodní kce profil CD+UD na krokvových závěsech</t>
  </si>
  <si>
    <t>502</t>
  </si>
  <si>
    <t>konstrukce vikýře</t>
  </si>
  <si>
    <t>4,50*3,00/2*2</t>
  </si>
  <si>
    <t>3,20*3,00</t>
  </si>
  <si>
    <t>763161791</t>
  </si>
  <si>
    <t>Příplatek k cenám podkroví za dalších 10 mm tepelné izolace</t>
  </si>
  <si>
    <t>504</t>
  </si>
  <si>
    <t>dopočet na tl 300 mm</t>
  </si>
  <si>
    <t>37,38*10</t>
  </si>
  <si>
    <t>253</t>
  </si>
  <si>
    <t>763164541</t>
  </si>
  <si>
    <t>SDK obklad kcí tvaru L š do 0,8 m desky 1xH2 12,5</t>
  </si>
  <si>
    <t>506</t>
  </si>
  <si>
    <t>m 1,02 - instalace</t>
  </si>
  <si>
    <t>3,20</t>
  </si>
  <si>
    <t>m 2,07</t>
  </si>
  <si>
    <t>3,00</t>
  </si>
  <si>
    <t>m 2,06</t>
  </si>
  <si>
    <t>m 2,10</t>
  </si>
  <si>
    <t>m 2,08</t>
  </si>
  <si>
    <t>2,85</t>
  </si>
  <si>
    <t>763164561</t>
  </si>
  <si>
    <t>SDK obklad kcí tvaru L š přes 0,8 m desky 1xH2 12,5</t>
  </si>
  <si>
    <t>508</t>
  </si>
  <si>
    <t>(0,60+0,60)*2,85</t>
  </si>
  <si>
    <t>m 4,06</t>
  </si>
  <si>
    <t>(0,80+0,50)*2,75</t>
  </si>
  <si>
    <t>255</t>
  </si>
  <si>
    <t>76318 - x 1</t>
  </si>
  <si>
    <t>úprava stávajívího podhledu pro osazení střešních oken</t>
  </si>
  <si>
    <t>ks</t>
  </si>
  <si>
    <t>510</t>
  </si>
  <si>
    <t>763181311</t>
  </si>
  <si>
    <t>Montáž jednokřídlové kovové zárubně do SDK příčky</t>
  </si>
  <si>
    <t>512</t>
  </si>
  <si>
    <t>m 4,05 - 4,01</t>
  </si>
  <si>
    <t>m 4,07 - 4,08</t>
  </si>
  <si>
    <t>m 4,07 - 4,12</t>
  </si>
  <si>
    <t>m 4,07 - 4,09</t>
  </si>
  <si>
    <t>m 4,09</t>
  </si>
  <si>
    <t xml:space="preserve">m 4,07  - 4,10</t>
  </si>
  <si>
    <t>m 4.10</t>
  </si>
  <si>
    <t>m 4,11 - 4,07</t>
  </si>
  <si>
    <t>257</t>
  </si>
  <si>
    <t>55331589</t>
  </si>
  <si>
    <t>zárubeň jednokřídlá ocelová pro sádrokartonové příčky tl stěny 75-100mm rozměru 700/1970, 2100mm</t>
  </si>
  <si>
    <t>514</t>
  </si>
  <si>
    <t>55331595</t>
  </si>
  <si>
    <t>zárubeň jednokřídlá ocelová pro sádrokartonové příčky tl stěny 110-150mm rozměru 800/1970, 2100mm</t>
  </si>
  <si>
    <t>516</t>
  </si>
  <si>
    <t>259</t>
  </si>
  <si>
    <t>55331594</t>
  </si>
  <si>
    <t>zárubeň jednokřídlá ocelová pro sádrokartonové příčky tl stěny 110-150mm rozměru 700/1970, 2100mm</t>
  </si>
  <si>
    <t>518</t>
  </si>
  <si>
    <t>763181411</t>
  </si>
  <si>
    <t>Ztužující výplň otvoru pro dveře s CW a UW profilem pro příčky do 2,60 m</t>
  </si>
  <si>
    <t>520</t>
  </si>
  <si>
    <t>m 3.10</t>
  </si>
  <si>
    <t>261</t>
  </si>
  <si>
    <t>763182411</t>
  </si>
  <si>
    <t>SDK opláštění obvodu střešního okna hl do 0,5 m</t>
  </si>
  <si>
    <t>522</t>
  </si>
  <si>
    <t>okna</t>
  </si>
  <si>
    <t>(0,90+2,00)*2*5</t>
  </si>
  <si>
    <t>998763513</t>
  </si>
  <si>
    <t>Přesun hmot procentní pro konstrukce montované z desek ruční v objektech v přes 12 do 24 m</t>
  </si>
  <si>
    <t>524</t>
  </si>
  <si>
    <t>764</t>
  </si>
  <si>
    <t>Konstrukce klempířské</t>
  </si>
  <si>
    <t>263</t>
  </si>
  <si>
    <t>764042418</t>
  </si>
  <si>
    <t>Strukturovaná oddělovací rohož s integrovanou pojistnou hydroizolací rš přes 1000 mm</t>
  </si>
  <si>
    <t>526</t>
  </si>
  <si>
    <t>764141531</t>
  </si>
  <si>
    <t>Krytina střechy rovné drážkováním z tabulí z TiZn plechu s povrchovou úpravou sklonu do 30°</t>
  </si>
  <si>
    <t>528</t>
  </si>
  <si>
    <t>265</t>
  </si>
  <si>
    <t>764246544</t>
  </si>
  <si>
    <t>Oplechování parapetů rovných celoplošně lepené z TiZn plechu s povrchovou úpravou rš 330 mm</t>
  </si>
  <si>
    <t>530</t>
  </si>
  <si>
    <t>okna - vikýř</t>
  </si>
  <si>
    <t>998764313</t>
  </si>
  <si>
    <t>Přesun hmot procentní pro konstrukce klempířské ruční v objektech v přes 12 do 24 m</t>
  </si>
  <si>
    <t>532</t>
  </si>
  <si>
    <t>765</t>
  </si>
  <si>
    <t>Krytina skládaná</t>
  </si>
  <si>
    <t>267</t>
  </si>
  <si>
    <t>765 - 1</t>
  </si>
  <si>
    <t>úprava střešní krytiny pro osazení střešních oken</t>
  </si>
  <si>
    <t>534</t>
  </si>
  <si>
    <t>765 - 2</t>
  </si>
  <si>
    <t>zastropení výtahové šachty</t>
  </si>
  <si>
    <t>536</t>
  </si>
  <si>
    <t>2,17*2,10</t>
  </si>
  <si>
    <t>269</t>
  </si>
  <si>
    <t>765191001</t>
  </si>
  <si>
    <t>Montáž pojistné hydroizolační nebo parotěsné fólie kladené ve sklonu do 20° lepením na bednění nebo izolaci</t>
  </si>
  <si>
    <t>538</t>
  </si>
  <si>
    <t>28329036</t>
  </si>
  <si>
    <t>fólie kontaktní difuzně propustná pro doplňkovou hydroizolační vrstvu, třívrstvá mikroporézní PP 150g/m2 s integrovanou samolepící páskou</t>
  </si>
  <si>
    <t>540</t>
  </si>
  <si>
    <t>15,708*1,1 "Přepočtené koeficientem množství</t>
  </si>
  <si>
    <t>271</t>
  </si>
  <si>
    <t>998765313</t>
  </si>
  <si>
    <t>Přesun hmot procentní pro krytiny skládané ruční v objektech v přes 12 do 24 m</t>
  </si>
  <si>
    <t>542</t>
  </si>
  <si>
    <t>766</t>
  </si>
  <si>
    <t>Konstrukce truhlářské</t>
  </si>
  <si>
    <t>76621 - x 1</t>
  </si>
  <si>
    <t>skleněné příčka v 1. np</t>
  </si>
  <si>
    <t>544</t>
  </si>
  <si>
    <t>zádveří - hala</t>
  </si>
  <si>
    <t>273</t>
  </si>
  <si>
    <t>766621201</t>
  </si>
  <si>
    <t>Montáž dřevěných oken plochy přes 1 m2 otevíravých výšky do 1,5 m s rámem do dřevěné konstrukce</t>
  </si>
  <si>
    <t>546</t>
  </si>
  <si>
    <t>1,20*1,50*2</t>
  </si>
  <si>
    <t>611o 1</t>
  </si>
  <si>
    <t>okno dřevěné 1200 x 1500 mm - kompletní provedení</t>
  </si>
  <si>
    <t>548</t>
  </si>
  <si>
    <t>275</t>
  </si>
  <si>
    <t>766660001</t>
  </si>
  <si>
    <t>Montáž dveřních křídel otvíravých jednokřídlových š do 0,8 m do ocelové zárubně</t>
  </si>
  <si>
    <t>550</t>
  </si>
  <si>
    <t>611dv 1</t>
  </si>
  <si>
    <t xml:space="preserve">dveře jednokřídlé  plné 700x1970mm - kompletní provedení vč kování</t>
  </si>
  <si>
    <t>552</t>
  </si>
  <si>
    <t>277</t>
  </si>
  <si>
    <t>611dv 4</t>
  </si>
  <si>
    <t xml:space="preserve">dveře jednokřídlé  plné 800x1970mm - kompletní provedení vč kování</t>
  </si>
  <si>
    <t>554</t>
  </si>
  <si>
    <t>766660002</t>
  </si>
  <si>
    <t>Montáž dveřních křídel otvíravých jednokřídlových š přes 0,8 m do ocelové zárubně</t>
  </si>
  <si>
    <t>556</t>
  </si>
  <si>
    <t>dveře v 1. np</t>
  </si>
  <si>
    <t>m 1,08 - 1,02</t>
  </si>
  <si>
    <t>279</t>
  </si>
  <si>
    <t>611dv 2</t>
  </si>
  <si>
    <t xml:space="preserve">dveře jednokřídlé  plné 900x1970mm kompletní provedení vč kování</t>
  </si>
  <si>
    <t>558</t>
  </si>
  <si>
    <t>611dv 3</t>
  </si>
  <si>
    <t xml:space="preserve">dveře jednokřídlé  plné 1000x1970mm - kompletní provedení vč kování</t>
  </si>
  <si>
    <t>560</t>
  </si>
  <si>
    <t>281</t>
  </si>
  <si>
    <t>766671026</t>
  </si>
  <si>
    <t>Montáž střešního okna do krytiny tvarované 78 x 160 cm</t>
  </si>
  <si>
    <t>562</t>
  </si>
  <si>
    <t>61124518</t>
  </si>
  <si>
    <t>okno střešní dřevěné kyvné, izolační trojsklo 78x160cm, Uw=1,0W/m2K Al oplechování</t>
  </si>
  <si>
    <t>564</t>
  </si>
  <si>
    <t>283</t>
  </si>
  <si>
    <t>766694126</t>
  </si>
  <si>
    <t>Montáž parapetních desek dřevěných nebo plastových š přes 30 cm</t>
  </si>
  <si>
    <t>566</t>
  </si>
  <si>
    <t>1,50*2</t>
  </si>
  <si>
    <t>60794103</t>
  </si>
  <si>
    <t>parapet dřevotřískový vnitřní povrch laminátový š 300mm</t>
  </si>
  <si>
    <t>568</t>
  </si>
  <si>
    <t>3*1,1 "Přepočtené koeficientem množství</t>
  </si>
  <si>
    <t>285</t>
  </si>
  <si>
    <t>60794121</t>
  </si>
  <si>
    <t>koncovka PVC k parapetním dřevotřískovým deskám 600mm</t>
  </si>
  <si>
    <t>570</t>
  </si>
  <si>
    <t>76681 - x 1</t>
  </si>
  <si>
    <t>kuchyňská linka v 1. np - kompletní provedení</t>
  </si>
  <si>
    <t>572</t>
  </si>
  <si>
    <t>287</t>
  </si>
  <si>
    <t>76681 - x 2</t>
  </si>
  <si>
    <t>kuchyňská linka ve 2. np - kompletní provedení</t>
  </si>
  <si>
    <t>574</t>
  </si>
  <si>
    <t>76681 - x 3</t>
  </si>
  <si>
    <t>kuchyňská linka ve 3. np - kompletní provedení</t>
  </si>
  <si>
    <t>576</t>
  </si>
  <si>
    <t>289</t>
  </si>
  <si>
    <t>76681 - x 4</t>
  </si>
  <si>
    <t>kuchyňská linka ve 4. np - kompletní provedení</t>
  </si>
  <si>
    <t>578</t>
  </si>
  <si>
    <t>998766313</t>
  </si>
  <si>
    <t>Přesun hmot procentní pro kce truhlářské ruční v objektech v přes 12 do 24 m</t>
  </si>
  <si>
    <t>580</t>
  </si>
  <si>
    <t>767</t>
  </si>
  <si>
    <t>Konstrukce zámečnické</t>
  </si>
  <si>
    <t>291</t>
  </si>
  <si>
    <t>767995111</t>
  </si>
  <si>
    <t>Montáž atypických zámečnických konstrukcí hm do 5 kg</t>
  </si>
  <si>
    <t>kg</t>
  </si>
  <si>
    <t>582</t>
  </si>
  <si>
    <t>RMAT0002</t>
  </si>
  <si>
    <t>atypická zámečnická konstrukce</t>
  </si>
  <si>
    <t>584</t>
  </si>
  <si>
    <t>293</t>
  </si>
  <si>
    <t>767995111.1</t>
  </si>
  <si>
    <t>586</t>
  </si>
  <si>
    <t>588</t>
  </si>
  <si>
    <t>295</t>
  </si>
  <si>
    <t>767995115</t>
  </si>
  <si>
    <t>Montáž atypických zámečnických konstrukcí hmotnosti přes 50 do 100 kg</t>
  </si>
  <si>
    <t>590</t>
  </si>
  <si>
    <t>ocelová konstrukce výtahové šachty</t>
  </si>
  <si>
    <t>profil 100 x 8</t>
  </si>
  <si>
    <t>(3,60+3,65+3,57+3,765+0,54)*4*20,76</t>
  </si>
  <si>
    <t>profil 120 x 80 x 5</t>
  </si>
  <si>
    <t>(1,96+1,82)*2*13*13,977</t>
  </si>
  <si>
    <t>u vstupu do výtahu</t>
  </si>
  <si>
    <t>U 200</t>
  </si>
  <si>
    <t>2,32*4*25,30</t>
  </si>
  <si>
    <t>0,60*2*4*31,977</t>
  </si>
  <si>
    <t>zastropení</t>
  </si>
  <si>
    <t>HEB 120</t>
  </si>
  <si>
    <t>2,17*26,70</t>
  </si>
  <si>
    <t>ztužení</t>
  </si>
  <si>
    <t>profil 40 x 4</t>
  </si>
  <si>
    <t>2,17/cos(45)*2*4,323</t>
  </si>
  <si>
    <t xml:space="preserve">rozpěra </t>
  </si>
  <si>
    <t>2,30*20,76</t>
  </si>
  <si>
    <t>pomocný a kotevní materiál</t>
  </si>
  <si>
    <t>3150,134*0,15</t>
  </si>
  <si>
    <t>553OK 1</t>
  </si>
  <si>
    <t>ocelová konstrukce výtahové šachty - dodávka materiálu, výroba a povrchová úprava</t>
  </si>
  <si>
    <t>592</t>
  </si>
  <si>
    <t>kompletní provedení</t>
  </si>
  <si>
    <t>3622,654</t>
  </si>
  <si>
    <t>297</t>
  </si>
  <si>
    <t>998767313</t>
  </si>
  <si>
    <t>Přesun hmot procentní pro zámečnické konstrukce ruční v objektech v přes 12 do 24 m</t>
  </si>
  <si>
    <t>594</t>
  </si>
  <si>
    <t>771</t>
  </si>
  <si>
    <t>Podlahy z dlaždic</t>
  </si>
  <si>
    <t>771121011</t>
  </si>
  <si>
    <t>Nátěr penetrační na podlahu</t>
  </si>
  <si>
    <t>596</t>
  </si>
  <si>
    <t>299</t>
  </si>
  <si>
    <t>771151022</t>
  </si>
  <si>
    <t>Samonivelační stěrka podlah pevnosti 30 MPa tl přes 3 do 5 mm</t>
  </si>
  <si>
    <t>598</t>
  </si>
  <si>
    <t>771474112</t>
  </si>
  <si>
    <t>Montáž soklů z dlaždic keramických rovných lepených cementovým flexibilním lepidlem v přes 65 do 90 mm</t>
  </si>
  <si>
    <t>600</t>
  </si>
  <si>
    <t>192,893*0,75</t>
  </si>
  <si>
    <t>301</t>
  </si>
  <si>
    <t>59761184</t>
  </si>
  <si>
    <t>sokl keramický mrazuvzdorný povrch hladký/matný tl do 10mm výšky přes 65 do 90mm</t>
  </si>
  <si>
    <t>602</t>
  </si>
  <si>
    <t>144,67*1,1 "Přepočtené koeficientem množství</t>
  </si>
  <si>
    <t>771571810</t>
  </si>
  <si>
    <t>Demontáž podlah z dlaždic keramických kladených do malty</t>
  </si>
  <si>
    <t>604</t>
  </si>
  <si>
    <t>30,91+13,26</t>
  </si>
  <si>
    <t>22,24+34,34+16,52+0,52+1,15+1,56+14,873+6,46+4,68</t>
  </si>
  <si>
    <t>1,40+1,37+10,97+7,02+4,35+3,47</t>
  </si>
  <si>
    <t>1,33+1,38+3,07+6,69+5,33</t>
  </si>
  <si>
    <t>303</t>
  </si>
  <si>
    <t>771574414</t>
  </si>
  <si>
    <t>Montáž podlah keramických hladkých lepených cementovým flexibilním lepidlem přes 4 do 6 ks/m2</t>
  </si>
  <si>
    <t>606</t>
  </si>
  <si>
    <t>59761131</t>
  </si>
  <si>
    <t>dlažba keramická slinutá mrazuvzdorná povrch hladký/leštěný tl do 10mm přes 4 do 6ks/m2</t>
  </si>
  <si>
    <t>608</t>
  </si>
  <si>
    <t>192,893*1,15 "Přepočtené koeficientem množství</t>
  </si>
  <si>
    <t>305</t>
  </si>
  <si>
    <t>771577211</t>
  </si>
  <si>
    <t>Příplatek k montáži podlah keramických lepených cementovým flexibilním lepidlem za plochu do 5 m2</t>
  </si>
  <si>
    <t>610</t>
  </si>
  <si>
    <t>0,52+1,15+1,56+4,68</t>
  </si>
  <si>
    <t>1,40+1,37+4,35+3,47</t>
  </si>
  <si>
    <t>1,33+1,38+3,07</t>
  </si>
  <si>
    <t>771591115</t>
  </si>
  <si>
    <t>Podlahy spárování silikonem</t>
  </si>
  <si>
    <t>612</t>
  </si>
  <si>
    <t>307</t>
  </si>
  <si>
    <t>771591184</t>
  </si>
  <si>
    <t>Pracnější řezání podlah z dlaždic keramických rovné</t>
  </si>
  <si>
    <t>614</t>
  </si>
  <si>
    <t>998771313</t>
  </si>
  <si>
    <t>Přesun hmot procentní pro podlahy z dlaždic ruční v objektech v přes 12 do 24 m</t>
  </si>
  <si>
    <t>616</t>
  </si>
  <si>
    <t>776</t>
  </si>
  <si>
    <t>Podlahy povlakové</t>
  </si>
  <si>
    <t>309</t>
  </si>
  <si>
    <t>776111311</t>
  </si>
  <si>
    <t>Vysátí podkladu povlakových podlah</t>
  </si>
  <si>
    <t>618</t>
  </si>
  <si>
    <t>776121321</t>
  </si>
  <si>
    <t>Neředěná penetrace savého podkladu povlakových podlah</t>
  </si>
  <si>
    <t>620</t>
  </si>
  <si>
    <t>311</t>
  </si>
  <si>
    <t>776141122</t>
  </si>
  <si>
    <t>Stěrka podlahová nivelační pro vyrovnání podkladu povlakových podlah pevnosti 30 MPa tl přes 3 do 5 mm</t>
  </si>
  <si>
    <t>622</t>
  </si>
  <si>
    <t>776201812</t>
  </si>
  <si>
    <t>Demontáž lepených povlakových podlah s podložkou ručně</t>
  </si>
  <si>
    <t>624</t>
  </si>
  <si>
    <t>124,16</t>
  </si>
  <si>
    <t>11,94+11,85+33,28</t>
  </si>
  <si>
    <t>11,83+7,40+6,25+10,94+7,02+17,04</t>
  </si>
  <si>
    <t>22,24+16,52+13,87</t>
  </si>
  <si>
    <t>313</t>
  </si>
  <si>
    <t>776231111</t>
  </si>
  <si>
    <t>Lepení lamel a čtverců z vinylu standardním lepidlem</t>
  </si>
  <si>
    <t>626</t>
  </si>
  <si>
    <t>28411050</t>
  </si>
  <si>
    <t>dílce vinylové tl 2,0mm, nášlapná vrstva 0,40mm, úprava PUR, třída zátěže 23/32/41, otlak 0,05mm, R10, třída otěru T, hořlavost Bfl S1, bez ftalátů</t>
  </si>
  <si>
    <t>628</t>
  </si>
  <si>
    <t>294,34*1,1 "Přepočtené koeficientem množství</t>
  </si>
  <si>
    <t>315</t>
  </si>
  <si>
    <t>776411111</t>
  </si>
  <si>
    <t>Montáž obvodových soklíků výšky do 80 mm</t>
  </si>
  <si>
    <t>630</t>
  </si>
  <si>
    <t>294,34*1,15</t>
  </si>
  <si>
    <t>28411008</t>
  </si>
  <si>
    <t>lišta soklová PVC 16x60mm</t>
  </si>
  <si>
    <t>632</t>
  </si>
  <si>
    <t>338,491*1,02 "Přepočtené koeficientem množství</t>
  </si>
  <si>
    <t>317</t>
  </si>
  <si>
    <t>776991821</t>
  </si>
  <si>
    <t>Odstranění lepidla ručně z podlah</t>
  </si>
  <si>
    <t>634</t>
  </si>
  <si>
    <t>998776313</t>
  </si>
  <si>
    <t>Přesun hmot procentní pro podlahy povlakové ruční v objektech v přes 12 do 24 m</t>
  </si>
  <si>
    <t>636</t>
  </si>
  <si>
    <t>781</t>
  </si>
  <si>
    <t>Dokončovací práce - obklady</t>
  </si>
  <si>
    <t>319</t>
  </si>
  <si>
    <t>781121011</t>
  </si>
  <si>
    <t>Nátěr penetrační na stěnu</t>
  </si>
  <si>
    <t>638</t>
  </si>
  <si>
    <t>(1,00+1,50)*2*2,40</t>
  </si>
  <si>
    <t>(0,60+1,80+0,60)*1,50</t>
  </si>
  <si>
    <t>(1,80+2,50)*2*2,40</t>
  </si>
  <si>
    <t>(2,00+1,39+0,95+1,50+0,95+1,50)*2*2,40</t>
  </si>
  <si>
    <t>(2,61+0,60*2)*1,50</t>
  </si>
  <si>
    <t>(1,53+1,00+0,80+0,98+0,40+1,25+0,15+1,53)*2*2,40</t>
  </si>
  <si>
    <t>(0,98+1,40)*2*2,40</t>
  </si>
  <si>
    <t>(0,87+1,40)*2*2,40</t>
  </si>
  <si>
    <t>(1,30+2,50+0,87+1,40)*2*2,40</t>
  </si>
  <si>
    <t>(0,80+1,90+0,94+1,90+1,563+0,90)*2*2,40</t>
  </si>
  <si>
    <t>(0,60+2,50)*1,50</t>
  </si>
  <si>
    <t>(1,08+1,89+1,00+1,89)*2*2,40</t>
  </si>
  <si>
    <t>(0,95+2,00)*2*2,40</t>
  </si>
  <si>
    <t>(1,00+2,00)*2*2,40</t>
  </si>
  <si>
    <t>(1,50+1,20)*2*2,40</t>
  </si>
  <si>
    <t>(0,60+4,20+0,60)*1,50</t>
  </si>
  <si>
    <t>781151031</t>
  </si>
  <si>
    <t>Celoplošné vyrovnání podkladu stěrkou tl 3 mm</t>
  </si>
  <si>
    <t>640</t>
  </si>
  <si>
    <t>321</t>
  </si>
  <si>
    <t>781151041</t>
  </si>
  <si>
    <t>Příplatek k cenám celoplošné vyrovnání stěrkou za každý další 1 mm přes tl 3 mm</t>
  </si>
  <si>
    <t>642</t>
  </si>
  <si>
    <t>781471810</t>
  </si>
  <si>
    <t>Demontáž obkladů z obkladaček keramických kladených do malty</t>
  </si>
  <si>
    <t>644</t>
  </si>
  <si>
    <t>odhad</t>
  </si>
  <si>
    <t>200,00</t>
  </si>
  <si>
    <t>323</t>
  </si>
  <si>
    <t>781472219</t>
  </si>
  <si>
    <t>Montáž obkladů keramických hladkých lepených cementovým flexibilním lepidlem přes 22 do 25 ks/m2</t>
  </si>
  <si>
    <t>646</t>
  </si>
  <si>
    <t>303,587</t>
  </si>
  <si>
    <t>59761704</t>
  </si>
  <si>
    <t>obklad keramický nemrazuvzdorný povrch hladký/lesklý tl do 10mm přes 22 do 25ks/m2</t>
  </si>
  <si>
    <t>648</t>
  </si>
  <si>
    <t>303,587*1,1 "Přepočtené koeficientem množství</t>
  </si>
  <si>
    <t>325</t>
  </si>
  <si>
    <t>781472291</t>
  </si>
  <si>
    <t>Příplatek k montáži obkladů keramických lepených cementovým flexibilním lepidlem za plochu do 10 m2</t>
  </si>
  <si>
    <t>650</t>
  </si>
  <si>
    <t>781492211</t>
  </si>
  <si>
    <t>Montáž profilů rohových lepených flexibilním cementovým lepidlem</t>
  </si>
  <si>
    <t>652</t>
  </si>
  <si>
    <t>327</t>
  </si>
  <si>
    <t>19416005</t>
  </si>
  <si>
    <t>lišta ukončovací z eloxovaného hliníku 10mm</t>
  </si>
  <si>
    <t>654</t>
  </si>
  <si>
    <t>200*1,05 "Přepočtené koeficientem množství</t>
  </si>
  <si>
    <t>781495115</t>
  </si>
  <si>
    <t>Spárování vnitřních obkladů silikonem</t>
  </si>
  <si>
    <t>656</t>
  </si>
  <si>
    <t>329</t>
  </si>
  <si>
    <t>781495141</t>
  </si>
  <si>
    <t>Průnik obkladem kruhový do DN 30</t>
  </si>
  <si>
    <t>658</t>
  </si>
  <si>
    <t>781495143</t>
  </si>
  <si>
    <t>Průnik obkladem kruhový přes DN 90</t>
  </si>
  <si>
    <t>660</t>
  </si>
  <si>
    <t>331</t>
  </si>
  <si>
    <t>781495184</t>
  </si>
  <si>
    <t>Řezání pracnější rovné keramických obkladaček</t>
  </si>
  <si>
    <t>662</t>
  </si>
  <si>
    <t>998781313</t>
  </si>
  <si>
    <t>Přesun hmot procentní pro obklady keramické ruční v objektech v přes 12 do 24 m</t>
  </si>
  <si>
    <t>664</t>
  </si>
  <si>
    <t>783</t>
  </si>
  <si>
    <t>Dokončovací práce - nátěry</t>
  </si>
  <si>
    <t>333</t>
  </si>
  <si>
    <t>783314201</t>
  </si>
  <si>
    <t>Základní antikorozní jednonásobný syntetický standardní nátěr zámečnických konstrukcí</t>
  </si>
  <si>
    <t>666</t>
  </si>
  <si>
    <t>2 x základní nátěr</t>
  </si>
  <si>
    <t>2,50*3*0,922*2</t>
  </si>
  <si>
    <t>5*1,40*0,768*2</t>
  </si>
  <si>
    <t>3*1,40*4*0,768*2</t>
  </si>
  <si>
    <t>1*1,40*3*0,768*2</t>
  </si>
  <si>
    <t>783314201.1</t>
  </si>
  <si>
    <t>668</t>
  </si>
  <si>
    <t>zárubně</t>
  </si>
  <si>
    <t>21,00*1,50</t>
  </si>
  <si>
    <t>335</t>
  </si>
  <si>
    <t>783315101</t>
  </si>
  <si>
    <t>Mezinátěr jednonásobný syntetický standardní zámečnických konstrukcí</t>
  </si>
  <si>
    <t>670</t>
  </si>
  <si>
    <t>783317101</t>
  </si>
  <si>
    <t>Krycí jednonásobný syntetický standardní nátěr zámečnických konstrukcí</t>
  </si>
  <si>
    <t>672</t>
  </si>
  <si>
    <t>337</t>
  </si>
  <si>
    <t>783601713</t>
  </si>
  <si>
    <t>Odmaštění vodou ředitelným odmašťovačem potrubí DN do 50 mm</t>
  </si>
  <si>
    <t>674</t>
  </si>
  <si>
    <t>783614651</t>
  </si>
  <si>
    <t>Základní antikorozní jednonásobný syntetický potrubí DN do 50 mm</t>
  </si>
  <si>
    <t>676</t>
  </si>
  <si>
    <t>339</t>
  </si>
  <si>
    <t>783617611</t>
  </si>
  <si>
    <t>Krycí dvojnásobný syntetický nátěr potrubí DN do 50 mm</t>
  </si>
  <si>
    <t>678</t>
  </si>
  <si>
    <t>784</t>
  </si>
  <si>
    <t>Dokončovací práce - malby a tapety</t>
  </si>
  <si>
    <t>784121001</t>
  </si>
  <si>
    <t>Oškrabání malby v místnostech v do 3,80 m</t>
  </si>
  <si>
    <t>680</t>
  </si>
  <si>
    <t>341</t>
  </si>
  <si>
    <t>784181101</t>
  </si>
  <si>
    <t>Základní akrylátová jednonásobná bezbarvá penetrace podkladu v místnostech v do 3,80 m</t>
  </si>
  <si>
    <t>682</t>
  </si>
  <si>
    <t>784211111</t>
  </si>
  <si>
    <t>Dvojnásobné bílé malby ze směsí za mokra velmi dobře oděruvzdorných v místnostech v do 3,80 m</t>
  </si>
  <si>
    <t>684</t>
  </si>
  <si>
    <t>787</t>
  </si>
  <si>
    <t>Dokončovací práce - zasklívání</t>
  </si>
  <si>
    <t>343</t>
  </si>
  <si>
    <t>787 x 1</t>
  </si>
  <si>
    <t>zasklení výtahové šachty</t>
  </si>
  <si>
    <t>686</t>
  </si>
  <si>
    <t>Práce a dodávky M</t>
  </si>
  <si>
    <t>33-M</t>
  </si>
  <si>
    <t>Montáže dopr.zaříz.,sklad. zař. a váh</t>
  </si>
  <si>
    <t>33 - 1</t>
  </si>
  <si>
    <t>výzah</t>
  </si>
  <si>
    <t>688</t>
  </si>
  <si>
    <t>HZS</t>
  </si>
  <si>
    <t>Hodinové zúčtovací sazby</t>
  </si>
  <si>
    <t>345</t>
  </si>
  <si>
    <t>.1</t>
  </si>
  <si>
    <t>Hodinová zúčtovací sazba topenář odborný- úprava stavajících zařízení v kotelně</t>
  </si>
  <si>
    <t>262144</t>
  </si>
  <si>
    <t>690</t>
  </si>
  <si>
    <t>HZS1292</t>
  </si>
  <si>
    <t>Hodinová zúčtovací sazba stavební dělník</t>
  </si>
  <si>
    <t>692</t>
  </si>
  <si>
    <t>347</t>
  </si>
  <si>
    <t>HZS2491</t>
  </si>
  <si>
    <t>Hodinová zúčtovací sazba dělník zednických výpomocí</t>
  </si>
  <si>
    <t>694</t>
  </si>
  <si>
    <t>VRN</t>
  </si>
  <si>
    <t>Vedlejší rozpočtové náklady</t>
  </si>
  <si>
    <t>3.109</t>
  </si>
  <si>
    <t>Dopravní opatření</t>
  </si>
  <si>
    <t>696</t>
  </si>
  <si>
    <t>349</t>
  </si>
  <si>
    <t>3.111</t>
  </si>
  <si>
    <t>Označení stavby</t>
  </si>
  <si>
    <t>698</t>
  </si>
  <si>
    <t>3.112</t>
  </si>
  <si>
    <t>Fotodokumentace stavby a všech objektů</t>
  </si>
  <si>
    <t>700</t>
  </si>
  <si>
    <t>351</t>
  </si>
  <si>
    <t>3.113</t>
  </si>
  <si>
    <t>Pasportizace stávajících objektů před výstavbou (1x) a po výstavbě (1x)</t>
  </si>
  <si>
    <t>702</t>
  </si>
  <si>
    <t>VRN1</t>
  </si>
  <si>
    <t>Průzkumné, geodetické a projektové práce</t>
  </si>
  <si>
    <t>012002000</t>
  </si>
  <si>
    <t>Geodetické práce</t>
  </si>
  <si>
    <t>704</t>
  </si>
  <si>
    <t>vytyčení sítí a konstrukcí, práce v průběhu realizace</t>
  </si>
  <si>
    <t>vytičení sítí</t>
  </si>
  <si>
    <t>353</t>
  </si>
  <si>
    <t>013254000</t>
  </si>
  <si>
    <t>Dokumentace skutečného provedení stavby</t>
  </si>
  <si>
    <t>706</t>
  </si>
  <si>
    <t>013294000.1</t>
  </si>
  <si>
    <t>vzorkování</t>
  </si>
  <si>
    <t>708</t>
  </si>
  <si>
    <t>VRN3</t>
  </si>
  <si>
    <t>Zařízení staveniště</t>
  </si>
  <si>
    <t>355</t>
  </si>
  <si>
    <t>030001000</t>
  </si>
  <si>
    <t>proc</t>
  </si>
  <si>
    <t>710</t>
  </si>
  <si>
    <t>VRN4</t>
  </si>
  <si>
    <t>Inženýrská činnost</t>
  </si>
  <si>
    <t>045203000</t>
  </si>
  <si>
    <t>Kompletační činnost</t>
  </si>
  <si>
    <t>712</t>
  </si>
  <si>
    <t>357</t>
  </si>
  <si>
    <t>049103000</t>
  </si>
  <si>
    <t>Náklady vzniklé v souvislosti s realizací stavby</t>
  </si>
  <si>
    <t>714</t>
  </si>
  <si>
    <t>VRN5</t>
  </si>
  <si>
    <t>Finanční náklady</t>
  </si>
  <si>
    <t>052103000</t>
  </si>
  <si>
    <t>Rezerva investora</t>
  </si>
  <si>
    <t>716</t>
  </si>
  <si>
    <t>VRN7</t>
  </si>
  <si>
    <t>Provozní vlivy</t>
  </si>
  <si>
    <t>359</t>
  </si>
  <si>
    <t>070001000.3</t>
  </si>
  <si>
    <t>Dílenská projektová dokumentace - atypické výplně otvorů</t>
  </si>
  <si>
    <t>718</t>
  </si>
  <si>
    <t xml:space="preserve">dílenská projektová dokumentace </t>
  </si>
  <si>
    <t>070001000.31</t>
  </si>
  <si>
    <t>Dílenská projektová dokumentace - ocelové konstrukce</t>
  </si>
  <si>
    <t>720</t>
  </si>
  <si>
    <t>361</t>
  </si>
  <si>
    <t>070001000.7</t>
  </si>
  <si>
    <t>Podklady pro zajištění kolaudace stavby</t>
  </si>
  <si>
    <t>podklady pro zajištění kolaudace stavby nebo souhlasu s užíváním stavby, účast na kolaudaci stavby</t>
  </si>
  <si>
    <t xml:space="preserve">dvě vyhotovení dokladové části + digitální forna  v pdf</t>
  </si>
  <si>
    <t>080001000.1</t>
  </si>
  <si>
    <t>Předání sítí před zakrytím sítí</t>
  </si>
  <si>
    <t>VRN9</t>
  </si>
  <si>
    <t>Ostatní náklady</t>
  </si>
  <si>
    <t>363</t>
  </si>
  <si>
    <t>091002000</t>
  </si>
  <si>
    <t>sondy pro ověření stávajících sítí TI</t>
  </si>
  <si>
    <t>094104000</t>
  </si>
  <si>
    <t>Náklady na opatření BOZP</t>
  </si>
  <si>
    <t>728</t>
  </si>
  <si>
    <t>1*2 "Přepočtené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</si>
</sst>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24P-FAP008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Ústí nad Labem - Předmostí čp 50 - rekonstrukce budovy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'24P-FAP008 - Ústí nad Lab...'!J30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79</v>
      </c>
      <c r="AR95" s="126"/>
      <c r="AS95" s="127">
        <v>0</v>
      </c>
      <c r="AT95" s="128">
        <f>ROUND(SUM(AV95:AW95),2)</f>
        <v>0</v>
      </c>
      <c r="AU95" s="129">
        <f>'24P-FAP008 - Ústí nad Lab...'!P162</f>
        <v>0</v>
      </c>
      <c r="AV95" s="128">
        <f>'24P-FAP008 - Ústí nad Lab...'!J33</f>
        <v>0</v>
      </c>
      <c r="AW95" s="128">
        <f>'24P-FAP008 - Ústí nad Lab...'!J34</f>
        <v>0</v>
      </c>
      <c r="AX95" s="128">
        <f>'24P-FAP008 - Ústí nad Lab...'!J35</f>
        <v>0</v>
      </c>
      <c r="AY95" s="128">
        <f>'24P-FAP008 - Ústí nad Lab...'!J36</f>
        <v>0</v>
      </c>
      <c r="AZ95" s="128">
        <f>'24P-FAP008 - Ústí nad Lab...'!F33</f>
        <v>0</v>
      </c>
      <c r="BA95" s="128">
        <f>'24P-FAP008 - Ústí nad Lab...'!F34</f>
        <v>0</v>
      </c>
      <c r="BB95" s="128">
        <f>'24P-FAP008 - Ústí nad Lab...'!F35</f>
        <v>0</v>
      </c>
      <c r="BC95" s="128">
        <f>'24P-FAP008 - Ústí nad Lab...'!F36</f>
        <v>0</v>
      </c>
      <c r="BD95" s="130">
        <f>'24P-FAP008 - Ústí nad Lab...'!F37</f>
        <v>0</v>
      </c>
      <c r="BE95" s="7"/>
      <c r="BT95" s="131" t="s">
        <v>80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ereBbP0qWnKaixEoEB9V867AmWGgtK8JP/0z6MSyRIfhuwJUuDUFFi6QbdPV2bxBGmc3o67NQbPg+hTKP4pXpg==" hashValue="aNyHkpXAIinVOYort723dTM+lHvkl92yc5NGIeQG3jsmJu/mnFpQK/lQN6Ibj66qWuS3yfiHldrnX4+co7JLM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P-FAP008 - Ústí nad La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82</v>
      </c>
    </row>
    <row r="4" s="1" customFormat="1" ht="24.96" customHeight="1">
      <c r="B4" s="20"/>
      <c r="D4" s="134" t="s">
        <v>83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Ústí nad Labem - Předmostí čp 50 - rekonstrukce budovy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ROUND(J162,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ROUND((SUM(BE162:BE1700)),  2)</f>
        <v>0</v>
      </c>
      <c r="G33" s="38"/>
      <c r="H33" s="38"/>
      <c r="I33" s="151">
        <v>0.20999999999999999</v>
      </c>
      <c r="J33" s="150">
        <f>ROUND(((SUM(BE162:BE1700))*I33),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ROUND((SUM(BF162:BF1700)),  2)</f>
        <v>0</v>
      </c>
      <c r="G34" s="38"/>
      <c r="H34" s="38"/>
      <c r="I34" s="151">
        <v>0.12</v>
      </c>
      <c r="J34" s="150">
        <f>ROUND(((SUM(BF162:BF1700))*I34),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ROUND((SUM(BG162:BG1700)),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ROUND((SUM(BH162:BH1700)),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ROUND((SUM(BI162:BI1700)),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Ústí nad Labem - Předmostí čp 50 - rekonstrukce budovy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24P-FAP008 - Ústí nad Lab...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87</v>
      </c>
      <c r="D94" s="172"/>
      <c r="E94" s="172"/>
      <c r="F94" s="172"/>
      <c r="G94" s="172"/>
      <c r="H94" s="172"/>
      <c r="I94" s="172"/>
      <c r="J94" s="173" t="s">
        <v>88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89</v>
      </c>
      <c r="D96" s="40"/>
      <c r="E96" s="40"/>
      <c r="F96" s="40"/>
      <c r="G96" s="40"/>
      <c r="H96" s="40"/>
      <c r="I96" s="40"/>
      <c r="J96" s="110">
        <f>J162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J163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92</v>
      </c>
      <c r="E98" s="184"/>
      <c r="F98" s="184"/>
      <c r="G98" s="184"/>
      <c r="H98" s="184"/>
      <c r="I98" s="184"/>
      <c r="J98" s="185">
        <f>J164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93</v>
      </c>
      <c r="E99" s="184"/>
      <c r="F99" s="184"/>
      <c r="G99" s="184"/>
      <c r="H99" s="184"/>
      <c r="I99" s="184"/>
      <c r="J99" s="185">
        <f>J196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94</v>
      </c>
      <c r="E100" s="184"/>
      <c r="F100" s="184"/>
      <c r="G100" s="184"/>
      <c r="H100" s="184"/>
      <c r="I100" s="184"/>
      <c r="J100" s="185">
        <f>J338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95</v>
      </c>
      <c r="E101" s="184"/>
      <c r="F101" s="184"/>
      <c r="G101" s="184"/>
      <c r="H101" s="184"/>
      <c r="I101" s="184"/>
      <c r="J101" s="185">
        <f>J347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96</v>
      </c>
      <c r="E102" s="184"/>
      <c r="F102" s="184"/>
      <c r="G102" s="184"/>
      <c r="H102" s="184"/>
      <c r="I102" s="184"/>
      <c r="J102" s="185">
        <f>J528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97</v>
      </c>
      <c r="E103" s="184"/>
      <c r="F103" s="184"/>
      <c r="G103" s="184"/>
      <c r="H103" s="184"/>
      <c r="I103" s="184"/>
      <c r="J103" s="185">
        <f>J648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98</v>
      </c>
      <c r="E104" s="184"/>
      <c r="F104" s="184"/>
      <c r="G104" s="184"/>
      <c r="H104" s="184"/>
      <c r="I104" s="184"/>
      <c r="J104" s="185">
        <f>J656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99</v>
      </c>
      <c r="E105" s="178"/>
      <c r="F105" s="178"/>
      <c r="G105" s="178"/>
      <c r="H105" s="178"/>
      <c r="I105" s="178"/>
      <c r="J105" s="179">
        <f>J658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100</v>
      </c>
      <c r="E106" s="184"/>
      <c r="F106" s="184"/>
      <c r="G106" s="184"/>
      <c r="H106" s="184"/>
      <c r="I106" s="184"/>
      <c r="J106" s="185">
        <f>J659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101</v>
      </c>
      <c r="E107" s="184"/>
      <c r="F107" s="184"/>
      <c r="G107" s="184"/>
      <c r="H107" s="184"/>
      <c r="I107" s="184"/>
      <c r="J107" s="185">
        <f>J688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102</v>
      </c>
      <c r="E108" s="184"/>
      <c r="F108" s="184"/>
      <c r="G108" s="184"/>
      <c r="H108" s="184"/>
      <c r="I108" s="184"/>
      <c r="J108" s="185">
        <f>J704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103</v>
      </c>
      <c r="E109" s="184"/>
      <c r="F109" s="184"/>
      <c r="G109" s="184"/>
      <c r="H109" s="184"/>
      <c r="I109" s="184"/>
      <c r="J109" s="185">
        <f>J849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104</v>
      </c>
      <c r="E110" s="184"/>
      <c r="F110" s="184"/>
      <c r="G110" s="184"/>
      <c r="H110" s="184"/>
      <c r="I110" s="184"/>
      <c r="J110" s="185">
        <f>J1016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105</v>
      </c>
      <c r="E111" s="184"/>
      <c r="F111" s="184"/>
      <c r="G111" s="184"/>
      <c r="H111" s="184"/>
      <c r="I111" s="184"/>
      <c r="J111" s="185">
        <f>J1019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106</v>
      </c>
      <c r="E112" s="184"/>
      <c r="F112" s="184"/>
      <c r="G112" s="184"/>
      <c r="H112" s="184"/>
      <c r="I112" s="184"/>
      <c r="J112" s="185">
        <f>J1088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107</v>
      </c>
      <c r="E113" s="184"/>
      <c r="F113" s="184"/>
      <c r="G113" s="184"/>
      <c r="H113" s="184"/>
      <c r="I113" s="184"/>
      <c r="J113" s="185">
        <f>J1091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108</v>
      </c>
      <c r="E114" s="184"/>
      <c r="F114" s="184"/>
      <c r="G114" s="184"/>
      <c r="H114" s="184"/>
      <c r="I114" s="184"/>
      <c r="J114" s="185">
        <f>J1094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109</v>
      </c>
      <c r="E115" s="184"/>
      <c r="F115" s="184"/>
      <c r="G115" s="184"/>
      <c r="H115" s="184"/>
      <c r="I115" s="184"/>
      <c r="J115" s="185">
        <f>J1096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110</v>
      </c>
      <c r="E116" s="184"/>
      <c r="F116" s="184"/>
      <c r="G116" s="184"/>
      <c r="H116" s="184"/>
      <c r="I116" s="184"/>
      <c r="J116" s="185">
        <f>J1129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111</v>
      </c>
      <c r="E117" s="184"/>
      <c r="F117" s="184"/>
      <c r="G117" s="184"/>
      <c r="H117" s="184"/>
      <c r="I117" s="184"/>
      <c r="J117" s="185">
        <f>J1135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112</v>
      </c>
      <c r="E118" s="184"/>
      <c r="F118" s="184"/>
      <c r="G118" s="184"/>
      <c r="H118" s="184"/>
      <c r="I118" s="184"/>
      <c r="J118" s="185">
        <f>J1205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1"/>
      <c r="C119" s="182"/>
      <c r="D119" s="183" t="s">
        <v>113</v>
      </c>
      <c r="E119" s="184"/>
      <c r="F119" s="184"/>
      <c r="G119" s="184"/>
      <c r="H119" s="184"/>
      <c r="I119" s="184"/>
      <c r="J119" s="185">
        <f>J1207</f>
        <v>0</v>
      </c>
      <c r="K119" s="182"/>
      <c r="L119" s="18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1"/>
      <c r="C120" s="182"/>
      <c r="D120" s="183" t="s">
        <v>114</v>
      </c>
      <c r="E120" s="184"/>
      <c r="F120" s="184"/>
      <c r="G120" s="184"/>
      <c r="H120" s="184"/>
      <c r="I120" s="184"/>
      <c r="J120" s="185">
        <f>J1209</f>
        <v>0</v>
      </c>
      <c r="K120" s="182"/>
      <c r="L120" s="18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1"/>
      <c r="C121" s="182"/>
      <c r="D121" s="183" t="s">
        <v>115</v>
      </c>
      <c r="E121" s="184"/>
      <c r="F121" s="184"/>
      <c r="G121" s="184"/>
      <c r="H121" s="184"/>
      <c r="I121" s="184"/>
      <c r="J121" s="185">
        <f>J1221</f>
        <v>0</v>
      </c>
      <c r="K121" s="182"/>
      <c r="L121" s="18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1"/>
      <c r="C122" s="182"/>
      <c r="D122" s="183" t="s">
        <v>116</v>
      </c>
      <c r="E122" s="184"/>
      <c r="F122" s="184"/>
      <c r="G122" s="184"/>
      <c r="H122" s="184"/>
      <c r="I122" s="184"/>
      <c r="J122" s="185">
        <f>J1249</f>
        <v>0</v>
      </c>
      <c r="K122" s="182"/>
      <c r="L122" s="18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1"/>
      <c r="C123" s="182"/>
      <c r="D123" s="183" t="s">
        <v>117</v>
      </c>
      <c r="E123" s="184"/>
      <c r="F123" s="184"/>
      <c r="G123" s="184"/>
      <c r="H123" s="184"/>
      <c r="I123" s="184"/>
      <c r="J123" s="185">
        <f>J1381</f>
        <v>0</v>
      </c>
      <c r="K123" s="182"/>
      <c r="L123" s="18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1"/>
      <c r="C124" s="182"/>
      <c r="D124" s="183" t="s">
        <v>118</v>
      </c>
      <c r="E124" s="184"/>
      <c r="F124" s="184"/>
      <c r="G124" s="184"/>
      <c r="H124" s="184"/>
      <c r="I124" s="184"/>
      <c r="J124" s="185">
        <f>J1395</f>
        <v>0</v>
      </c>
      <c r="K124" s="182"/>
      <c r="L124" s="18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1"/>
      <c r="C125" s="182"/>
      <c r="D125" s="183" t="s">
        <v>119</v>
      </c>
      <c r="E125" s="184"/>
      <c r="F125" s="184"/>
      <c r="G125" s="184"/>
      <c r="H125" s="184"/>
      <c r="I125" s="184"/>
      <c r="J125" s="185">
        <f>J1405</f>
        <v>0</v>
      </c>
      <c r="K125" s="182"/>
      <c r="L125" s="186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1"/>
      <c r="C126" s="182"/>
      <c r="D126" s="183" t="s">
        <v>120</v>
      </c>
      <c r="E126" s="184"/>
      <c r="F126" s="184"/>
      <c r="G126" s="184"/>
      <c r="H126" s="184"/>
      <c r="I126" s="184"/>
      <c r="J126" s="185">
        <f>J1490</f>
        <v>0</v>
      </c>
      <c r="K126" s="182"/>
      <c r="L126" s="18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1"/>
      <c r="C127" s="182"/>
      <c r="D127" s="183" t="s">
        <v>121</v>
      </c>
      <c r="E127" s="184"/>
      <c r="F127" s="184"/>
      <c r="G127" s="184"/>
      <c r="H127" s="184"/>
      <c r="I127" s="184"/>
      <c r="J127" s="185">
        <f>J1523</f>
        <v>0</v>
      </c>
      <c r="K127" s="182"/>
      <c r="L127" s="186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1"/>
      <c r="C128" s="182"/>
      <c r="D128" s="183" t="s">
        <v>122</v>
      </c>
      <c r="E128" s="184"/>
      <c r="F128" s="184"/>
      <c r="G128" s="184"/>
      <c r="H128" s="184"/>
      <c r="I128" s="184"/>
      <c r="J128" s="185">
        <f>J1550</f>
        <v>0</v>
      </c>
      <c r="K128" s="182"/>
      <c r="L128" s="18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1"/>
      <c r="C129" s="182"/>
      <c r="D129" s="183" t="s">
        <v>123</v>
      </c>
      <c r="E129" s="184"/>
      <c r="F129" s="184"/>
      <c r="G129" s="184"/>
      <c r="H129" s="184"/>
      <c r="I129" s="184"/>
      <c r="J129" s="185">
        <f>J1576</f>
        <v>0</v>
      </c>
      <c r="K129" s="182"/>
      <c r="L129" s="186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1"/>
      <c r="C130" s="182"/>
      <c r="D130" s="183" t="s">
        <v>124</v>
      </c>
      <c r="E130" s="184"/>
      <c r="F130" s="184"/>
      <c r="G130" s="184"/>
      <c r="H130" s="184"/>
      <c r="I130" s="184"/>
      <c r="J130" s="185">
        <f>J1622</f>
        <v>0</v>
      </c>
      <c r="K130" s="182"/>
      <c r="L130" s="186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1"/>
      <c r="C131" s="182"/>
      <c r="D131" s="183" t="s">
        <v>125</v>
      </c>
      <c r="E131" s="184"/>
      <c r="F131" s="184"/>
      <c r="G131" s="184"/>
      <c r="H131" s="184"/>
      <c r="I131" s="184"/>
      <c r="J131" s="185">
        <f>J1644</f>
        <v>0</v>
      </c>
      <c r="K131" s="182"/>
      <c r="L131" s="18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81"/>
      <c r="C132" s="182"/>
      <c r="D132" s="183" t="s">
        <v>126</v>
      </c>
      <c r="E132" s="184"/>
      <c r="F132" s="184"/>
      <c r="G132" s="184"/>
      <c r="H132" s="184"/>
      <c r="I132" s="184"/>
      <c r="J132" s="185">
        <f>J1648</f>
        <v>0</v>
      </c>
      <c r="K132" s="182"/>
      <c r="L132" s="186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75"/>
      <c r="C133" s="176"/>
      <c r="D133" s="177" t="s">
        <v>127</v>
      </c>
      <c r="E133" s="178"/>
      <c r="F133" s="178"/>
      <c r="G133" s="178"/>
      <c r="H133" s="178"/>
      <c r="I133" s="178"/>
      <c r="J133" s="179">
        <f>J1650</f>
        <v>0</v>
      </c>
      <c r="K133" s="176"/>
      <c r="L133" s="180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81"/>
      <c r="C134" s="182"/>
      <c r="D134" s="183" t="s">
        <v>128</v>
      </c>
      <c r="E134" s="184"/>
      <c r="F134" s="184"/>
      <c r="G134" s="184"/>
      <c r="H134" s="184"/>
      <c r="I134" s="184"/>
      <c r="J134" s="185">
        <f>J1651</f>
        <v>0</v>
      </c>
      <c r="K134" s="182"/>
      <c r="L134" s="186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9" customFormat="1" ht="24.96" customHeight="1">
      <c r="A135" s="9"/>
      <c r="B135" s="175"/>
      <c r="C135" s="176"/>
      <c r="D135" s="177" t="s">
        <v>129</v>
      </c>
      <c r="E135" s="178"/>
      <c r="F135" s="178"/>
      <c r="G135" s="178"/>
      <c r="H135" s="178"/>
      <c r="I135" s="178"/>
      <c r="J135" s="179">
        <f>J1653</f>
        <v>0</v>
      </c>
      <c r="K135" s="176"/>
      <c r="L135" s="18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="9" customFormat="1" ht="24.96" customHeight="1">
      <c r="A136" s="9"/>
      <c r="B136" s="175"/>
      <c r="C136" s="176"/>
      <c r="D136" s="177" t="s">
        <v>130</v>
      </c>
      <c r="E136" s="178"/>
      <c r="F136" s="178"/>
      <c r="G136" s="178"/>
      <c r="H136" s="178"/>
      <c r="I136" s="178"/>
      <c r="J136" s="179">
        <f>J1657</f>
        <v>0</v>
      </c>
      <c r="K136" s="176"/>
      <c r="L136" s="180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="10" customFormat="1" ht="19.92" customHeight="1">
      <c r="A137" s="10"/>
      <c r="B137" s="181"/>
      <c r="C137" s="182"/>
      <c r="D137" s="183" t="s">
        <v>131</v>
      </c>
      <c r="E137" s="184"/>
      <c r="F137" s="184"/>
      <c r="G137" s="184"/>
      <c r="H137" s="184"/>
      <c r="I137" s="184"/>
      <c r="J137" s="185">
        <f>J1662</f>
        <v>0</v>
      </c>
      <c r="K137" s="182"/>
      <c r="L137" s="186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81"/>
      <c r="C138" s="182"/>
      <c r="D138" s="183" t="s">
        <v>132</v>
      </c>
      <c r="E138" s="184"/>
      <c r="F138" s="184"/>
      <c r="G138" s="184"/>
      <c r="H138" s="184"/>
      <c r="I138" s="184"/>
      <c r="J138" s="185">
        <f>J1670</f>
        <v>0</v>
      </c>
      <c r="K138" s="182"/>
      <c r="L138" s="186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81"/>
      <c r="C139" s="182"/>
      <c r="D139" s="183" t="s">
        <v>133</v>
      </c>
      <c r="E139" s="184"/>
      <c r="F139" s="184"/>
      <c r="G139" s="184"/>
      <c r="H139" s="184"/>
      <c r="I139" s="184"/>
      <c r="J139" s="185">
        <f>J1672</f>
        <v>0</v>
      </c>
      <c r="K139" s="182"/>
      <c r="L139" s="186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81"/>
      <c r="C140" s="182"/>
      <c r="D140" s="183" t="s">
        <v>134</v>
      </c>
      <c r="E140" s="184"/>
      <c r="F140" s="184"/>
      <c r="G140" s="184"/>
      <c r="H140" s="184"/>
      <c r="I140" s="184"/>
      <c r="J140" s="185">
        <f>J1677</f>
        <v>0</v>
      </c>
      <c r="K140" s="182"/>
      <c r="L140" s="186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81"/>
      <c r="C141" s="182"/>
      <c r="D141" s="183" t="s">
        <v>135</v>
      </c>
      <c r="E141" s="184"/>
      <c r="F141" s="184"/>
      <c r="G141" s="184"/>
      <c r="H141" s="184"/>
      <c r="I141" s="184"/>
      <c r="J141" s="185">
        <f>J1679</f>
        <v>0</v>
      </c>
      <c r="K141" s="182"/>
      <c r="L141" s="186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81"/>
      <c r="C142" s="182"/>
      <c r="D142" s="183" t="s">
        <v>136</v>
      </c>
      <c r="E142" s="184"/>
      <c r="F142" s="184"/>
      <c r="G142" s="184"/>
      <c r="H142" s="184"/>
      <c r="I142" s="184"/>
      <c r="J142" s="185">
        <f>J1694</f>
        <v>0</v>
      </c>
      <c r="K142" s="182"/>
      <c r="L142" s="186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2" customFormat="1" ht="21.84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8" s="2" customFormat="1" ht="6.96" customHeight="1">
      <c r="A148" s="38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24.96" customHeight="1">
      <c r="A149" s="38"/>
      <c r="B149" s="39"/>
      <c r="C149" s="23" t="s">
        <v>137</v>
      </c>
      <c r="D149" s="40"/>
      <c r="E149" s="40"/>
      <c r="F149" s="40"/>
      <c r="G149" s="40"/>
      <c r="H149" s="40"/>
      <c r="I149" s="40"/>
      <c r="J149" s="40"/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2" customHeight="1">
      <c r="A151" s="38"/>
      <c r="B151" s="39"/>
      <c r="C151" s="32" t="s">
        <v>16</v>
      </c>
      <c r="D151" s="40"/>
      <c r="E151" s="40"/>
      <c r="F151" s="40"/>
      <c r="G151" s="40"/>
      <c r="H151" s="40"/>
      <c r="I151" s="40"/>
      <c r="J151" s="40"/>
      <c r="K151" s="40"/>
      <c r="L151" s="63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6.5" customHeight="1">
      <c r="A152" s="38"/>
      <c r="B152" s="39"/>
      <c r="C152" s="40"/>
      <c r="D152" s="40"/>
      <c r="E152" s="170" t="str">
        <f>E7</f>
        <v>Ústí nad Labem - Předmostí čp 50 - rekonstrukce budovy</v>
      </c>
      <c r="F152" s="32"/>
      <c r="G152" s="32"/>
      <c r="H152" s="32"/>
      <c r="I152" s="40"/>
      <c r="J152" s="40"/>
      <c r="K152" s="40"/>
      <c r="L152" s="63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2" customHeight="1">
      <c r="A153" s="38"/>
      <c r="B153" s="39"/>
      <c r="C153" s="32" t="s">
        <v>84</v>
      </c>
      <c r="D153" s="40"/>
      <c r="E153" s="40"/>
      <c r="F153" s="40"/>
      <c r="G153" s="40"/>
      <c r="H153" s="40"/>
      <c r="I153" s="40"/>
      <c r="J153" s="40"/>
      <c r="K153" s="40"/>
      <c r="L153" s="63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2" customFormat="1" ht="16.5" customHeight="1">
      <c r="A154" s="38"/>
      <c r="B154" s="39"/>
      <c r="C154" s="40"/>
      <c r="D154" s="40"/>
      <c r="E154" s="76" t="str">
        <f>E9</f>
        <v>24P-FAP008 - Ústí nad Lab...</v>
      </c>
      <c r="F154" s="40"/>
      <c r="G154" s="40"/>
      <c r="H154" s="40"/>
      <c r="I154" s="40"/>
      <c r="J154" s="40"/>
      <c r="K154" s="40"/>
      <c r="L154" s="63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="2" customFormat="1" ht="6.96" customHeight="1">
      <c r="A155" s="38"/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63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="2" customFormat="1" ht="12" customHeight="1">
      <c r="A156" s="38"/>
      <c r="B156" s="39"/>
      <c r="C156" s="32" t="s">
        <v>20</v>
      </c>
      <c r="D156" s="40"/>
      <c r="E156" s="40"/>
      <c r="F156" s="27" t="str">
        <f>F12</f>
        <v xml:space="preserve"> </v>
      </c>
      <c r="G156" s="40"/>
      <c r="H156" s="40"/>
      <c r="I156" s="32" t="s">
        <v>22</v>
      </c>
      <c r="J156" s="79" t="str">
        <f>IF(J12="","",J12)</f>
        <v>5. 9. 2024</v>
      </c>
      <c r="K156" s="40"/>
      <c r="L156" s="63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="2" customFormat="1" ht="6.96" customHeight="1">
      <c r="A157" s="38"/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63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="2" customFormat="1" ht="15.15" customHeight="1">
      <c r="A158" s="38"/>
      <c r="B158" s="39"/>
      <c r="C158" s="32" t="s">
        <v>24</v>
      </c>
      <c r="D158" s="40"/>
      <c r="E158" s="40"/>
      <c r="F158" s="27" t="str">
        <f>E15</f>
        <v xml:space="preserve"> </v>
      </c>
      <c r="G158" s="40"/>
      <c r="H158" s="40"/>
      <c r="I158" s="32" t="s">
        <v>29</v>
      </c>
      <c r="J158" s="36" t="str">
        <f>E21</f>
        <v xml:space="preserve"> </v>
      </c>
      <c r="K158" s="40"/>
      <c r="L158" s="63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="2" customFormat="1" ht="15.15" customHeight="1">
      <c r="A159" s="38"/>
      <c r="B159" s="39"/>
      <c r="C159" s="32" t="s">
        <v>27</v>
      </c>
      <c r="D159" s="40"/>
      <c r="E159" s="40"/>
      <c r="F159" s="27" t="str">
        <f>IF(E18="","",E18)</f>
        <v>Vyplň údaj</v>
      </c>
      <c r="G159" s="40"/>
      <c r="H159" s="40"/>
      <c r="I159" s="32" t="s">
        <v>31</v>
      </c>
      <c r="J159" s="36" t="str">
        <f>E24</f>
        <v xml:space="preserve"> </v>
      </c>
      <c r="K159" s="40"/>
      <c r="L159" s="63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="2" customFormat="1" ht="10.32" customHeight="1">
      <c r="A160" s="38"/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63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="11" customFormat="1" ht="29.28" customHeight="1">
      <c r="A161" s="187"/>
      <c r="B161" s="188"/>
      <c r="C161" s="189" t="s">
        <v>138</v>
      </c>
      <c r="D161" s="190" t="s">
        <v>58</v>
      </c>
      <c r="E161" s="190" t="s">
        <v>54</v>
      </c>
      <c r="F161" s="190" t="s">
        <v>55</v>
      </c>
      <c r="G161" s="190" t="s">
        <v>139</v>
      </c>
      <c r="H161" s="190" t="s">
        <v>140</v>
      </c>
      <c r="I161" s="190" t="s">
        <v>141</v>
      </c>
      <c r="J161" s="190" t="s">
        <v>88</v>
      </c>
      <c r="K161" s="191" t="s">
        <v>142</v>
      </c>
      <c r="L161" s="192"/>
      <c r="M161" s="100" t="s">
        <v>1</v>
      </c>
      <c r="N161" s="101" t="s">
        <v>37</v>
      </c>
      <c r="O161" s="101" t="s">
        <v>143</v>
      </c>
      <c r="P161" s="101" t="s">
        <v>144</v>
      </c>
      <c r="Q161" s="101" t="s">
        <v>145</v>
      </c>
      <c r="R161" s="101" t="s">
        <v>146</v>
      </c>
      <c r="S161" s="101" t="s">
        <v>147</v>
      </c>
      <c r="T161" s="102" t="s">
        <v>148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</row>
    <row r="162" s="2" customFormat="1" ht="22.8" customHeight="1">
      <c r="A162" s="38"/>
      <c r="B162" s="39"/>
      <c r="C162" s="107" t="s">
        <v>149</v>
      </c>
      <c r="D162" s="40"/>
      <c r="E162" s="40"/>
      <c r="F162" s="40"/>
      <c r="G162" s="40"/>
      <c r="H162" s="40"/>
      <c r="I162" s="40"/>
      <c r="J162" s="193">
        <f>BK162</f>
        <v>0</v>
      </c>
      <c r="K162" s="40"/>
      <c r="L162" s="44"/>
      <c r="M162" s="103"/>
      <c r="N162" s="194"/>
      <c r="O162" s="104"/>
      <c r="P162" s="195">
        <f>P163+P658+P1650+P1653+P1657</f>
        <v>0</v>
      </c>
      <c r="Q162" s="104"/>
      <c r="R162" s="195">
        <f>R163+R658+R1650+R1653+R1657</f>
        <v>0</v>
      </c>
      <c r="S162" s="104"/>
      <c r="T162" s="196">
        <f>T163+T658+T1650+T1653+T1657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72</v>
      </c>
      <c r="AU162" s="17" t="s">
        <v>90</v>
      </c>
      <c r="BK162" s="197">
        <f>BK163+BK658+BK1650+BK1653+BK1657</f>
        <v>0</v>
      </c>
    </row>
    <row r="163" s="12" customFormat="1" ht="25.92" customHeight="1">
      <c r="A163" s="12"/>
      <c r="B163" s="198"/>
      <c r="C163" s="199"/>
      <c r="D163" s="200" t="s">
        <v>72</v>
      </c>
      <c r="E163" s="201" t="s">
        <v>150</v>
      </c>
      <c r="F163" s="201" t="s">
        <v>151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P164+P196+P338+P347+P528+P648+P656</f>
        <v>0</v>
      </c>
      <c r="Q163" s="206"/>
      <c r="R163" s="207">
        <f>R164+R196+R338+R347+R528+R648+R656</f>
        <v>0</v>
      </c>
      <c r="S163" s="206"/>
      <c r="T163" s="208">
        <f>T164+T196+T338+T347+T528+T648+T656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80</v>
      </c>
      <c r="AT163" s="210" t="s">
        <v>72</v>
      </c>
      <c r="AU163" s="210" t="s">
        <v>73</v>
      </c>
      <c r="AY163" s="209" t="s">
        <v>152</v>
      </c>
      <c r="BK163" s="211">
        <f>BK164+BK196+BK338+BK347+BK528+BK648+BK656</f>
        <v>0</v>
      </c>
    </row>
    <row r="164" s="12" customFormat="1" ht="22.8" customHeight="1">
      <c r="A164" s="12"/>
      <c r="B164" s="198"/>
      <c r="C164" s="199"/>
      <c r="D164" s="200" t="s">
        <v>72</v>
      </c>
      <c r="E164" s="212" t="s">
        <v>80</v>
      </c>
      <c r="F164" s="212" t="s">
        <v>153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SUM(P165:P195)</f>
        <v>0</v>
      </c>
      <c r="Q164" s="206"/>
      <c r="R164" s="207">
        <f>SUM(R165:R195)</f>
        <v>0</v>
      </c>
      <c r="S164" s="206"/>
      <c r="T164" s="208">
        <f>SUM(T165:T195)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80</v>
      </c>
      <c r="AT164" s="210" t="s">
        <v>72</v>
      </c>
      <c r="AU164" s="210" t="s">
        <v>80</v>
      </c>
      <c r="AY164" s="209" t="s">
        <v>152</v>
      </c>
      <c r="BK164" s="211">
        <f>SUM(BK165:BK195)</f>
        <v>0</v>
      </c>
    </row>
    <row r="165" s="2" customFormat="1" ht="24.15" customHeight="1">
      <c r="A165" s="38"/>
      <c r="B165" s="39"/>
      <c r="C165" s="214" t="s">
        <v>80</v>
      </c>
      <c r="D165" s="214" t="s">
        <v>154</v>
      </c>
      <c r="E165" s="215" t="s">
        <v>155</v>
      </c>
      <c r="F165" s="216" t="s">
        <v>156</v>
      </c>
      <c r="G165" s="217" t="s">
        <v>157</v>
      </c>
      <c r="H165" s="218">
        <v>72.379999999999995</v>
      </c>
      <c r="I165" s="219"/>
      <c r="J165" s="220">
        <f>ROUND(I165*H165,2)</f>
        <v>0</v>
      </c>
      <c r="K165" s="216" t="s">
        <v>1</v>
      </c>
      <c r="L165" s="44"/>
      <c r="M165" s="221" t="s">
        <v>1</v>
      </c>
      <c r="N165" s="222" t="s">
        <v>38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158</v>
      </c>
      <c r="AT165" s="225" t="s">
        <v>154</v>
      </c>
      <c r="AU165" s="225" t="s">
        <v>82</v>
      </c>
      <c r="AY165" s="17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80</v>
      </c>
      <c r="BK165" s="226">
        <f>ROUND(I165*H165,2)</f>
        <v>0</v>
      </c>
      <c r="BL165" s="17" t="s">
        <v>158</v>
      </c>
      <c r="BM165" s="225" t="s">
        <v>82</v>
      </c>
    </row>
    <row r="166" s="13" customFormat="1">
      <c r="A166" s="13"/>
      <c r="B166" s="227"/>
      <c r="C166" s="228"/>
      <c r="D166" s="229" t="s">
        <v>159</v>
      </c>
      <c r="E166" s="230" t="s">
        <v>1</v>
      </c>
      <c r="F166" s="231" t="s">
        <v>160</v>
      </c>
      <c r="G166" s="228"/>
      <c r="H166" s="230" t="s">
        <v>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159</v>
      </c>
      <c r="AU166" s="237" t="s">
        <v>82</v>
      </c>
      <c r="AV166" s="13" t="s">
        <v>80</v>
      </c>
      <c r="AW166" s="13" t="s">
        <v>30</v>
      </c>
      <c r="AX166" s="13" t="s">
        <v>73</v>
      </c>
      <c r="AY166" s="237" t="s">
        <v>152</v>
      </c>
    </row>
    <row r="167" s="14" customFormat="1">
      <c r="A167" s="14"/>
      <c r="B167" s="238"/>
      <c r="C167" s="239"/>
      <c r="D167" s="229" t="s">
        <v>159</v>
      </c>
      <c r="E167" s="240" t="s">
        <v>1</v>
      </c>
      <c r="F167" s="241" t="s">
        <v>161</v>
      </c>
      <c r="G167" s="239"/>
      <c r="H167" s="242">
        <v>72.379999999999995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159</v>
      </c>
      <c r="AU167" s="248" t="s">
        <v>82</v>
      </c>
      <c r="AV167" s="14" t="s">
        <v>82</v>
      </c>
      <c r="AW167" s="14" t="s">
        <v>30</v>
      </c>
      <c r="AX167" s="14" t="s">
        <v>73</v>
      </c>
      <c r="AY167" s="248" t="s">
        <v>152</v>
      </c>
    </row>
    <row r="168" s="15" customFormat="1">
      <c r="A168" s="15"/>
      <c r="B168" s="249"/>
      <c r="C168" s="250"/>
      <c r="D168" s="229" t="s">
        <v>159</v>
      </c>
      <c r="E168" s="251" t="s">
        <v>1</v>
      </c>
      <c r="F168" s="252" t="s">
        <v>162</v>
      </c>
      <c r="G168" s="250"/>
      <c r="H168" s="253">
        <v>72.379999999999995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9" t="s">
        <v>159</v>
      </c>
      <c r="AU168" s="259" t="s">
        <v>82</v>
      </c>
      <c r="AV168" s="15" t="s">
        <v>158</v>
      </c>
      <c r="AW168" s="15" t="s">
        <v>30</v>
      </c>
      <c r="AX168" s="15" t="s">
        <v>80</v>
      </c>
      <c r="AY168" s="259" t="s">
        <v>152</v>
      </c>
    </row>
    <row r="169" s="2" customFormat="1" ht="24.15" customHeight="1">
      <c r="A169" s="38"/>
      <c r="B169" s="39"/>
      <c r="C169" s="214" t="s">
        <v>82</v>
      </c>
      <c r="D169" s="214" t="s">
        <v>154</v>
      </c>
      <c r="E169" s="215" t="s">
        <v>163</v>
      </c>
      <c r="F169" s="216" t="s">
        <v>164</v>
      </c>
      <c r="G169" s="217" t="s">
        <v>157</v>
      </c>
      <c r="H169" s="218">
        <v>4.7999999999999998</v>
      </c>
      <c r="I169" s="219"/>
      <c r="J169" s="220">
        <f>ROUND(I169*H169,2)</f>
        <v>0</v>
      </c>
      <c r="K169" s="216" t="s">
        <v>1</v>
      </c>
      <c r="L169" s="44"/>
      <c r="M169" s="221" t="s">
        <v>1</v>
      </c>
      <c r="N169" s="222" t="s">
        <v>38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158</v>
      </c>
      <c r="AT169" s="225" t="s">
        <v>154</v>
      </c>
      <c r="AU169" s="225" t="s">
        <v>82</v>
      </c>
      <c r="AY169" s="17" t="s">
        <v>152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80</v>
      </c>
      <c r="BK169" s="226">
        <f>ROUND(I169*H169,2)</f>
        <v>0</v>
      </c>
      <c r="BL169" s="17" t="s">
        <v>158</v>
      </c>
      <c r="BM169" s="225" t="s">
        <v>158</v>
      </c>
    </row>
    <row r="170" s="13" customFormat="1">
      <c r="A170" s="13"/>
      <c r="B170" s="227"/>
      <c r="C170" s="228"/>
      <c r="D170" s="229" t="s">
        <v>159</v>
      </c>
      <c r="E170" s="230" t="s">
        <v>1</v>
      </c>
      <c r="F170" s="231" t="s">
        <v>165</v>
      </c>
      <c r="G170" s="228"/>
      <c r="H170" s="230" t="s">
        <v>1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159</v>
      </c>
      <c r="AU170" s="237" t="s">
        <v>82</v>
      </c>
      <c r="AV170" s="13" t="s">
        <v>80</v>
      </c>
      <c r="AW170" s="13" t="s">
        <v>30</v>
      </c>
      <c r="AX170" s="13" t="s">
        <v>73</v>
      </c>
      <c r="AY170" s="237" t="s">
        <v>152</v>
      </c>
    </row>
    <row r="171" s="14" customFormat="1">
      <c r="A171" s="14"/>
      <c r="B171" s="238"/>
      <c r="C171" s="239"/>
      <c r="D171" s="229" t="s">
        <v>159</v>
      </c>
      <c r="E171" s="240" t="s">
        <v>1</v>
      </c>
      <c r="F171" s="241" t="s">
        <v>166</v>
      </c>
      <c r="G171" s="239"/>
      <c r="H171" s="242">
        <v>4.7999999999999998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159</v>
      </c>
      <c r="AU171" s="248" t="s">
        <v>82</v>
      </c>
      <c r="AV171" s="14" t="s">
        <v>82</v>
      </c>
      <c r="AW171" s="14" t="s">
        <v>30</v>
      </c>
      <c r="AX171" s="14" t="s">
        <v>73</v>
      </c>
      <c r="AY171" s="248" t="s">
        <v>152</v>
      </c>
    </row>
    <row r="172" s="15" customFormat="1">
      <c r="A172" s="15"/>
      <c r="B172" s="249"/>
      <c r="C172" s="250"/>
      <c r="D172" s="229" t="s">
        <v>159</v>
      </c>
      <c r="E172" s="251" t="s">
        <v>1</v>
      </c>
      <c r="F172" s="252" t="s">
        <v>162</v>
      </c>
      <c r="G172" s="250"/>
      <c r="H172" s="253">
        <v>4.7999999999999998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159</v>
      </c>
      <c r="AU172" s="259" t="s">
        <v>82</v>
      </c>
      <c r="AV172" s="15" t="s">
        <v>158</v>
      </c>
      <c r="AW172" s="15" t="s">
        <v>30</v>
      </c>
      <c r="AX172" s="15" t="s">
        <v>80</v>
      </c>
      <c r="AY172" s="259" t="s">
        <v>152</v>
      </c>
    </row>
    <row r="173" s="2" customFormat="1" ht="33" customHeight="1">
      <c r="A173" s="38"/>
      <c r="B173" s="39"/>
      <c r="C173" s="214" t="s">
        <v>167</v>
      </c>
      <c r="D173" s="214" t="s">
        <v>154</v>
      </c>
      <c r="E173" s="215" t="s">
        <v>168</v>
      </c>
      <c r="F173" s="216" t="s">
        <v>169</v>
      </c>
      <c r="G173" s="217" t="s">
        <v>157</v>
      </c>
      <c r="H173" s="218">
        <v>4.7999999999999998</v>
      </c>
      <c r="I173" s="219"/>
      <c r="J173" s="220">
        <f>ROUND(I173*H173,2)</f>
        <v>0</v>
      </c>
      <c r="K173" s="216" t="s">
        <v>1</v>
      </c>
      <c r="L173" s="44"/>
      <c r="M173" s="221" t="s">
        <v>1</v>
      </c>
      <c r="N173" s="222" t="s">
        <v>38</v>
      </c>
      <c r="O173" s="91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158</v>
      </c>
      <c r="AT173" s="225" t="s">
        <v>154</v>
      </c>
      <c r="AU173" s="225" t="s">
        <v>82</v>
      </c>
      <c r="AY173" s="17" t="s">
        <v>152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80</v>
      </c>
      <c r="BK173" s="226">
        <f>ROUND(I173*H173,2)</f>
        <v>0</v>
      </c>
      <c r="BL173" s="17" t="s">
        <v>158</v>
      </c>
      <c r="BM173" s="225" t="s">
        <v>170</v>
      </c>
    </row>
    <row r="174" s="2" customFormat="1" ht="37.8" customHeight="1">
      <c r="A174" s="38"/>
      <c r="B174" s="39"/>
      <c r="C174" s="214" t="s">
        <v>158</v>
      </c>
      <c r="D174" s="214" t="s">
        <v>154</v>
      </c>
      <c r="E174" s="215" t="s">
        <v>171</v>
      </c>
      <c r="F174" s="216" t="s">
        <v>172</v>
      </c>
      <c r="G174" s="217" t="s">
        <v>157</v>
      </c>
      <c r="H174" s="218">
        <v>4.7999999999999998</v>
      </c>
      <c r="I174" s="219"/>
      <c r="J174" s="220">
        <f>ROUND(I174*H174,2)</f>
        <v>0</v>
      </c>
      <c r="K174" s="216" t="s">
        <v>1</v>
      </c>
      <c r="L174" s="44"/>
      <c r="M174" s="221" t="s">
        <v>1</v>
      </c>
      <c r="N174" s="222" t="s">
        <v>38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158</v>
      </c>
      <c r="AT174" s="225" t="s">
        <v>154</v>
      </c>
      <c r="AU174" s="225" t="s">
        <v>82</v>
      </c>
      <c r="AY174" s="17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80</v>
      </c>
      <c r="BK174" s="226">
        <f>ROUND(I174*H174,2)</f>
        <v>0</v>
      </c>
      <c r="BL174" s="17" t="s">
        <v>158</v>
      </c>
      <c r="BM174" s="225" t="s">
        <v>173</v>
      </c>
    </row>
    <row r="175" s="2" customFormat="1" ht="37.8" customHeight="1">
      <c r="A175" s="38"/>
      <c r="B175" s="39"/>
      <c r="C175" s="214" t="s">
        <v>174</v>
      </c>
      <c r="D175" s="214" t="s">
        <v>154</v>
      </c>
      <c r="E175" s="215" t="s">
        <v>175</v>
      </c>
      <c r="F175" s="216" t="s">
        <v>176</v>
      </c>
      <c r="G175" s="217" t="s">
        <v>157</v>
      </c>
      <c r="H175" s="218">
        <v>22.079999999999998</v>
      </c>
      <c r="I175" s="219"/>
      <c r="J175" s="220">
        <f>ROUND(I175*H175,2)</f>
        <v>0</v>
      </c>
      <c r="K175" s="216" t="s">
        <v>1</v>
      </c>
      <c r="L175" s="44"/>
      <c r="M175" s="221" t="s">
        <v>1</v>
      </c>
      <c r="N175" s="222" t="s">
        <v>38</v>
      </c>
      <c r="O175" s="91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158</v>
      </c>
      <c r="AT175" s="225" t="s">
        <v>154</v>
      </c>
      <c r="AU175" s="225" t="s">
        <v>82</v>
      </c>
      <c r="AY175" s="17" t="s">
        <v>152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80</v>
      </c>
      <c r="BK175" s="226">
        <f>ROUND(I175*H175,2)</f>
        <v>0</v>
      </c>
      <c r="BL175" s="17" t="s">
        <v>158</v>
      </c>
      <c r="BM175" s="225" t="s">
        <v>177</v>
      </c>
    </row>
    <row r="176" s="14" customFormat="1">
      <c r="A176" s="14"/>
      <c r="B176" s="238"/>
      <c r="C176" s="239"/>
      <c r="D176" s="229" t="s">
        <v>159</v>
      </c>
      <c r="E176" s="240" t="s">
        <v>1</v>
      </c>
      <c r="F176" s="241" t="s">
        <v>178</v>
      </c>
      <c r="G176" s="239"/>
      <c r="H176" s="242">
        <v>22.079999999999998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159</v>
      </c>
      <c r="AU176" s="248" t="s">
        <v>82</v>
      </c>
      <c r="AV176" s="14" t="s">
        <v>82</v>
      </c>
      <c r="AW176" s="14" t="s">
        <v>30</v>
      </c>
      <c r="AX176" s="14" t="s">
        <v>73</v>
      </c>
      <c r="AY176" s="248" t="s">
        <v>152</v>
      </c>
    </row>
    <row r="177" s="15" customFormat="1">
      <c r="A177" s="15"/>
      <c r="B177" s="249"/>
      <c r="C177" s="250"/>
      <c r="D177" s="229" t="s">
        <v>159</v>
      </c>
      <c r="E177" s="251" t="s">
        <v>1</v>
      </c>
      <c r="F177" s="252" t="s">
        <v>162</v>
      </c>
      <c r="G177" s="250"/>
      <c r="H177" s="253">
        <v>22.079999999999998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159</v>
      </c>
      <c r="AU177" s="259" t="s">
        <v>82</v>
      </c>
      <c r="AV177" s="15" t="s">
        <v>158</v>
      </c>
      <c r="AW177" s="15" t="s">
        <v>30</v>
      </c>
      <c r="AX177" s="15" t="s">
        <v>80</v>
      </c>
      <c r="AY177" s="259" t="s">
        <v>152</v>
      </c>
    </row>
    <row r="178" s="2" customFormat="1" ht="37.8" customHeight="1">
      <c r="A178" s="38"/>
      <c r="B178" s="39"/>
      <c r="C178" s="214" t="s">
        <v>170</v>
      </c>
      <c r="D178" s="214" t="s">
        <v>154</v>
      </c>
      <c r="E178" s="215" t="s">
        <v>179</v>
      </c>
      <c r="F178" s="216" t="s">
        <v>180</v>
      </c>
      <c r="G178" s="217" t="s">
        <v>157</v>
      </c>
      <c r="H178" s="218">
        <v>110.40000000000001</v>
      </c>
      <c r="I178" s="219"/>
      <c r="J178" s="220">
        <f>ROUND(I178*H178,2)</f>
        <v>0</v>
      </c>
      <c r="K178" s="216" t="s">
        <v>1</v>
      </c>
      <c r="L178" s="44"/>
      <c r="M178" s="221" t="s">
        <v>1</v>
      </c>
      <c r="N178" s="222" t="s">
        <v>38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158</v>
      </c>
      <c r="AT178" s="225" t="s">
        <v>154</v>
      </c>
      <c r="AU178" s="225" t="s">
        <v>82</v>
      </c>
      <c r="AY178" s="17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80</v>
      </c>
      <c r="BK178" s="226">
        <f>ROUND(I178*H178,2)</f>
        <v>0</v>
      </c>
      <c r="BL178" s="17" t="s">
        <v>158</v>
      </c>
      <c r="BM178" s="225" t="s">
        <v>8</v>
      </c>
    </row>
    <row r="179" s="14" customFormat="1">
      <c r="A179" s="14"/>
      <c r="B179" s="238"/>
      <c r="C179" s="239"/>
      <c r="D179" s="229" t="s">
        <v>159</v>
      </c>
      <c r="E179" s="240" t="s">
        <v>1</v>
      </c>
      <c r="F179" s="241" t="s">
        <v>181</v>
      </c>
      <c r="G179" s="239"/>
      <c r="H179" s="242">
        <v>110.40000000000001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159</v>
      </c>
      <c r="AU179" s="248" t="s">
        <v>82</v>
      </c>
      <c r="AV179" s="14" t="s">
        <v>82</v>
      </c>
      <c r="AW179" s="14" t="s">
        <v>30</v>
      </c>
      <c r="AX179" s="14" t="s">
        <v>73</v>
      </c>
      <c r="AY179" s="248" t="s">
        <v>152</v>
      </c>
    </row>
    <row r="180" s="15" customFormat="1">
      <c r="A180" s="15"/>
      <c r="B180" s="249"/>
      <c r="C180" s="250"/>
      <c r="D180" s="229" t="s">
        <v>159</v>
      </c>
      <c r="E180" s="251" t="s">
        <v>1</v>
      </c>
      <c r="F180" s="252" t="s">
        <v>162</v>
      </c>
      <c r="G180" s="250"/>
      <c r="H180" s="253">
        <v>110.40000000000001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9" t="s">
        <v>159</v>
      </c>
      <c r="AU180" s="259" t="s">
        <v>82</v>
      </c>
      <c r="AV180" s="15" t="s">
        <v>158</v>
      </c>
      <c r="AW180" s="15" t="s">
        <v>30</v>
      </c>
      <c r="AX180" s="15" t="s">
        <v>80</v>
      </c>
      <c r="AY180" s="259" t="s">
        <v>152</v>
      </c>
    </row>
    <row r="181" s="2" customFormat="1" ht="24.15" customHeight="1">
      <c r="A181" s="38"/>
      <c r="B181" s="39"/>
      <c r="C181" s="214" t="s">
        <v>182</v>
      </c>
      <c r="D181" s="214" t="s">
        <v>154</v>
      </c>
      <c r="E181" s="215" t="s">
        <v>183</v>
      </c>
      <c r="F181" s="216" t="s">
        <v>184</v>
      </c>
      <c r="G181" s="217" t="s">
        <v>185</v>
      </c>
      <c r="H181" s="218">
        <v>39.744</v>
      </c>
      <c r="I181" s="219"/>
      <c r="J181" s="220">
        <f>ROUND(I181*H181,2)</f>
        <v>0</v>
      </c>
      <c r="K181" s="216" t="s">
        <v>1</v>
      </c>
      <c r="L181" s="44"/>
      <c r="M181" s="221" t="s">
        <v>1</v>
      </c>
      <c r="N181" s="222" t="s">
        <v>38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158</v>
      </c>
      <c r="AT181" s="225" t="s">
        <v>154</v>
      </c>
      <c r="AU181" s="225" t="s">
        <v>82</v>
      </c>
      <c r="AY181" s="17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80</v>
      </c>
      <c r="BK181" s="226">
        <f>ROUND(I181*H181,2)</f>
        <v>0</v>
      </c>
      <c r="BL181" s="17" t="s">
        <v>158</v>
      </c>
      <c r="BM181" s="225" t="s">
        <v>186</v>
      </c>
    </row>
    <row r="182" s="14" customFormat="1">
      <c r="A182" s="14"/>
      <c r="B182" s="238"/>
      <c r="C182" s="239"/>
      <c r="D182" s="229" t="s">
        <v>159</v>
      </c>
      <c r="E182" s="240" t="s">
        <v>1</v>
      </c>
      <c r="F182" s="241" t="s">
        <v>187</v>
      </c>
      <c r="G182" s="239"/>
      <c r="H182" s="242">
        <v>39.744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159</v>
      </c>
      <c r="AU182" s="248" t="s">
        <v>82</v>
      </c>
      <c r="AV182" s="14" t="s">
        <v>82</v>
      </c>
      <c r="AW182" s="14" t="s">
        <v>30</v>
      </c>
      <c r="AX182" s="14" t="s">
        <v>73</v>
      </c>
      <c r="AY182" s="248" t="s">
        <v>152</v>
      </c>
    </row>
    <row r="183" s="15" customFormat="1">
      <c r="A183" s="15"/>
      <c r="B183" s="249"/>
      <c r="C183" s="250"/>
      <c r="D183" s="229" t="s">
        <v>159</v>
      </c>
      <c r="E183" s="251" t="s">
        <v>1</v>
      </c>
      <c r="F183" s="252" t="s">
        <v>162</v>
      </c>
      <c r="G183" s="250"/>
      <c r="H183" s="253">
        <v>39.744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9" t="s">
        <v>159</v>
      </c>
      <c r="AU183" s="259" t="s">
        <v>82</v>
      </c>
      <c r="AV183" s="15" t="s">
        <v>158</v>
      </c>
      <c r="AW183" s="15" t="s">
        <v>30</v>
      </c>
      <c r="AX183" s="15" t="s">
        <v>80</v>
      </c>
      <c r="AY183" s="259" t="s">
        <v>152</v>
      </c>
    </row>
    <row r="184" s="2" customFormat="1" ht="16.5" customHeight="1">
      <c r="A184" s="38"/>
      <c r="B184" s="39"/>
      <c r="C184" s="214" t="s">
        <v>173</v>
      </c>
      <c r="D184" s="214" t="s">
        <v>154</v>
      </c>
      <c r="E184" s="215" t="s">
        <v>188</v>
      </c>
      <c r="F184" s="216" t="s">
        <v>189</v>
      </c>
      <c r="G184" s="217" t="s">
        <v>157</v>
      </c>
      <c r="H184" s="218">
        <v>22.079999999999998</v>
      </c>
      <c r="I184" s="219"/>
      <c r="J184" s="220">
        <f>ROUND(I184*H184,2)</f>
        <v>0</v>
      </c>
      <c r="K184" s="216" t="s">
        <v>1</v>
      </c>
      <c r="L184" s="44"/>
      <c r="M184" s="221" t="s">
        <v>1</v>
      </c>
      <c r="N184" s="222" t="s">
        <v>38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158</v>
      </c>
      <c r="AT184" s="225" t="s">
        <v>154</v>
      </c>
      <c r="AU184" s="225" t="s">
        <v>82</v>
      </c>
      <c r="AY184" s="17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80</v>
      </c>
      <c r="BK184" s="226">
        <f>ROUND(I184*H184,2)</f>
        <v>0</v>
      </c>
      <c r="BL184" s="17" t="s">
        <v>158</v>
      </c>
      <c r="BM184" s="225" t="s">
        <v>190</v>
      </c>
    </row>
    <row r="185" s="2" customFormat="1" ht="24.15" customHeight="1">
      <c r="A185" s="38"/>
      <c r="B185" s="39"/>
      <c r="C185" s="214" t="s">
        <v>191</v>
      </c>
      <c r="D185" s="214" t="s">
        <v>154</v>
      </c>
      <c r="E185" s="215" t="s">
        <v>192</v>
      </c>
      <c r="F185" s="216" t="s">
        <v>193</v>
      </c>
      <c r="G185" s="217" t="s">
        <v>157</v>
      </c>
      <c r="H185" s="218">
        <v>55.100000000000001</v>
      </c>
      <c r="I185" s="219"/>
      <c r="J185" s="220">
        <f>ROUND(I185*H185,2)</f>
        <v>0</v>
      </c>
      <c r="K185" s="216" t="s">
        <v>1</v>
      </c>
      <c r="L185" s="44"/>
      <c r="M185" s="221" t="s">
        <v>1</v>
      </c>
      <c r="N185" s="222" t="s">
        <v>38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158</v>
      </c>
      <c r="AT185" s="225" t="s">
        <v>154</v>
      </c>
      <c r="AU185" s="225" t="s">
        <v>82</v>
      </c>
      <c r="AY185" s="17" t="s">
        <v>152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80</v>
      </c>
      <c r="BK185" s="226">
        <f>ROUND(I185*H185,2)</f>
        <v>0</v>
      </c>
      <c r="BL185" s="17" t="s">
        <v>158</v>
      </c>
      <c r="BM185" s="225" t="s">
        <v>194</v>
      </c>
    </row>
    <row r="186" s="13" customFormat="1">
      <c r="A186" s="13"/>
      <c r="B186" s="227"/>
      <c r="C186" s="228"/>
      <c r="D186" s="229" t="s">
        <v>159</v>
      </c>
      <c r="E186" s="230" t="s">
        <v>1</v>
      </c>
      <c r="F186" s="231" t="s">
        <v>195</v>
      </c>
      <c r="G186" s="228"/>
      <c r="H186" s="230" t="s">
        <v>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159</v>
      </c>
      <c r="AU186" s="237" t="s">
        <v>82</v>
      </c>
      <c r="AV186" s="13" t="s">
        <v>80</v>
      </c>
      <c r="AW186" s="13" t="s">
        <v>30</v>
      </c>
      <c r="AX186" s="13" t="s">
        <v>73</v>
      </c>
      <c r="AY186" s="237" t="s">
        <v>152</v>
      </c>
    </row>
    <row r="187" s="14" customFormat="1">
      <c r="A187" s="14"/>
      <c r="B187" s="238"/>
      <c r="C187" s="239"/>
      <c r="D187" s="229" t="s">
        <v>159</v>
      </c>
      <c r="E187" s="240" t="s">
        <v>1</v>
      </c>
      <c r="F187" s="241" t="s">
        <v>196</v>
      </c>
      <c r="G187" s="239"/>
      <c r="H187" s="242">
        <v>55.100000000000001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159</v>
      </c>
      <c r="AU187" s="248" t="s">
        <v>82</v>
      </c>
      <c r="AV187" s="14" t="s">
        <v>82</v>
      </c>
      <c r="AW187" s="14" t="s">
        <v>30</v>
      </c>
      <c r="AX187" s="14" t="s">
        <v>73</v>
      </c>
      <c r="AY187" s="248" t="s">
        <v>152</v>
      </c>
    </row>
    <row r="188" s="15" customFormat="1">
      <c r="A188" s="15"/>
      <c r="B188" s="249"/>
      <c r="C188" s="250"/>
      <c r="D188" s="229" t="s">
        <v>159</v>
      </c>
      <c r="E188" s="251" t="s">
        <v>1</v>
      </c>
      <c r="F188" s="252" t="s">
        <v>162</v>
      </c>
      <c r="G188" s="250"/>
      <c r="H188" s="253">
        <v>55.100000000000001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9" t="s">
        <v>159</v>
      </c>
      <c r="AU188" s="259" t="s">
        <v>82</v>
      </c>
      <c r="AV188" s="15" t="s">
        <v>158</v>
      </c>
      <c r="AW188" s="15" t="s">
        <v>30</v>
      </c>
      <c r="AX188" s="15" t="s">
        <v>80</v>
      </c>
      <c r="AY188" s="259" t="s">
        <v>152</v>
      </c>
    </row>
    <row r="189" s="2" customFormat="1" ht="24.15" customHeight="1">
      <c r="A189" s="38"/>
      <c r="B189" s="39"/>
      <c r="C189" s="214" t="s">
        <v>177</v>
      </c>
      <c r="D189" s="214" t="s">
        <v>154</v>
      </c>
      <c r="E189" s="215" t="s">
        <v>197</v>
      </c>
      <c r="F189" s="216" t="s">
        <v>198</v>
      </c>
      <c r="G189" s="217" t="s">
        <v>157</v>
      </c>
      <c r="H189" s="218">
        <v>4.2000000000000002</v>
      </c>
      <c r="I189" s="219"/>
      <c r="J189" s="220">
        <f>ROUND(I189*H189,2)</f>
        <v>0</v>
      </c>
      <c r="K189" s="216" t="s">
        <v>1</v>
      </c>
      <c r="L189" s="44"/>
      <c r="M189" s="221" t="s">
        <v>1</v>
      </c>
      <c r="N189" s="222" t="s">
        <v>38</v>
      </c>
      <c r="O189" s="91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158</v>
      </c>
      <c r="AT189" s="225" t="s">
        <v>154</v>
      </c>
      <c r="AU189" s="225" t="s">
        <v>82</v>
      </c>
      <c r="AY189" s="17" t="s">
        <v>152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80</v>
      </c>
      <c r="BK189" s="226">
        <f>ROUND(I189*H189,2)</f>
        <v>0</v>
      </c>
      <c r="BL189" s="17" t="s">
        <v>158</v>
      </c>
      <c r="BM189" s="225" t="s">
        <v>199</v>
      </c>
    </row>
    <row r="190" s="13" customFormat="1">
      <c r="A190" s="13"/>
      <c r="B190" s="227"/>
      <c r="C190" s="228"/>
      <c r="D190" s="229" t="s">
        <v>159</v>
      </c>
      <c r="E190" s="230" t="s">
        <v>1</v>
      </c>
      <c r="F190" s="231" t="s">
        <v>200</v>
      </c>
      <c r="G190" s="228"/>
      <c r="H190" s="230" t="s">
        <v>1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159</v>
      </c>
      <c r="AU190" s="237" t="s">
        <v>82</v>
      </c>
      <c r="AV190" s="13" t="s">
        <v>80</v>
      </c>
      <c r="AW190" s="13" t="s">
        <v>30</v>
      </c>
      <c r="AX190" s="13" t="s">
        <v>73</v>
      </c>
      <c r="AY190" s="237" t="s">
        <v>152</v>
      </c>
    </row>
    <row r="191" s="14" customFormat="1">
      <c r="A191" s="14"/>
      <c r="B191" s="238"/>
      <c r="C191" s="239"/>
      <c r="D191" s="229" t="s">
        <v>159</v>
      </c>
      <c r="E191" s="240" t="s">
        <v>1</v>
      </c>
      <c r="F191" s="241" t="s">
        <v>201</v>
      </c>
      <c r="G191" s="239"/>
      <c r="H191" s="242">
        <v>4.2000000000000002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159</v>
      </c>
      <c r="AU191" s="248" t="s">
        <v>82</v>
      </c>
      <c r="AV191" s="14" t="s">
        <v>82</v>
      </c>
      <c r="AW191" s="14" t="s">
        <v>30</v>
      </c>
      <c r="AX191" s="14" t="s">
        <v>73</v>
      </c>
      <c r="AY191" s="248" t="s">
        <v>152</v>
      </c>
    </row>
    <row r="192" s="15" customFormat="1">
      <c r="A192" s="15"/>
      <c r="B192" s="249"/>
      <c r="C192" s="250"/>
      <c r="D192" s="229" t="s">
        <v>159</v>
      </c>
      <c r="E192" s="251" t="s">
        <v>1</v>
      </c>
      <c r="F192" s="252" t="s">
        <v>162</v>
      </c>
      <c r="G192" s="250"/>
      <c r="H192" s="253">
        <v>4.2000000000000002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9" t="s">
        <v>159</v>
      </c>
      <c r="AU192" s="259" t="s">
        <v>82</v>
      </c>
      <c r="AV192" s="15" t="s">
        <v>158</v>
      </c>
      <c r="AW192" s="15" t="s">
        <v>30</v>
      </c>
      <c r="AX192" s="15" t="s">
        <v>80</v>
      </c>
      <c r="AY192" s="259" t="s">
        <v>152</v>
      </c>
    </row>
    <row r="193" s="2" customFormat="1" ht="16.5" customHeight="1">
      <c r="A193" s="38"/>
      <c r="B193" s="39"/>
      <c r="C193" s="260" t="s">
        <v>202</v>
      </c>
      <c r="D193" s="260" t="s">
        <v>203</v>
      </c>
      <c r="E193" s="261" t="s">
        <v>204</v>
      </c>
      <c r="F193" s="262" t="s">
        <v>205</v>
      </c>
      <c r="G193" s="263" t="s">
        <v>185</v>
      </c>
      <c r="H193" s="264">
        <v>8.4000000000000004</v>
      </c>
      <c r="I193" s="265"/>
      <c r="J193" s="266">
        <f>ROUND(I193*H193,2)</f>
        <v>0</v>
      </c>
      <c r="K193" s="262" t="s">
        <v>1</v>
      </c>
      <c r="L193" s="267"/>
      <c r="M193" s="268" t="s">
        <v>1</v>
      </c>
      <c r="N193" s="269" t="s">
        <v>38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173</v>
      </c>
      <c r="AT193" s="225" t="s">
        <v>203</v>
      </c>
      <c r="AU193" s="225" t="s">
        <v>82</v>
      </c>
      <c r="AY193" s="17" t="s">
        <v>152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80</v>
      </c>
      <c r="BK193" s="226">
        <f>ROUND(I193*H193,2)</f>
        <v>0</v>
      </c>
      <c r="BL193" s="17" t="s">
        <v>158</v>
      </c>
      <c r="BM193" s="225" t="s">
        <v>206</v>
      </c>
    </row>
    <row r="194" s="14" customFormat="1">
      <c r="A194" s="14"/>
      <c r="B194" s="238"/>
      <c r="C194" s="239"/>
      <c r="D194" s="229" t="s">
        <v>159</v>
      </c>
      <c r="E194" s="240" t="s">
        <v>1</v>
      </c>
      <c r="F194" s="241" t="s">
        <v>207</v>
      </c>
      <c r="G194" s="239"/>
      <c r="H194" s="242">
        <v>8.4000000000000004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159</v>
      </c>
      <c r="AU194" s="248" t="s">
        <v>82</v>
      </c>
      <c r="AV194" s="14" t="s">
        <v>82</v>
      </c>
      <c r="AW194" s="14" t="s">
        <v>30</v>
      </c>
      <c r="AX194" s="14" t="s">
        <v>73</v>
      </c>
      <c r="AY194" s="248" t="s">
        <v>152</v>
      </c>
    </row>
    <row r="195" s="15" customFormat="1">
      <c r="A195" s="15"/>
      <c r="B195" s="249"/>
      <c r="C195" s="250"/>
      <c r="D195" s="229" t="s">
        <v>159</v>
      </c>
      <c r="E195" s="251" t="s">
        <v>1</v>
      </c>
      <c r="F195" s="252" t="s">
        <v>162</v>
      </c>
      <c r="G195" s="250"/>
      <c r="H195" s="253">
        <v>8.4000000000000004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159</v>
      </c>
      <c r="AU195" s="259" t="s">
        <v>82</v>
      </c>
      <c r="AV195" s="15" t="s">
        <v>158</v>
      </c>
      <c r="AW195" s="15" t="s">
        <v>30</v>
      </c>
      <c r="AX195" s="15" t="s">
        <v>80</v>
      </c>
      <c r="AY195" s="259" t="s">
        <v>152</v>
      </c>
    </row>
    <row r="196" s="12" customFormat="1" ht="22.8" customHeight="1">
      <c r="A196" s="12"/>
      <c r="B196" s="198"/>
      <c r="C196" s="199"/>
      <c r="D196" s="200" t="s">
        <v>72</v>
      </c>
      <c r="E196" s="212" t="s">
        <v>167</v>
      </c>
      <c r="F196" s="212" t="s">
        <v>208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SUM(P197:P337)</f>
        <v>0</v>
      </c>
      <c r="Q196" s="206"/>
      <c r="R196" s="207">
        <f>SUM(R197:R337)</f>
        <v>0</v>
      </c>
      <c r="S196" s="206"/>
      <c r="T196" s="208">
        <f>SUM(T197:T337)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80</v>
      </c>
      <c r="AT196" s="210" t="s">
        <v>72</v>
      </c>
      <c r="AU196" s="210" t="s">
        <v>80</v>
      </c>
      <c r="AY196" s="209" t="s">
        <v>152</v>
      </c>
      <c r="BK196" s="211">
        <f>SUM(BK197:BK337)</f>
        <v>0</v>
      </c>
    </row>
    <row r="197" s="2" customFormat="1" ht="33" customHeight="1">
      <c r="A197" s="38"/>
      <c r="B197" s="39"/>
      <c r="C197" s="214" t="s">
        <v>8</v>
      </c>
      <c r="D197" s="214" t="s">
        <v>154</v>
      </c>
      <c r="E197" s="215" t="s">
        <v>209</v>
      </c>
      <c r="F197" s="216" t="s">
        <v>210</v>
      </c>
      <c r="G197" s="217" t="s">
        <v>211</v>
      </c>
      <c r="H197" s="218">
        <v>2.1000000000000001</v>
      </c>
      <c r="I197" s="219"/>
      <c r="J197" s="220">
        <f>ROUND(I197*H197,2)</f>
        <v>0</v>
      </c>
      <c r="K197" s="216" t="s">
        <v>1</v>
      </c>
      <c r="L197" s="44"/>
      <c r="M197" s="221" t="s">
        <v>1</v>
      </c>
      <c r="N197" s="222" t="s">
        <v>38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158</v>
      </c>
      <c r="AT197" s="225" t="s">
        <v>154</v>
      </c>
      <c r="AU197" s="225" t="s">
        <v>82</v>
      </c>
      <c r="AY197" s="17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80</v>
      </c>
      <c r="BK197" s="226">
        <f>ROUND(I197*H197,2)</f>
        <v>0</v>
      </c>
      <c r="BL197" s="17" t="s">
        <v>158</v>
      </c>
      <c r="BM197" s="225" t="s">
        <v>212</v>
      </c>
    </row>
    <row r="198" s="13" customFormat="1">
      <c r="A198" s="13"/>
      <c r="B198" s="227"/>
      <c r="C198" s="228"/>
      <c r="D198" s="229" t="s">
        <v>159</v>
      </c>
      <c r="E198" s="230" t="s">
        <v>1</v>
      </c>
      <c r="F198" s="231" t="s">
        <v>213</v>
      </c>
      <c r="G198" s="228"/>
      <c r="H198" s="230" t="s">
        <v>1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159</v>
      </c>
      <c r="AU198" s="237" t="s">
        <v>82</v>
      </c>
      <c r="AV198" s="13" t="s">
        <v>80</v>
      </c>
      <c r="AW198" s="13" t="s">
        <v>30</v>
      </c>
      <c r="AX198" s="13" t="s">
        <v>73</v>
      </c>
      <c r="AY198" s="237" t="s">
        <v>152</v>
      </c>
    </row>
    <row r="199" s="14" customFormat="1">
      <c r="A199" s="14"/>
      <c r="B199" s="238"/>
      <c r="C199" s="239"/>
      <c r="D199" s="229" t="s">
        <v>159</v>
      </c>
      <c r="E199" s="240" t="s">
        <v>1</v>
      </c>
      <c r="F199" s="241" t="s">
        <v>214</v>
      </c>
      <c r="G199" s="239"/>
      <c r="H199" s="242">
        <v>2.1000000000000001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159</v>
      </c>
      <c r="AU199" s="248" t="s">
        <v>82</v>
      </c>
      <c r="AV199" s="14" t="s">
        <v>82</v>
      </c>
      <c r="AW199" s="14" t="s">
        <v>30</v>
      </c>
      <c r="AX199" s="14" t="s">
        <v>73</v>
      </c>
      <c r="AY199" s="248" t="s">
        <v>152</v>
      </c>
    </row>
    <row r="200" s="15" customFormat="1">
      <c r="A200" s="15"/>
      <c r="B200" s="249"/>
      <c r="C200" s="250"/>
      <c r="D200" s="229" t="s">
        <v>159</v>
      </c>
      <c r="E200" s="251" t="s">
        <v>1</v>
      </c>
      <c r="F200" s="252" t="s">
        <v>162</v>
      </c>
      <c r="G200" s="250"/>
      <c r="H200" s="253">
        <v>2.1000000000000001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9" t="s">
        <v>159</v>
      </c>
      <c r="AU200" s="259" t="s">
        <v>82</v>
      </c>
      <c r="AV200" s="15" t="s">
        <v>158</v>
      </c>
      <c r="AW200" s="15" t="s">
        <v>30</v>
      </c>
      <c r="AX200" s="15" t="s">
        <v>80</v>
      </c>
      <c r="AY200" s="259" t="s">
        <v>152</v>
      </c>
    </row>
    <row r="201" s="2" customFormat="1" ht="21.75" customHeight="1">
      <c r="A201" s="38"/>
      <c r="B201" s="39"/>
      <c r="C201" s="214" t="s">
        <v>215</v>
      </c>
      <c r="D201" s="214" t="s">
        <v>154</v>
      </c>
      <c r="E201" s="215" t="s">
        <v>216</v>
      </c>
      <c r="F201" s="216" t="s">
        <v>217</v>
      </c>
      <c r="G201" s="217" t="s">
        <v>218</v>
      </c>
      <c r="H201" s="218">
        <v>1</v>
      </c>
      <c r="I201" s="219"/>
      <c r="J201" s="220">
        <f>ROUND(I201*H201,2)</f>
        <v>0</v>
      </c>
      <c r="K201" s="216" t="s">
        <v>1</v>
      </c>
      <c r="L201" s="44"/>
      <c r="M201" s="221" t="s">
        <v>1</v>
      </c>
      <c r="N201" s="222" t="s">
        <v>38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158</v>
      </c>
      <c r="AT201" s="225" t="s">
        <v>154</v>
      </c>
      <c r="AU201" s="225" t="s">
        <v>82</v>
      </c>
      <c r="AY201" s="17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80</v>
      </c>
      <c r="BK201" s="226">
        <f>ROUND(I201*H201,2)</f>
        <v>0</v>
      </c>
      <c r="BL201" s="17" t="s">
        <v>158</v>
      </c>
      <c r="BM201" s="225" t="s">
        <v>219</v>
      </c>
    </row>
    <row r="202" s="13" customFormat="1">
      <c r="A202" s="13"/>
      <c r="B202" s="227"/>
      <c r="C202" s="228"/>
      <c r="D202" s="229" t="s">
        <v>159</v>
      </c>
      <c r="E202" s="230" t="s">
        <v>1</v>
      </c>
      <c r="F202" s="231" t="s">
        <v>220</v>
      </c>
      <c r="G202" s="228"/>
      <c r="H202" s="230" t="s">
        <v>1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159</v>
      </c>
      <c r="AU202" s="237" t="s">
        <v>82</v>
      </c>
      <c r="AV202" s="13" t="s">
        <v>80</v>
      </c>
      <c r="AW202" s="13" t="s">
        <v>30</v>
      </c>
      <c r="AX202" s="13" t="s">
        <v>73</v>
      </c>
      <c r="AY202" s="237" t="s">
        <v>152</v>
      </c>
    </row>
    <row r="203" s="14" customFormat="1">
      <c r="A203" s="14"/>
      <c r="B203" s="238"/>
      <c r="C203" s="239"/>
      <c r="D203" s="229" t="s">
        <v>159</v>
      </c>
      <c r="E203" s="240" t="s">
        <v>1</v>
      </c>
      <c r="F203" s="241" t="s">
        <v>80</v>
      </c>
      <c r="G203" s="239"/>
      <c r="H203" s="242">
        <v>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159</v>
      </c>
      <c r="AU203" s="248" t="s">
        <v>82</v>
      </c>
      <c r="AV203" s="14" t="s">
        <v>82</v>
      </c>
      <c r="AW203" s="14" t="s">
        <v>30</v>
      </c>
      <c r="AX203" s="14" t="s">
        <v>73</v>
      </c>
      <c r="AY203" s="248" t="s">
        <v>152</v>
      </c>
    </row>
    <row r="204" s="15" customFormat="1">
      <c r="A204" s="15"/>
      <c r="B204" s="249"/>
      <c r="C204" s="250"/>
      <c r="D204" s="229" t="s">
        <v>159</v>
      </c>
      <c r="E204" s="251" t="s">
        <v>1</v>
      </c>
      <c r="F204" s="252" t="s">
        <v>162</v>
      </c>
      <c r="G204" s="250"/>
      <c r="H204" s="253">
        <v>1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159</v>
      </c>
      <c r="AU204" s="259" t="s">
        <v>82</v>
      </c>
      <c r="AV204" s="15" t="s">
        <v>158</v>
      </c>
      <c r="AW204" s="15" t="s">
        <v>30</v>
      </c>
      <c r="AX204" s="15" t="s">
        <v>80</v>
      </c>
      <c r="AY204" s="259" t="s">
        <v>152</v>
      </c>
    </row>
    <row r="205" s="2" customFormat="1" ht="16.5" customHeight="1">
      <c r="A205" s="38"/>
      <c r="B205" s="39"/>
      <c r="C205" s="214" t="s">
        <v>186</v>
      </c>
      <c r="D205" s="214" t="s">
        <v>154</v>
      </c>
      <c r="E205" s="215" t="s">
        <v>221</v>
      </c>
      <c r="F205" s="216" t="s">
        <v>222</v>
      </c>
      <c r="G205" s="217" t="s">
        <v>157</v>
      </c>
      <c r="H205" s="218">
        <v>0.90000000000000002</v>
      </c>
      <c r="I205" s="219"/>
      <c r="J205" s="220">
        <f>ROUND(I205*H205,2)</f>
        <v>0</v>
      </c>
      <c r="K205" s="216" t="s">
        <v>1</v>
      </c>
      <c r="L205" s="44"/>
      <c r="M205" s="221" t="s">
        <v>1</v>
      </c>
      <c r="N205" s="222" t="s">
        <v>38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158</v>
      </c>
      <c r="AT205" s="225" t="s">
        <v>154</v>
      </c>
      <c r="AU205" s="225" t="s">
        <v>82</v>
      </c>
      <c r="AY205" s="17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80</v>
      </c>
      <c r="BK205" s="226">
        <f>ROUND(I205*H205,2)</f>
        <v>0</v>
      </c>
      <c r="BL205" s="17" t="s">
        <v>158</v>
      </c>
      <c r="BM205" s="225" t="s">
        <v>223</v>
      </c>
    </row>
    <row r="206" s="13" customFormat="1">
      <c r="A206" s="13"/>
      <c r="B206" s="227"/>
      <c r="C206" s="228"/>
      <c r="D206" s="229" t="s">
        <v>159</v>
      </c>
      <c r="E206" s="230" t="s">
        <v>1</v>
      </c>
      <c r="F206" s="231" t="s">
        <v>224</v>
      </c>
      <c r="G206" s="228"/>
      <c r="H206" s="230" t="s">
        <v>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159</v>
      </c>
      <c r="AU206" s="237" t="s">
        <v>82</v>
      </c>
      <c r="AV206" s="13" t="s">
        <v>80</v>
      </c>
      <c r="AW206" s="13" t="s">
        <v>30</v>
      </c>
      <c r="AX206" s="13" t="s">
        <v>73</v>
      </c>
      <c r="AY206" s="237" t="s">
        <v>152</v>
      </c>
    </row>
    <row r="207" s="14" customFormat="1">
      <c r="A207" s="14"/>
      <c r="B207" s="238"/>
      <c r="C207" s="239"/>
      <c r="D207" s="229" t="s">
        <v>159</v>
      </c>
      <c r="E207" s="240" t="s">
        <v>1</v>
      </c>
      <c r="F207" s="241" t="s">
        <v>225</v>
      </c>
      <c r="G207" s="239"/>
      <c r="H207" s="242">
        <v>0.63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159</v>
      </c>
      <c r="AU207" s="248" t="s">
        <v>82</v>
      </c>
      <c r="AV207" s="14" t="s">
        <v>82</v>
      </c>
      <c r="AW207" s="14" t="s">
        <v>30</v>
      </c>
      <c r="AX207" s="14" t="s">
        <v>73</v>
      </c>
      <c r="AY207" s="248" t="s">
        <v>152</v>
      </c>
    </row>
    <row r="208" s="14" customFormat="1">
      <c r="A208" s="14"/>
      <c r="B208" s="238"/>
      <c r="C208" s="239"/>
      <c r="D208" s="229" t="s">
        <v>159</v>
      </c>
      <c r="E208" s="240" t="s">
        <v>1</v>
      </c>
      <c r="F208" s="241" t="s">
        <v>226</v>
      </c>
      <c r="G208" s="239"/>
      <c r="H208" s="242">
        <v>0.27000000000000002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159</v>
      </c>
      <c r="AU208" s="248" t="s">
        <v>82</v>
      </c>
      <c r="AV208" s="14" t="s">
        <v>82</v>
      </c>
      <c r="AW208" s="14" t="s">
        <v>30</v>
      </c>
      <c r="AX208" s="14" t="s">
        <v>73</v>
      </c>
      <c r="AY208" s="248" t="s">
        <v>152</v>
      </c>
    </row>
    <row r="209" s="15" customFormat="1">
      <c r="A209" s="15"/>
      <c r="B209" s="249"/>
      <c r="C209" s="250"/>
      <c r="D209" s="229" t="s">
        <v>159</v>
      </c>
      <c r="E209" s="251" t="s">
        <v>1</v>
      </c>
      <c r="F209" s="252" t="s">
        <v>162</v>
      </c>
      <c r="G209" s="250"/>
      <c r="H209" s="253">
        <v>0.90000000000000002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9" t="s">
        <v>159</v>
      </c>
      <c r="AU209" s="259" t="s">
        <v>82</v>
      </c>
      <c r="AV209" s="15" t="s">
        <v>158</v>
      </c>
      <c r="AW209" s="15" t="s">
        <v>30</v>
      </c>
      <c r="AX209" s="15" t="s">
        <v>80</v>
      </c>
      <c r="AY209" s="259" t="s">
        <v>152</v>
      </c>
    </row>
    <row r="210" s="2" customFormat="1" ht="24.15" customHeight="1">
      <c r="A210" s="38"/>
      <c r="B210" s="39"/>
      <c r="C210" s="214" t="s">
        <v>227</v>
      </c>
      <c r="D210" s="214" t="s">
        <v>154</v>
      </c>
      <c r="E210" s="215" t="s">
        <v>228</v>
      </c>
      <c r="F210" s="216" t="s">
        <v>229</v>
      </c>
      <c r="G210" s="217" t="s">
        <v>185</v>
      </c>
      <c r="H210" s="218">
        <v>0.753</v>
      </c>
      <c r="I210" s="219"/>
      <c r="J210" s="220">
        <f>ROUND(I210*H210,2)</f>
        <v>0</v>
      </c>
      <c r="K210" s="216" t="s">
        <v>1</v>
      </c>
      <c r="L210" s="44"/>
      <c r="M210" s="221" t="s">
        <v>1</v>
      </c>
      <c r="N210" s="222" t="s">
        <v>38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158</v>
      </c>
      <c r="AT210" s="225" t="s">
        <v>154</v>
      </c>
      <c r="AU210" s="225" t="s">
        <v>82</v>
      </c>
      <c r="AY210" s="17" t="s">
        <v>152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80</v>
      </c>
      <c r="BK210" s="226">
        <f>ROUND(I210*H210,2)</f>
        <v>0</v>
      </c>
      <c r="BL210" s="17" t="s">
        <v>158</v>
      </c>
      <c r="BM210" s="225" t="s">
        <v>230</v>
      </c>
    </row>
    <row r="211" s="13" customFormat="1">
      <c r="A211" s="13"/>
      <c r="B211" s="227"/>
      <c r="C211" s="228"/>
      <c r="D211" s="229" t="s">
        <v>159</v>
      </c>
      <c r="E211" s="230" t="s">
        <v>1</v>
      </c>
      <c r="F211" s="231" t="s">
        <v>231</v>
      </c>
      <c r="G211" s="228"/>
      <c r="H211" s="230" t="s">
        <v>1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159</v>
      </c>
      <c r="AU211" s="237" t="s">
        <v>82</v>
      </c>
      <c r="AV211" s="13" t="s">
        <v>80</v>
      </c>
      <c r="AW211" s="13" t="s">
        <v>30</v>
      </c>
      <c r="AX211" s="13" t="s">
        <v>73</v>
      </c>
      <c r="AY211" s="237" t="s">
        <v>152</v>
      </c>
    </row>
    <row r="212" s="13" customFormat="1">
      <c r="A212" s="13"/>
      <c r="B212" s="227"/>
      <c r="C212" s="228"/>
      <c r="D212" s="229" t="s">
        <v>159</v>
      </c>
      <c r="E212" s="230" t="s">
        <v>1</v>
      </c>
      <c r="F212" s="231" t="s">
        <v>232</v>
      </c>
      <c r="G212" s="228"/>
      <c r="H212" s="230" t="s">
        <v>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159</v>
      </c>
      <c r="AU212" s="237" t="s">
        <v>82</v>
      </c>
      <c r="AV212" s="13" t="s">
        <v>80</v>
      </c>
      <c r="AW212" s="13" t="s">
        <v>30</v>
      </c>
      <c r="AX212" s="13" t="s">
        <v>73</v>
      </c>
      <c r="AY212" s="237" t="s">
        <v>152</v>
      </c>
    </row>
    <row r="213" s="14" customFormat="1">
      <c r="A213" s="14"/>
      <c r="B213" s="238"/>
      <c r="C213" s="239"/>
      <c r="D213" s="229" t="s">
        <v>159</v>
      </c>
      <c r="E213" s="240" t="s">
        <v>1</v>
      </c>
      <c r="F213" s="241" t="s">
        <v>233</v>
      </c>
      <c r="G213" s="239"/>
      <c r="H213" s="242">
        <v>0.157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159</v>
      </c>
      <c r="AU213" s="248" t="s">
        <v>82</v>
      </c>
      <c r="AV213" s="14" t="s">
        <v>82</v>
      </c>
      <c r="AW213" s="14" t="s">
        <v>30</v>
      </c>
      <c r="AX213" s="14" t="s">
        <v>73</v>
      </c>
      <c r="AY213" s="248" t="s">
        <v>152</v>
      </c>
    </row>
    <row r="214" s="13" customFormat="1">
      <c r="A214" s="13"/>
      <c r="B214" s="227"/>
      <c r="C214" s="228"/>
      <c r="D214" s="229" t="s">
        <v>159</v>
      </c>
      <c r="E214" s="230" t="s">
        <v>1</v>
      </c>
      <c r="F214" s="231" t="s">
        <v>234</v>
      </c>
      <c r="G214" s="228"/>
      <c r="H214" s="230" t="s">
        <v>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159</v>
      </c>
      <c r="AU214" s="237" t="s">
        <v>82</v>
      </c>
      <c r="AV214" s="13" t="s">
        <v>80</v>
      </c>
      <c r="AW214" s="13" t="s">
        <v>30</v>
      </c>
      <c r="AX214" s="13" t="s">
        <v>73</v>
      </c>
      <c r="AY214" s="237" t="s">
        <v>152</v>
      </c>
    </row>
    <row r="215" s="14" customFormat="1">
      <c r="A215" s="14"/>
      <c r="B215" s="238"/>
      <c r="C215" s="239"/>
      <c r="D215" s="229" t="s">
        <v>159</v>
      </c>
      <c r="E215" s="240" t="s">
        <v>1</v>
      </c>
      <c r="F215" s="241" t="s">
        <v>235</v>
      </c>
      <c r="G215" s="239"/>
      <c r="H215" s="242">
        <v>0.502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159</v>
      </c>
      <c r="AU215" s="248" t="s">
        <v>82</v>
      </c>
      <c r="AV215" s="14" t="s">
        <v>82</v>
      </c>
      <c r="AW215" s="14" t="s">
        <v>30</v>
      </c>
      <c r="AX215" s="14" t="s">
        <v>73</v>
      </c>
      <c r="AY215" s="248" t="s">
        <v>152</v>
      </c>
    </row>
    <row r="216" s="13" customFormat="1">
      <c r="A216" s="13"/>
      <c r="B216" s="227"/>
      <c r="C216" s="228"/>
      <c r="D216" s="229" t="s">
        <v>159</v>
      </c>
      <c r="E216" s="230" t="s">
        <v>1</v>
      </c>
      <c r="F216" s="231" t="s">
        <v>236</v>
      </c>
      <c r="G216" s="228"/>
      <c r="H216" s="230" t="s">
        <v>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159</v>
      </c>
      <c r="AU216" s="237" t="s">
        <v>82</v>
      </c>
      <c r="AV216" s="13" t="s">
        <v>80</v>
      </c>
      <c r="AW216" s="13" t="s">
        <v>30</v>
      </c>
      <c r="AX216" s="13" t="s">
        <v>73</v>
      </c>
      <c r="AY216" s="237" t="s">
        <v>152</v>
      </c>
    </row>
    <row r="217" s="14" customFormat="1">
      <c r="A217" s="14"/>
      <c r="B217" s="238"/>
      <c r="C217" s="239"/>
      <c r="D217" s="229" t="s">
        <v>159</v>
      </c>
      <c r="E217" s="240" t="s">
        <v>1</v>
      </c>
      <c r="F217" s="241" t="s">
        <v>237</v>
      </c>
      <c r="G217" s="239"/>
      <c r="H217" s="242">
        <v>0.094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159</v>
      </c>
      <c r="AU217" s="248" t="s">
        <v>82</v>
      </c>
      <c r="AV217" s="14" t="s">
        <v>82</v>
      </c>
      <c r="AW217" s="14" t="s">
        <v>30</v>
      </c>
      <c r="AX217" s="14" t="s">
        <v>73</v>
      </c>
      <c r="AY217" s="248" t="s">
        <v>152</v>
      </c>
    </row>
    <row r="218" s="15" customFormat="1">
      <c r="A218" s="15"/>
      <c r="B218" s="249"/>
      <c r="C218" s="250"/>
      <c r="D218" s="229" t="s">
        <v>159</v>
      </c>
      <c r="E218" s="251" t="s">
        <v>1</v>
      </c>
      <c r="F218" s="252" t="s">
        <v>162</v>
      </c>
      <c r="G218" s="250"/>
      <c r="H218" s="253">
        <v>0.753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159</v>
      </c>
      <c r="AU218" s="259" t="s">
        <v>82</v>
      </c>
      <c r="AV218" s="15" t="s">
        <v>158</v>
      </c>
      <c r="AW218" s="15" t="s">
        <v>30</v>
      </c>
      <c r="AX218" s="15" t="s">
        <v>80</v>
      </c>
      <c r="AY218" s="259" t="s">
        <v>152</v>
      </c>
    </row>
    <row r="219" s="2" customFormat="1" ht="24.15" customHeight="1">
      <c r="A219" s="38"/>
      <c r="B219" s="39"/>
      <c r="C219" s="214" t="s">
        <v>190</v>
      </c>
      <c r="D219" s="214" t="s">
        <v>154</v>
      </c>
      <c r="E219" s="215" t="s">
        <v>238</v>
      </c>
      <c r="F219" s="216" t="s">
        <v>239</v>
      </c>
      <c r="G219" s="217" t="s">
        <v>185</v>
      </c>
      <c r="H219" s="218">
        <v>0.23000000000000001</v>
      </c>
      <c r="I219" s="219"/>
      <c r="J219" s="220">
        <f>ROUND(I219*H219,2)</f>
        <v>0</v>
      </c>
      <c r="K219" s="216" t="s">
        <v>1</v>
      </c>
      <c r="L219" s="44"/>
      <c r="M219" s="221" t="s">
        <v>1</v>
      </c>
      <c r="N219" s="222" t="s">
        <v>38</v>
      </c>
      <c r="O219" s="91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158</v>
      </c>
      <c r="AT219" s="225" t="s">
        <v>154</v>
      </c>
      <c r="AU219" s="225" t="s">
        <v>82</v>
      </c>
      <c r="AY219" s="17" t="s">
        <v>152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80</v>
      </c>
      <c r="BK219" s="226">
        <f>ROUND(I219*H219,2)</f>
        <v>0</v>
      </c>
      <c r="BL219" s="17" t="s">
        <v>158</v>
      </c>
      <c r="BM219" s="225" t="s">
        <v>240</v>
      </c>
    </row>
    <row r="220" s="13" customFormat="1">
      <c r="A220" s="13"/>
      <c r="B220" s="227"/>
      <c r="C220" s="228"/>
      <c r="D220" s="229" t="s">
        <v>159</v>
      </c>
      <c r="E220" s="230" t="s">
        <v>1</v>
      </c>
      <c r="F220" s="231" t="s">
        <v>241</v>
      </c>
      <c r="G220" s="228"/>
      <c r="H220" s="230" t="s">
        <v>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159</v>
      </c>
      <c r="AU220" s="237" t="s">
        <v>82</v>
      </c>
      <c r="AV220" s="13" t="s">
        <v>80</v>
      </c>
      <c r="AW220" s="13" t="s">
        <v>30</v>
      </c>
      <c r="AX220" s="13" t="s">
        <v>73</v>
      </c>
      <c r="AY220" s="237" t="s">
        <v>152</v>
      </c>
    </row>
    <row r="221" s="13" customFormat="1">
      <c r="A221" s="13"/>
      <c r="B221" s="227"/>
      <c r="C221" s="228"/>
      <c r="D221" s="229" t="s">
        <v>159</v>
      </c>
      <c r="E221" s="230" t="s">
        <v>1</v>
      </c>
      <c r="F221" s="231" t="s">
        <v>242</v>
      </c>
      <c r="G221" s="228"/>
      <c r="H221" s="230" t="s">
        <v>1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159</v>
      </c>
      <c r="AU221" s="237" t="s">
        <v>82</v>
      </c>
      <c r="AV221" s="13" t="s">
        <v>80</v>
      </c>
      <c r="AW221" s="13" t="s">
        <v>30</v>
      </c>
      <c r="AX221" s="13" t="s">
        <v>73</v>
      </c>
      <c r="AY221" s="237" t="s">
        <v>152</v>
      </c>
    </row>
    <row r="222" s="14" customFormat="1">
      <c r="A222" s="14"/>
      <c r="B222" s="238"/>
      <c r="C222" s="239"/>
      <c r="D222" s="229" t="s">
        <v>159</v>
      </c>
      <c r="E222" s="240" t="s">
        <v>1</v>
      </c>
      <c r="F222" s="241" t="s">
        <v>243</v>
      </c>
      <c r="G222" s="239"/>
      <c r="H222" s="242">
        <v>0.23000000000000001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159</v>
      </c>
      <c r="AU222" s="248" t="s">
        <v>82</v>
      </c>
      <c r="AV222" s="14" t="s">
        <v>82</v>
      </c>
      <c r="AW222" s="14" t="s">
        <v>30</v>
      </c>
      <c r="AX222" s="14" t="s">
        <v>73</v>
      </c>
      <c r="AY222" s="248" t="s">
        <v>152</v>
      </c>
    </row>
    <row r="223" s="15" customFormat="1">
      <c r="A223" s="15"/>
      <c r="B223" s="249"/>
      <c r="C223" s="250"/>
      <c r="D223" s="229" t="s">
        <v>159</v>
      </c>
      <c r="E223" s="251" t="s">
        <v>1</v>
      </c>
      <c r="F223" s="252" t="s">
        <v>162</v>
      </c>
      <c r="G223" s="250"/>
      <c r="H223" s="253">
        <v>0.23000000000000001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159</v>
      </c>
      <c r="AU223" s="259" t="s">
        <v>82</v>
      </c>
      <c r="AV223" s="15" t="s">
        <v>158</v>
      </c>
      <c r="AW223" s="15" t="s">
        <v>30</v>
      </c>
      <c r="AX223" s="15" t="s">
        <v>80</v>
      </c>
      <c r="AY223" s="259" t="s">
        <v>152</v>
      </c>
    </row>
    <row r="224" s="2" customFormat="1" ht="24.15" customHeight="1">
      <c r="A224" s="38"/>
      <c r="B224" s="39"/>
      <c r="C224" s="214" t="s">
        <v>244</v>
      </c>
      <c r="D224" s="214" t="s">
        <v>154</v>
      </c>
      <c r="E224" s="215" t="s">
        <v>245</v>
      </c>
      <c r="F224" s="216" t="s">
        <v>246</v>
      </c>
      <c r="G224" s="217" t="s">
        <v>211</v>
      </c>
      <c r="H224" s="218">
        <v>3.8980000000000001</v>
      </c>
      <c r="I224" s="219"/>
      <c r="J224" s="220">
        <f>ROUND(I224*H224,2)</f>
        <v>0</v>
      </c>
      <c r="K224" s="216" t="s">
        <v>1</v>
      </c>
      <c r="L224" s="44"/>
      <c r="M224" s="221" t="s">
        <v>1</v>
      </c>
      <c r="N224" s="222" t="s">
        <v>38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158</v>
      </c>
      <c r="AT224" s="225" t="s">
        <v>154</v>
      </c>
      <c r="AU224" s="225" t="s">
        <v>82</v>
      </c>
      <c r="AY224" s="17" t="s">
        <v>152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80</v>
      </c>
      <c r="BK224" s="226">
        <f>ROUND(I224*H224,2)</f>
        <v>0</v>
      </c>
      <c r="BL224" s="17" t="s">
        <v>158</v>
      </c>
      <c r="BM224" s="225" t="s">
        <v>247</v>
      </c>
    </row>
    <row r="225" s="13" customFormat="1">
      <c r="A225" s="13"/>
      <c r="B225" s="227"/>
      <c r="C225" s="228"/>
      <c r="D225" s="229" t="s">
        <v>159</v>
      </c>
      <c r="E225" s="230" t="s">
        <v>1</v>
      </c>
      <c r="F225" s="231" t="s">
        <v>220</v>
      </c>
      <c r="G225" s="228"/>
      <c r="H225" s="230" t="s">
        <v>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159</v>
      </c>
      <c r="AU225" s="237" t="s">
        <v>82</v>
      </c>
      <c r="AV225" s="13" t="s">
        <v>80</v>
      </c>
      <c r="AW225" s="13" t="s">
        <v>30</v>
      </c>
      <c r="AX225" s="13" t="s">
        <v>73</v>
      </c>
      <c r="AY225" s="237" t="s">
        <v>152</v>
      </c>
    </row>
    <row r="226" s="14" customFormat="1">
      <c r="A226" s="14"/>
      <c r="B226" s="238"/>
      <c r="C226" s="239"/>
      <c r="D226" s="229" t="s">
        <v>159</v>
      </c>
      <c r="E226" s="240" t="s">
        <v>1</v>
      </c>
      <c r="F226" s="241" t="s">
        <v>248</v>
      </c>
      <c r="G226" s="239"/>
      <c r="H226" s="242">
        <v>0.97999999999999998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159</v>
      </c>
      <c r="AU226" s="248" t="s">
        <v>82</v>
      </c>
      <c r="AV226" s="14" t="s">
        <v>82</v>
      </c>
      <c r="AW226" s="14" t="s">
        <v>30</v>
      </c>
      <c r="AX226" s="14" t="s">
        <v>73</v>
      </c>
      <c r="AY226" s="248" t="s">
        <v>152</v>
      </c>
    </row>
    <row r="227" s="13" customFormat="1">
      <c r="A227" s="13"/>
      <c r="B227" s="227"/>
      <c r="C227" s="228"/>
      <c r="D227" s="229" t="s">
        <v>159</v>
      </c>
      <c r="E227" s="230" t="s">
        <v>1</v>
      </c>
      <c r="F227" s="231" t="s">
        <v>249</v>
      </c>
      <c r="G227" s="228"/>
      <c r="H227" s="230" t="s">
        <v>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159</v>
      </c>
      <c r="AU227" s="237" t="s">
        <v>82</v>
      </c>
      <c r="AV227" s="13" t="s">
        <v>80</v>
      </c>
      <c r="AW227" s="13" t="s">
        <v>30</v>
      </c>
      <c r="AX227" s="13" t="s">
        <v>73</v>
      </c>
      <c r="AY227" s="237" t="s">
        <v>152</v>
      </c>
    </row>
    <row r="228" s="14" customFormat="1">
      <c r="A228" s="14"/>
      <c r="B228" s="238"/>
      <c r="C228" s="239"/>
      <c r="D228" s="229" t="s">
        <v>159</v>
      </c>
      <c r="E228" s="240" t="s">
        <v>1</v>
      </c>
      <c r="F228" s="241" t="s">
        <v>250</v>
      </c>
      <c r="G228" s="239"/>
      <c r="H228" s="242">
        <v>1.6160000000000001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159</v>
      </c>
      <c r="AU228" s="248" t="s">
        <v>82</v>
      </c>
      <c r="AV228" s="14" t="s">
        <v>82</v>
      </c>
      <c r="AW228" s="14" t="s">
        <v>30</v>
      </c>
      <c r="AX228" s="14" t="s">
        <v>73</v>
      </c>
      <c r="AY228" s="248" t="s">
        <v>152</v>
      </c>
    </row>
    <row r="229" s="13" customFormat="1">
      <c r="A229" s="13"/>
      <c r="B229" s="227"/>
      <c r="C229" s="228"/>
      <c r="D229" s="229" t="s">
        <v>159</v>
      </c>
      <c r="E229" s="230" t="s">
        <v>1</v>
      </c>
      <c r="F229" s="231" t="s">
        <v>251</v>
      </c>
      <c r="G229" s="228"/>
      <c r="H229" s="230" t="s">
        <v>1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159</v>
      </c>
      <c r="AU229" s="237" t="s">
        <v>82</v>
      </c>
      <c r="AV229" s="13" t="s">
        <v>80</v>
      </c>
      <c r="AW229" s="13" t="s">
        <v>30</v>
      </c>
      <c r="AX229" s="13" t="s">
        <v>73</v>
      </c>
      <c r="AY229" s="237" t="s">
        <v>152</v>
      </c>
    </row>
    <row r="230" s="14" customFormat="1">
      <c r="A230" s="14"/>
      <c r="B230" s="238"/>
      <c r="C230" s="239"/>
      <c r="D230" s="229" t="s">
        <v>159</v>
      </c>
      <c r="E230" s="240" t="s">
        <v>1</v>
      </c>
      <c r="F230" s="241" t="s">
        <v>252</v>
      </c>
      <c r="G230" s="239"/>
      <c r="H230" s="242">
        <v>1.3020000000000001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159</v>
      </c>
      <c r="AU230" s="248" t="s">
        <v>82</v>
      </c>
      <c r="AV230" s="14" t="s">
        <v>82</v>
      </c>
      <c r="AW230" s="14" t="s">
        <v>30</v>
      </c>
      <c r="AX230" s="14" t="s">
        <v>73</v>
      </c>
      <c r="AY230" s="248" t="s">
        <v>152</v>
      </c>
    </row>
    <row r="231" s="15" customFormat="1">
      <c r="A231" s="15"/>
      <c r="B231" s="249"/>
      <c r="C231" s="250"/>
      <c r="D231" s="229" t="s">
        <v>159</v>
      </c>
      <c r="E231" s="251" t="s">
        <v>1</v>
      </c>
      <c r="F231" s="252" t="s">
        <v>162</v>
      </c>
      <c r="G231" s="250"/>
      <c r="H231" s="253">
        <v>3.8980000000000001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9" t="s">
        <v>159</v>
      </c>
      <c r="AU231" s="259" t="s">
        <v>82</v>
      </c>
      <c r="AV231" s="15" t="s">
        <v>158</v>
      </c>
      <c r="AW231" s="15" t="s">
        <v>30</v>
      </c>
      <c r="AX231" s="15" t="s">
        <v>80</v>
      </c>
      <c r="AY231" s="259" t="s">
        <v>152</v>
      </c>
    </row>
    <row r="232" s="2" customFormat="1" ht="24.15" customHeight="1">
      <c r="A232" s="38"/>
      <c r="B232" s="39"/>
      <c r="C232" s="214" t="s">
        <v>194</v>
      </c>
      <c r="D232" s="214" t="s">
        <v>154</v>
      </c>
      <c r="E232" s="215" t="s">
        <v>253</v>
      </c>
      <c r="F232" s="216" t="s">
        <v>254</v>
      </c>
      <c r="G232" s="217" t="s">
        <v>211</v>
      </c>
      <c r="H232" s="218">
        <v>5.4039999999999999</v>
      </c>
      <c r="I232" s="219"/>
      <c r="J232" s="220">
        <f>ROUND(I232*H232,2)</f>
        <v>0</v>
      </c>
      <c r="K232" s="216" t="s">
        <v>1</v>
      </c>
      <c r="L232" s="44"/>
      <c r="M232" s="221" t="s">
        <v>1</v>
      </c>
      <c r="N232" s="222" t="s">
        <v>38</v>
      </c>
      <c r="O232" s="91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158</v>
      </c>
      <c r="AT232" s="225" t="s">
        <v>154</v>
      </c>
      <c r="AU232" s="225" t="s">
        <v>82</v>
      </c>
      <c r="AY232" s="17" t="s">
        <v>152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80</v>
      </c>
      <c r="BK232" s="226">
        <f>ROUND(I232*H232,2)</f>
        <v>0</v>
      </c>
      <c r="BL232" s="17" t="s">
        <v>158</v>
      </c>
      <c r="BM232" s="225" t="s">
        <v>255</v>
      </c>
    </row>
    <row r="233" s="13" customFormat="1">
      <c r="A233" s="13"/>
      <c r="B233" s="227"/>
      <c r="C233" s="228"/>
      <c r="D233" s="229" t="s">
        <v>159</v>
      </c>
      <c r="E233" s="230" t="s">
        <v>1</v>
      </c>
      <c r="F233" s="231" t="s">
        <v>256</v>
      </c>
      <c r="G233" s="228"/>
      <c r="H233" s="230" t="s">
        <v>1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159</v>
      </c>
      <c r="AU233" s="237" t="s">
        <v>82</v>
      </c>
      <c r="AV233" s="13" t="s">
        <v>80</v>
      </c>
      <c r="AW233" s="13" t="s">
        <v>30</v>
      </c>
      <c r="AX233" s="13" t="s">
        <v>73</v>
      </c>
      <c r="AY233" s="237" t="s">
        <v>152</v>
      </c>
    </row>
    <row r="234" s="13" customFormat="1">
      <c r="A234" s="13"/>
      <c r="B234" s="227"/>
      <c r="C234" s="228"/>
      <c r="D234" s="229" t="s">
        <v>159</v>
      </c>
      <c r="E234" s="230" t="s">
        <v>1</v>
      </c>
      <c r="F234" s="231" t="s">
        <v>257</v>
      </c>
      <c r="G234" s="228"/>
      <c r="H234" s="230" t="s">
        <v>1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159</v>
      </c>
      <c r="AU234" s="237" t="s">
        <v>82</v>
      </c>
      <c r="AV234" s="13" t="s">
        <v>80</v>
      </c>
      <c r="AW234" s="13" t="s">
        <v>30</v>
      </c>
      <c r="AX234" s="13" t="s">
        <v>73</v>
      </c>
      <c r="AY234" s="237" t="s">
        <v>152</v>
      </c>
    </row>
    <row r="235" s="14" customFormat="1">
      <c r="A235" s="14"/>
      <c r="B235" s="238"/>
      <c r="C235" s="239"/>
      <c r="D235" s="229" t="s">
        <v>159</v>
      </c>
      <c r="E235" s="240" t="s">
        <v>1</v>
      </c>
      <c r="F235" s="241" t="s">
        <v>214</v>
      </c>
      <c r="G235" s="239"/>
      <c r="H235" s="242">
        <v>2.1000000000000001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159</v>
      </c>
      <c r="AU235" s="248" t="s">
        <v>82</v>
      </c>
      <c r="AV235" s="14" t="s">
        <v>82</v>
      </c>
      <c r="AW235" s="14" t="s">
        <v>30</v>
      </c>
      <c r="AX235" s="14" t="s">
        <v>73</v>
      </c>
      <c r="AY235" s="248" t="s">
        <v>152</v>
      </c>
    </row>
    <row r="236" s="13" customFormat="1">
      <c r="A236" s="13"/>
      <c r="B236" s="227"/>
      <c r="C236" s="228"/>
      <c r="D236" s="229" t="s">
        <v>159</v>
      </c>
      <c r="E236" s="230" t="s">
        <v>1</v>
      </c>
      <c r="F236" s="231" t="s">
        <v>258</v>
      </c>
      <c r="G236" s="228"/>
      <c r="H236" s="230" t="s">
        <v>1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159</v>
      </c>
      <c r="AU236" s="237" t="s">
        <v>82</v>
      </c>
      <c r="AV236" s="13" t="s">
        <v>80</v>
      </c>
      <c r="AW236" s="13" t="s">
        <v>30</v>
      </c>
      <c r="AX236" s="13" t="s">
        <v>73</v>
      </c>
      <c r="AY236" s="237" t="s">
        <v>152</v>
      </c>
    </row>
    <row r="237" s="14" customFormat="1">
      <c r="A237" s="14"/>
      <c r="B237" s="238"/>
      <c r="C237" s="239"/>
      <c r="D237" s="229" t="s">
        <v>159</v>
      </c>
      <c r="E237" s="240" t="s">
        <v>1</v>
      </c>
      <c r="F237" s="241" t="s">
        <v>259</v>
      </c>
      <c r="G237" s="239"/>
      <c r="H237" s="242">
        <v>1.4139999999999999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159</v>
      </c>
      <c r="AU237" s="248" t="s">
        <v>82</v>
      </c>
      <c r="AV237" s="14" t="s">
        <v>82</v>
      </c>
      <c r="AW237" s="14" t="s">
        <v>30</v>
      </c>
      <c r="AX237" s="14" t="s">
        <v>73</v>
      </c>
      <c r="AY237" s="248" t="s">
        <v>152</v>
      </c>
    </row>
    <row r="238" s="13" customFormat="1">
      <c r="A238" s="13"/>
      <c r="B238" s="227"/>
      <c r="C238" s="228"/>
      <c r="D238" s="229" t="s">
        <v>159</v>
      </c>
      <c r="E238" s="230" t="s">
        <v>1</v>
      </c>
      <c r="F238" s="231" t="s">
        <v>260</v>
      </c>
      <c r="G238" s="228"/>
      <c r="H238" s="230" t="s">
        <v>1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159</v>
      </c>
      <c r="AU238" s="237" t="s">
        <v>82</v>
      </c>
      <c r="AV238" s="13" t="s">
        <v>80</v>
      </c>
      <c r="AW238" s="13" t="s">
        <v>30</v>
      </c>
      <c r="AX238" s="13" t="s">
        <v>73</v>
      </c>
      <c r="AY238" s="237" t="s">
        <v>152</v>
      </c>
    </row>
    <row r="239" s="14" customFormat="1">
      <c r="A239" s="14"/>
      <c r="B239" s="238"/>
      <c r="C239" s="239"/>
      <c r="D239" s="229" t="s">
        <v>159</v>
      </c>
      <c r="E239" s="240" t="s">
        <v>1</v>
      </c>
      <c r="F239" s="241" t="s">
        <v>261</v>
      </c>
      <c r="G239" s="239"/>
      <c r="H239" s="242">
        <v>1.8899999999999999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159</v>
      </c>
      <c r="AU239" s="248" t="s">
        <v>82</v>
      </c>
      <c r="AV239" s="14" t="s">
        <v>82</v>
      </c>
      <c r="AW239" s="14" t="s">
        <v>30</v>
      </c>
      <c r="AX239" s="14" t="s">
        <v>73</v>
      </c>
      <c r="AY239" s="248" t="s">
        <v>152</v>
      </c>
    </row>
    <row r="240" s="15" customFormat="1">
      <c r="A240" s="15"/>
      <c r="B240" s="249"/>
      <c r="C240" s="250"/>
      <c r="D240" s="229" t="s">
        <v>159</v>
      </c>
      <c r="E240" s="251" t="s">
        <v>1</v>
      </c>
      <c r="F240" s="252" t="s">
        <v>162</v>
      </c>
      <c r="G240" s="250"/>
      <c r="H240" s="253">
        <v>5.4039999999999999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9" t="s">
        <v>159</v>
      </c>
      <c r="AU240" s="259" t="s">
        <v>82</v>
      </c>
      <c r="AV240" s="15" t="s">
        <v>158</v>
      </c>
      <c r="AW240" s="15" t="s">
        <v>30</v>
      </c>
      <c r="AX240" s="15" t="s">
        <v>80</v>
      </c>
      <c r="AY240" s="259" t="s">
        <v>152</v>
      </c>
    </row>
    <row r="241" s="2" customFormat="1" ht="24.15" customHeight="1">
      <c r="A241" s="38"/>
      <c r="B241" s="39"/>
      <c r="C241" s="214" t="s">
        <v>262</v>
      </c>
      <c r="D241" s="214" t="s">
        <v>154</v>
      </c>
      <c r="E241" s="215" t="s">
        <v>263</v>
      </c>
      <c r="F241" s="216" t="s">
        <v>264</v>
      </c>
      <c r="G241" s="217" t="s">
        <v>211</v>
      </c>
      <c r="H241" s="218">
        <v>2.9700000000000002</v>
      </c>
      <c r="I241" s="219"/>
      <c r="J241" s="220">
        <f>ROUND(I241*H241,2)</f>
        <v>0</v>
      </c>
      <c r="K241" s="216" t="s">
        <v>1</v>
      </c>
      <c r="L241" s="44"/>
      <c r="M241" s="221" t="s">
        <v>1</v>
      </c>
      <c r="N241" s="222" t="s">
        <v>38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158</v>
      </c>
      <c r="AT241" s="225" t="s">
        <v>154</v>
      </c>
      <c r="AU241" s="225" t="s">
        <v>82</v>
      </c>
      <c r="AY241" s="17" t="s">
        <v>152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80</v>
      </c>
      <c r="BK241" s="226">
        <f>ROUND(I241*H241,2)</f>
        <v>0</v>
      </c>
      <c r="BL241" s="17" t="s">
        <v>158</v>
      </c>
      <c r="BM241" s="225" t="s">
        <v>265</v>
      </c>
    </row>
    <row r="242" s="13" customFormat="1">
      <c r="A242" s="13"/>
      <c r="B242" s="227"/>
      <c r="C242" s="228"/>
      <c r="D242" s="229" t="s">
        <v>159</v>
      </c>
      <c r="E242" s="230" t="s">
        <v>1</v>
      </c>
      <c r="F242" s="231" t="s">
        <v>266</v>
      </c>
      <c r="G242" s="228"/>
      <c r="H242" s="230" t="s">
        <v>1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159</v>
      </c>
      <c r="AU242" s="237" t="s">
        <v>82</v>
      </c>
      <c r="AV242" s="13" t="s">
        <v>80</v>
      </c>
      <c r="AW242" s="13" t="s">
        <v>30</v>
      </c>
      <c r="AX242" s="13" t="s">
        <v>73</v>
      </c>
      <c r="AY242" s="237" t="s">
        <v>152</v>
      </c>
    </row>
    <row r="243" s="14" customFormat="1">
      <c r="A243" s="14"/>
      <c r="B243" s="238"/>
      <c r="C243" s="239"/>
      <c r="D243" s="229" t="s">
        <v>159</v>
      </c>
      <c r="E243" s="240" t="s">
        <v>1</v>
      </c>
      <c r="F243" s="241" t="s">
        <v>267</v>
      </c>
      <c r="G243" s="239"/>
      <c r="H243" s="242">
        <v>2.9700000000000002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159</v>
      </c>
      <c r="AU243" s="248" t="s">
        <v>82</v>
      </c>
      <c r="AV243" s="14" t="s">
        <v>82</v>
      </c>
      <c r="AW243" s="14" t="s">
        <v>30</v>
      </c>
      <c r="AX243" s="14" t="s">
        <v>73</v>
      </c>
      <c r="AY243" s="248" t="s">
        <v>152</v>
      </c>
    </row>
    <row r="244" s="15" customFormat="1">
      <c r="A244" s="15"/>
      <c r="B244" s="249"/>
      <c r="C244" s="250"/>
      <c r="D244" s="229" t="s">
        <v>159</v>
      </c>
      <c r="E244" s="251" t="s">
        <v>1</v>
      </c>
      <c r="F244" s="252" t="s">
        <v>162</v>
      </c>
      <c r="G244" s="250"/>
      <c r="H244" s="253">
        <v>2.9700000000000002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9" t="s">
        <v>159</v>
      </c>
      <c r="AU244" s="259" t="s">
        <v>82</v>
      </c>
      <c r="AV244" s="15" t="s">
        <v>158</v>
      </c>
      <c r="AW244" s="15" t="s">
        <v>30</v>
      </c>
      <c r="AX244" s="15" t="s">
        <v>80</v>
      </c>
      <c r="AY244" s="259" t="s">
        <v>152</v>
      </c>
    </row>
    <row r="245" s="2" customFormat="1" ht="24.15" customHeight="1">
      <c r="A245" s="38"/>
      <c r="B245" s="39"/>
      <c r="C245" s="214" t="s">
        <v>199</v>
      </c>
      <c r="D245" s="214" t="s">
        <v>154</v>
      </c>
      <c r="E245" s="215" t="s">
        <v>268</v>
      </c>
      <c r="F245" s="216" t="s">
        <v>269</v>
      </c>
      <c r="G245" s="217" t="s">
        <v>211</v>
      </c>
      <c r="H245" s="218">
        <v>17.527999999999999</v>
      </c>
      <c r="I245" s="219"/>
      <c r="J245" s="220">
        <f>ROUND(I245*H245,2)</f>
        <v>0</v>
      </c>
      <c r="K245" s="216" t="s">
        <v>1</v>
      </c>
      <c r="L245" s="44"/>
      <c r="M245" s="221" t="s">
        <v>1</v>
      </c>
      <c r="N245" s="222" t="s">
        <v>38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158</v>
      </c>
      <c r="AT245" s="225" t="s">
        <v>154</v>
      </c>
      <c r="AU245" s="225" t="s">
        <v>82</v>
      </c>
      <c r="AY245" s="17" t="s">
        <v>152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80</v>
      </c>
      <c r="BK245" s="226">
        <f>ROUND(I245*H245,2)</f>
        <v>0</v>
      </c>
      <c r="BL245" s="17" t="s">
        <v>158</v>
      </c>
      <c r="BM245" s="225" t="s">
        <v>270</v>
      </c>
    </row>
    <row r="246" s="13" customFormat="1">
      <c r="A246" s="13"/>
      <c r="B246" s="227"/>
      <c r="C246" s="228"/>
      <c r="D246" s="229" t="s">
        <v>159</v>
      </c>
      <c r="E246" s="230" t="s">
        <v>1</v>
      </c>
      <c r="F246" s="231" t="s">
        <v>271</v>
      </c>
      <c r="G246" s="228"/>
      <c r="H246" s="230" t="s">
        <v>1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159</v>
      </c>
      <c r="AU246" s="237" t="s">
        <v>82</v>
      </c>
      <c r="AV246" s="13" t="s">
        <v>80</v>
      </c>
      <c r="AW246" s="13" t="s">
        <v>30</v>
      </c>
      <c r="AX246" s="13" t="s">
        <v>73</v>
      </c>
      <c r="AY246" s="237" t="s">
        <v>152</v>
      </c>
    </row>
    <row r="247" s="13" customFormat="1">
      <c r="A247" s="13"/>
      <c r="B247" s="227"/>
      <c r="C247" s="228"/>
      <c r="D247" s="229" t="s">
        <v>159</v>
      </c>
      <c r="E247" s="230" t="s">
        <v>1</v>
      </c>
      <c r="F247" s="231" t="s">
        <v>272</v>
      </c>
      <c r="G247" s="228"/>
      <c r="H247" s="230" t="s">
        <v>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159</v>
      </c>
      <c r="AU247" s="237" t="s">
        <v>82</v>
      </c>
      <c r="AV247" s="13" t="s">
        <v>80</v>
      </c>
      <c r="AW247" s="13" t="s">
        <v>30</v>
      </c>
      <c r="AX247" s="13" t="s">
        <v>73</v>
      </c>
      <c r="AY247" s="237" t="s">
        <v>152</v>
      </c>
    </row>
    <row r="248" s="14" customFormat="1">
      <c r="A248" s="14"/>
      <c r="B248" s="238"/>
      <c r="C248" s="239"/>
      <c r="D248" s="229" t="s">
        <v>159</v>
      </c>
      <c r="E248" s="240" t="s">
        <v>1</v>
      </c>
      <c r="F248" s="241" t="s">
        <v>273</v>
      </c>
      <c r="G248" s="239"/>
      <c r="H248" s="242">
        <v>9.1600000000000001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159</v>
      </c>
      <c r="AU248" s="248" t="s">
        <v>82</v>
      </c>
      <c r="AV248" s="14" t="s">
        <v>82</v>
      </c>
      <c r="AW248" s="14" t="s">
        <v>30</v>
      </c>
      <c r="AX248" s="14" t="s">
        <v>73</v>
      </c>
      <c r="AY248" s="248" t="s">
        <v>152</v>
      </c>
    </row>
    <row r="249" s="13" customFormat="1">
      <c r="A249" s="13"/>
      <c r="B249" s="227"/>
      <c r="C249" s="228"/>
      <c r="D249" s="229" t="s">
        <v>159</v>
      </c>
      <c r="E249" s="230" t="s">
        <v>1</v>
      </c>
      <c r="F249" s="231" t="s">
        <v>274</v>
      </c>
      <c r="G249" s="228"/>
      <c r="H249" s="230" t="s">
        <v>1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159</v>
      </c>
      <c r="AU249" s="237" t="s">
        <v>82</v>
      </c>
      <c r="AV249" s="13" t="s">
        <v>80</v>
      </c>
      <c r="AW249" s="13" t="s">
        <v>30</v>
      </c>
      <c r="AX249" s="13" t="s">
        <v>73</v>
      </c>
      <c r="AY249" s="237" t="s">
        <v>152</v>
      </c>
    </row>
    <row r="250" s="14" customFormat="1">
      <c r="A250" s="14"/>
      <c r="B250" s="238"/>
      <c r="C250" s="239"/>
      <c r="D250" s="229" t="s">
        <v>159</v>
      </c>
      <c r="E250" s="240" t="s">
        <v>1</v>
      </c>
      <c r="F250" s="241" t="s">
        <v>275</v>
      </c>
      <c r="G250" s="239"/>
      <c r="H250" s="242">
        <v>8.3680000000000003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159</v>
      </c>
      <c r="AU250" s="248" t="s">
        <v>82</v>
      </c>
      <c r="AV250" s="14" t="s">
        <v>82</v>
      </c>
      <c r="AW250" s="14" t="s">
        <v>30</v>
      </c>
      <c r="AX250" s="14" t="s">
        <v>73</v>
      </c>
      <c r="AY250" s="248" t="s">
        <v>152</v>
      </c>
    </row>
    <row r="251" s="15" customFormat="1">
      <c r="A251" s="15"/>
      <c r="B251" s="249"/>
      <c r="C251" s="250"/>
      <c r="D251" s="229" t="s">
        <v>159</v>
      </c>
      <c r="E251" s="251" t="s">
        <v>1</v>
      </c>
      <c r="F251" s="252" t="s">
        <v>162</v>
      </c>
      <c r="G251" s="250"/>
      <c r="H251" s="253">
        <v>17.527999999999999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9" t="s">
        <v>159</v>
      </c>
      <c r="AU251" s="259" t="s">
        <v>82</v>
      </c>
      <c r="AV251" s="15" t="s">
        <v>158</v>
      </c>
      <c r="AW251" s="15" t="s">
        <v>30</v>
      </c>
      <c r="AX251" s="15" t="s">
        <v>80</v>
      </c>
      <c r="AY251" s="259" t="s">
        <v>152</v>
      </c>
    </row>
    <row r="252" s="2" customFormat="1" ht="24.15" customHeight="1">
      <c r="A252" s="38"/>
      <c r="B252" s="39"/>
      <c r="C252" s="214" t="s">
        <v>7</v>
      </c>
      <c r="D252" s="214" t="s">
        <v>154</v>
      </c>
      <c r="E252" s="215" t="s">
        <v>276</v>
      </c>
      <c r="F252" s="216" t="s">
        <v>277</v>
      </c>
      <c r="G252" s="217" t="s">
        <v>278</v>
      </c>
      <c r="H252" s="218">
        <v>1.5900000000000001</v>
      </c>
      <c r="I252" s="219"/>
      <c r="J252" s="220">
        <f>ROUND(I252*H252,2)</f>
        <v>0</v>
      </c>
      <c r="K252" s="216" t="s">
        <v>1</v>
      </c>
      <c r="L252" s="44"/>
      <c r="M252" s="221" t="s">
        <v>1</v>
      </c>
      <c r="N252" s="222" t="s">
        <v>38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158</v>
      </c>
      <c r="AT252" s="225" t="s">
        <v>154</v>
      </c>
      <c r="AU252" s="225" t="s">
        <v>82</v>
      </c>
      <c r="AY252" s="17" t="s">
        <v>152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80</v>
      </c>
      <c r="BK252" s="226">
        <f>ROUND(I252*H252,2)</f>
        <v>0</v>
      </c>
      <c r="BL252" s="17" t="s">
        <v>158</v>
      </c>
      <c r="BM252" s="225" t="s">
        <v>279</v>
      </c>
    </row>
    <row r="253" s="13" customFormat="1">
      <c r="A253" s="13"/>
      <c r="B253" s="227"/>
      <c r="C253" s="228"/>
      <c r="D253" s="229" t="s">
        <v>159</v>
      </c>
      <c r="E253" s="230" t="s">
        <v>1</v>
      </c>
      <c r="F253" s="231" t="s">
        <v>266</v>
      </c>
      <c r="G253" s="228"/>
      <c r="H253" s="230" t="s">
        <v>1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159</v>
      </c>
      <c r="AU253" s="237" t="s">
        <v>82</v>
      </c>
      <c r="AV253" s="13" t="s">
        <v>80</v>
      </c>
      <c r="AW253" s="13" t="s">
        <v>30</v>
      </c>
      <c r="AX253" s="13" t="s">
        <v>73</v>
      </c>
      <c r="AY253" s="237" t="s">
        <v>152</v>
      </c>
    </row>
    <row r="254" s="14" customFormat="1">
      <c r="A254" s="14"/>
      <c r="B254" s="238"/>
      <c r="C254" s="239"/>
      <c r="D254" s="229" t="s">
        <v>159</v>
      </c>
      <c r="E254" s="240" t="s">
        <v>1</v>
      </c>
      <c r="F254" s="241" t="s">
        <v>280</v>
      </c>
      <c r="G254" s="239"/>
      <c r="H254" s="242">
        <v>1.5900000000000001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159</v>
      </c>
      <c r="AU254" s="248" t="s">
        <v>82</v>
      </c>
      <c r="AV254" s="14" t="s">
        <v>82</v>
      </c>
      <c r="AW254" s="14" t="s">
        <v>30</v>
      </c>
      <c r="AX254" s="14" t="s">
        <v>73</v>
      </c>
      <c r="AY254" s="248" t="s">
        <v>152</v>
      </c>
    </row>
    <row r="255" s="15" customFormat="1">
      <c r="A255" s="15"/>
      <c r="B255" s="249"/>
      <c r="C255" s="250"/>
      <c r="D255" s="229" t="s">
        <v>159</v>
      </c>
      <c r="E255" s="251" t="s">
        <v>1</v>
      </c>
      <c r="F255" s="252" t="s">
        <v>162</v>
      </c>
      <c r="G255" s="250"/>
      <c r="H255" s="253">
        <v>1.5900000000000001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9" t="s">
        <v>159</v>
      </c>
      <c r="AU255" s="259" t="s">
        <v>82</v>
      </c>
      <c r="AV255" s="15" t="s">
        <v>158</v>
      </c>
      <c r="AW255" s="15" t="s">
        <v>30</v>
      </c>
      <c r="AX255" s="15" t="s">
        <v>80</v>
      </c>
      <c r="AY255" s="259" t="s">
        <v>152</v>
      </c>
    </row>
    <row r="256" s="2" customFormat="1" ht="24.15" customHeight="1">
      <c r="A256" s="38"/>
      <c r="B256" s="39"/>
      <c r="C256" s="214" t="s">
        <v>206</v>
      </c>
      <c r="D256" s="214" t="s">
        <v>154</v>
      </c>
      <c r="E256" s="215" t="s">
        <v>281</v>
      </c>
      <c r="F256" s="216" t="s">
        <v>282</v>
      </c>
      <c r="G256" s="217" t="s">
        <v>278</v>
      </c>
      <c r="H256" s="218">
        <v>6.54</v>
      </c>
      <c r="I256" s="219"/>
      <c r="J256" s="220">
        <f>ROUND(I256*H256,2)</f>
        <v>0</v>
      </c>
      <c r="K256" s="216" t="s">
        <v>1</v>
      </c>
      <c r="L256" s="44"/>
      <c r="M256" s="221" t="s">
        <v>1</v>
      </c>
      <c r="N256" s="222" t="s">
        <v>38</v>
      </c>
      <c r="O256" s="91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158</v>
      </c>
      <c r="AT256" s="225" t="s">
        <v>154</v>
      </c>
      <c r="AU256" s="225" t="s">
        <v>82</v>
      </c>
      <c r="AY256" s="17" t="s">
        <v>152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80</v>
      </c>
      <c r="BK256" s="226">
        <f>ROUND(I256*H256,2)</f>
        <v>0</v>
      </c>
      <c r="BL256" s="17" t="s">
        <v>158</v>
      </c>
      <c r="BM256" s="225" t="s">
        <v>283</v>
      </c>
    </row>
    <row r="257" s="13" customFormat="1">
      <c r="A257" s="13"/>
      <c r="B257" s="227"/>
      <c r="C257" s="228"/>
      <c r="D257" s="229" t="s">
        <v>159</v>
      </c>
      <c r="E257" s="230" t="s">
        <v>1</v>
      </c>
      <c r="F257" s="231" t="s">
        <v>271</v>
      </c>
      <c r="G257" s="228"/>
      <c r="H257" s="230" t="s">
        <v>1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159</v>
      </c>
      <c r="AU257" s="237" t="s">
        <v>82</v>
      </c>
      <c r="AV257" s="13" t="s">
        <v>80</v>
      </c>
      <c r="AW257" s="13" t="s">
        <v>30</v>
      </c>
      <c r="AX257" s="13" t="s">
        <v>73</v>
      </c>
      <c r="AY257" s="237" t="s">
        <v>152</v>
      </c>
    </row>
    <row r="258" s="13" customFormat="1">
      <c r="A258" s="13"/>
      <c r="B258" s="227"/>
      <c r="C258" s="228"/>
      <c r="D258" s="229" t="s">
        <v>159</v>
      </c>
      <c r="E258" s="230" t="s">
        <v>1</v>
      </c>
      <c r="F258" s="231" t="s">
        <v>272</v>
      </c>
      <c r="G258" s="228"/>
      <c r="H258" s="230" t="s">
        <v>1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159</v>
      </c>
      <c r="AU258" s="237" t="s">
        <v>82</v>
      </c>
      <c r="AV258" s="13" t="s">
        <v>80</v>
      </c>
      <c r="AW258" s="13" t="s">
        <v>30</v>
      </c>
      <c r="AX258" s="13" t="s">
        <v>73</v>
      </c>
      <c r="AY258" s="237" t="s">
        <v>152</v>
      </c>
    </row>
    <row r="259" s="14" customFormat="1">
      <c r="A259" s="14"/>
      <c r="B259" s="238"/>
      <c r="C259" s="239"/>
      <c r="D259" s="229" t="s">
        <v>159</v>
      </c>
      <c r="E259" s="240" t="s">
        <v>1</v>
      </c>
      <c r="F259" s="241" t="s">
        <v>284</v>
      </c>
      <c r="G259" s="239"/>
      <c r="H259" s="242">
        <v>3.2999999999999998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159</v>
      </c>
      <c r="AU259" s="248" t="s">
        <v>82</v>
      </c>
      <c r="AV259" s="14" t="s">
        <v>82</v>
      </c>
      <c r="AW259" s="14" t="s">
        <v>30</v>
      </c>
      <c r="AX259" s="14" t="s">
        <v>73</v>
      </c>
      <c r="AY259" s="248" t="s">
        <v>152</v>
      </c>
    </row>
    <row r="260" s="13" customFormat="1">
      <c r="A260" s="13"/>
      <c r="B260" s="227"/>
      <c r="C260" s="228"/>
      <c r="D260" s="229" t="s">
        <v>159</v>
      </c>
      <c r="E260" s="230" t="s">
        <v>1</v>
      </c>
      <c r="F260" s="231" t="s">
        <v>274</v>
      </c>
      <c r="G260" s="228"/>
      <c r="H260" s="230" t="s">
        <v>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159</v>
      </c>
      <c r="AU260" s="237" t="s">
        <v>82</v>
      </c>
      <c r="AV260" s="13" t="s">
        <v>80</v>
      </c>
      <c r="AW260" s="13" t="s">
        <v>30</v>
      </c>
      <c r="AX260" s="13" t="s">
        <v>73</v>
      </c>
      <c r="AY260" s="237" t="s">
        <v>152</v>
      </c>
    </row>
    <row r="261" s="14" customFormat="1">
      <c r="A261" s="14"/>
      <c r="B261" s="238"/>
      <c r="C261" s="239"/>
      <c r="D261" s="229" t="s">
        <v>159</v>
      </c>
      <c r="E261" s="240" t="s">
        <v>1</v>
      </c>
      <c r="F261" s="241" t="s">
        <v>285</v>
      </c>
      <c r="G261" s="239"/>
      <c r="H261" s="242">
        <v>3.2400000000000002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159</v>
      </c>
      <c r="AU261" s="248" t="s">
        <v>82</v>
      </c>
      <c r="AV261" s="14" t="s">
        <v>82</v>
      </c>
      <c r="AW261" s="14" t="s">
        <v>30</v>
      </c>
      <c r="AX261" s="14" t="s">
        <v>73</v>
      </c>
      <c r="AY261" s="248" t="s">
        <v>152</v>
      </c>
    </row>
    <row r="262" s="15" customFormat="1">
      <c r="A262" s="15"/>
      <c r="B262" s="249"/>
      <c r="C262" s="250"/>
      <c r="D262" s="229" t="s">
        <v>159</v>
      </c>
      <c r="E262" s="251" t="s">
        <v>1</v>
      </c>
      <c r="F262" s="252" t="s">
        <v>162</v>
      </c>
      <c r="G262" s="250"/>
      <c r="H262" s="253">
        <v>6.54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9" t="s">
        <v>159</v>
      </c>
      <c r="AU262" s="259" t="s">
        <v>82</v>
      </c>
      <c r="AV262" s="15" t="s">
        <v>158</v>
      </c>
      <c r="AW262" s="15" t="s">
        <v>30</v>
      </c>
      <c r="AX262" s="15" t="s">
        <v>80</v>
      </c>
      <c r="AY262" s="259" t="s">
        <v>152</v>
      </c>
    </row>
    <row r="263" s="2" customFormat="1" ht="24.15" customHeight="1">
      <c r="A263" s="38"/>
      <c r="B263" s="39"/>
      <c r="C263" s="214" t="s">
        <v>286</v>
      </c>
      <c r="D263" s="214" t="s">
        <v>154</v>
      </c>
      <c r="E263" s="215" t="s">
        <v>287</v>
      </c>
      <c r="F263" s="216" t="s">
        <v>288</v>
      </c>
      <c r="G263" s="217" t="s">
        <v>278</v>
      </c>
      <c r="H263" s="218">
        <v>18.800000000000001</v>
      </c>
      <c r="I263" s="219"/>
      <c r="J263" s="220">
        <f>ROUND(I263*H263,2)</f>
        <v>0</v>
      </c>
      <c r="K263" s="216" t="s">
        <v>1</v>
      </c>
      <c r="L263" s="44"/>
      <c r="M263" s="221" t="s">
        <v>1</v>
      </c>
      <c r="N263" s="222" t="s">
        <v>38</v>
      </c>
      <c r="O263" s="91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158</v>
      </c>
      <c r="AT263" s="225" t="s">
        <v>154</v>
      </c>
      <c r="AU263" s="225" t="s">
        <v>82</v>
      </c>
      <c r="AY263" s="17" t="s">
        <v>152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80</v>
      </c>
      <c r="BK263" s="226">
        <f>ROUND(I263*H263,2)</f>
        <v>0</v>
      </c>
      <c r="BL263" s="17" t="s">
        <v>158</v>
      </c>
      <c r="BM263" s="225" t="s">
        <v>289</v>
      </c>
    </row>
    <row r="264" s="13" customFormat="1">
      <c r="A264" s="13"/>
      <c r="B264" s="227"/>
      <c r="C264" s="228"/>
      <c r="D264" s="229" t="s">
        <v>159</v>
      </c>
      <c r="E264" s="230" t="s">
        <v>1</v>
      </c>
      <c r="F264" s="231" t="s">
        <v>290</v>
      </c>
      <c r="G264" s="228"/>
      <c r="H264" s="230" t="s">
        <v>1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159</v>
      </c>
      <c r="AU264" s="237" t="s">
        <v>82</v>
      </c>
      <c r="AV264" s="13" t="s">
        <v>80</v>
      </c>
      <c r="AW264" s="13" t="s">
        <v>30</v>
      </c>
      <c r="AX264" s="13" t="s">
        <v>73</v>
      </c>
      <c r="AY264" s="237" t="s">
        <v>152</v>
      </c>
    </row>
    <row r="265" s="14" customFormat="1">
      <c r="A265" s="14"/>
      <c r="B265" s="238"/>
      <c r="C265" s="239"/>
      <c r="D265" s="229" t="s">
        <v>159</v>
      </c>
      <c r="E265" s="240" t="s">
        <v>1</v>
      </c>
      <c r="F265" s="241" t="s">
        <v>291</v>
      </c>
      <c r="G265" s="239"/>
      <c r="H265" s="242">
        <v>12.800000000000001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159</v>
      </c>
      <c r="AU265" s="248" t="s">
        <v>82</v>
      </c>
      <c r="AV265" s="14" t="s">
        <v>82</v>
      </c>
      <c r="AW265" s="14" t="s">
        <v>30</v>
      </c>
      <c r="AX265" s="14" t="s">
        <v>73</v>
      </c>
      <c r="AY265" s="248" t="s">
        <v>152</v>
      </c>
    </row>
    <row r="266" s="13" customFormat="1">
      <c r="A266" s="13"/>
      <c r="B266" s="227"/>
      <c r="C266" s="228"/>
      <c r="D266" s="229" t="s">
        <v>159</v>
      </c>
      <c r="E266" s="230" t="s">
        <v>1</v>
      </c>
      <c r="F266" s="231" t="s">
        <v>292</v>
      </c>
      <c r="G266" s="228"/>
      <c r="H266" s="230" t="s">
        <v>1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159</v>
      </c>
      <c r="AU266" s="237" t="s">
        <v>82</v>
      </c>
      <c r="AV266" s="13" t="s">
        <v>80</v>
      </c>
      <c r="AW266" s="13" t="s">
        <v>30</v>
      </c>
      <c r="AX266" s="13" t="s">
        <v>73</v>
      </c>
      <c r="AY266" s="237" t="s">
        <v>152</v>
      </c>
    </row>
    <row r="267" s="14" customFormat="1">
      <c r="A267" s="14"/>
      <c r="B267" s="238"/>
      <c r="C267" s="239"/>
      <c r="D267" s="229" t="s">
        <v>159</v>
      </c>
      <c r="E267" s="240" t="s">
        <v>1</v>
      </c>
      <c r="F267" s="241" t="s">
        <v>293</v>
      </c>
      <c r="G267" s="239"/>
      <c r="H267" s="242">
        <v>6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159</v>
      </c>
      <c r="AU267" s="248" t="s">
        <v>82</v>
      </c>
      <c r="AV267" s="14" t="s">
        <v>82</v>
      </c>
      <c r="AW267" s="14" t="s">
        <v>30</v>
      </c>
      <c r="AX267" s="14" t="s">
        <v>73</v>
      </c>
      <c r="AY267" s="248" t="s">
        <v>152</v>
      </c>
    </row>
    <row r="268" s="15" customFormat="1">
      <c r="A268" s="15"/>
      <c r="B268" s="249"/>
      <c r="C268" s="250"/>
      <c r="D268" s="229" t="s">
        <v>159</v>
      </c>
      <c r="E268" s="251" t="s">
        <v>1</v>
      </c>
      <c r="F268" s="252" t="s">
        <v>162</v>
      </c>
      <c r="G268" s="250"/>
      <c r="H268" s="253">
        <v>18.800000000000001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9" t="s">
        <v>159</v>
      </c>
      <c r="AU268" s="259" t="s">
        <v>82</v>
      </c>
      <c r="AV268" s="15" t="s">
        <v>158</v>
      </c>
      <c r="AW268" s="15" t="s">
        <v>30</v>
      </c>
      <c r="AX268" s="15" t="s">
        <v>80</v>
      </c>
      <c r="AY268" s="259" t="s">
        <v>152</v>
      </c>
    </row>
    <row r="269" s="2" customFormat="1" ht="24.15" customHeight="1">
      <c r="A269" s="38"/>
      <c r="B269" s="39"/>
      <c r="C269" s="214" t="s">
        <v>212</v>
      </c>
      <c r="D269" s="214" t="s">
        <v>154</v>
      </c>
      <c r="E269" s="215" t="s">
        <v>294</v>
      </c>
      <c r="F269" s="216" t="s">
        <v>295</v>
      </c>
      <c r="G269" s="217" t="s">
        <v>211</v>
      </c>
      <c r="H269" s="218">
        <v>2.7999999999999998</v>
      </c>
      <c r="I269" s="219"/>
      <c r="J269" s="220">
        <f>ROUND(I269*H269,2)</f>
        <v>0</v>
      </c>
      <c r="K269" s="216" t="s">
        <v>1</v>
      </c>
      <c r="L269" s="44"/>
      <c r="M269" s="221" t="s">
        <v>1</v>
      </c>
      <c r="N269" s="222" t="s">
        <v>38</v>
      </c>
      <c r="O269" s="91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5" t="s">
        <v>158</v>
      </c>
      <c r="AT269" s="225" t="s">
        <v>154</v>
      </c>
      <c r="AU269" s="225" t="s">
        <v>82</v>
      </c>
      <c r="AY269" s="17" t="s">
        <v>152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7" t="s">
        <v>80</v>
      </c>
      <c r="BK269" s="226">
        <f>ROUND(I269*H269,2)</f>
        <v>0</v>
      </c>
      <c r="BL269" s="17" t="s">
        <v>158</v>
      </c>
      <c r="BM269" s="225" t="s">
        <v>296</v>
      </c>
    </row>
    <row r="270" s="13" customFormat="1">
      <c r="A270" s="13"/>
      <c r="B270" s="227"/>
      <c r="C270" s="228"/>
      <c r="D270" s="229" t="s">
        <v>159</v>
      </c>
      <c r="E270" s="230" t="s">
        <v>1</v>
      </c>
      <c r="F270" s="231" t="s">
        <v>224</v>
      </c>
      <c r="G270" s="228"/>
      <c r="H270" s="230" t="s">
        <v>1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159</v>
      </c>
      <c r="AU270" s="237" t="s">
        <v>82</v>
      </c>
      <c r="AV270" s="13" t="s">
        <v>80</v>
      </c>
      <c r="AW270" s="13" t="s">
        <v>30</v>
      </c>
      <c r="AX270" s="13" t="s">
        <v>73</v>
      </c>
      <c r="AY270" s="237" t="s">
        <v>152</v>
      </c>
    </row>
    <row r="271" s="14" customFormat="1">
      <c r="A271" s="14"/>
      <c r="B271" s="238"/>
      <c r="C271" s="239"/>
      <c r="D271" s="229" t="s">
        <v>159</v>
      </c>
      <c r="E271" s="240" t="s">
        <v>1</v>
      </c>
      <c r="F271" s="241" t="s">
        <v>297</v>
      </c>
      <c r="G271" s="239"/>
      <c r="H271" s="242">
        <v>2.7999999999999998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159</v>
      </c>
      <c r="AU271" s="248" t="s">
        <v>82</v>
      </c>
      <c r="AV271" s="14" t="s">
        <v>82</v>
      </c>
      <c r="AW271" s="14" t="s">
        <v>30</v>
      </c>
      <c r="AX271" s="14" t="s">
        <v>73</v>
      </c>
      <c r="AY271" s="248" t="s">
        <v>152</v>
      </c>
    </row>
    <row r="272" s="15" customFormat="1">
      <c r="A272" s="15"/>
      <c r="B272" s="249"/>
      <c r="C272" s="250"/>
      <c r="D272" s="229" t="s">
        <v>159</v>
      </c>
      <c r="E272" s="251" t="s">
        <v>1</v>
      </c>
      <c r="F272" s="252" t="s">
        <v>162</v>
      </c>
      <c r="G272" s="250"/>
      <c r="H272" s="253">
        <v>2.7999999999999998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9" t="s">
        <v>159</v>
      </c>
      <c r="AU272" s="259" t="s">
        <v>82</v>
      </c>
      <c r="AV272" s="15" t="s">
        <v>158</v>
      </c>
      <c r="AW272" s="15" t="s">
        <v>30</v>
      </c>
      <c r="AX272" s="15" t="s">
        <v>80</v>
      </c>
      <c r="AY272" s="259" t="s">
        <v>152</v>
      </c>
    </row>
    <row r="273" s="2" customFormat="1" ht="24.15" customHeight="1">
      <c r="A273" s="38"/>
      <c r="B273" s="39"/>
      <c r="C273" s="214" t="s">
        <v>298</v>
      </c>
      <c r="D273" s="214" t="s">
        <v>154</v>
      </c>
      <c r="E273" s="215" t="s">
        <v>299</v>
      </c>
      <c r="F273" s="216" t="s">
        <v>300</v>
      </c>
      <c r="G273" s="217" t="s">
        <v>211</v>
      </c>
      <c r="H273" s="218">
        <v>1.2</v>
      </c>
      <c r="I273" s="219"/>
      <c r="J273" s="220">
        <f>ROUND(I273*H273,2)</f>
        <v>0</v>
      </c>
      <c r="K273" s="216" t="s">
        <v>1</v>
      </c>
      <c r="L273" s="44"/>
      <c r="M273" s="221" t="s">
        <v>1</v>
      </c>
      <c r="N273" s="222" t="s">
        <v>38</v>
      </c>
      <c r="O273" s="91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158</v>
      </c>
      <c r="AT273" s="225" t="s">
        <v>154</v>
      </c>
      <c r="AU273" s="225" t="s">
        <v>82</v>
      </c>
      <c r="AY273" s="17" t="s">
        <v>152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80</v>
      </c>
      <c r="BK273" s="226">
        <f>ROUND(I273*H273,2)</f>
        <v>0</v>
      </c>
      <c r="BL273" s="17" t="s">
        <v>158</v>
      </c>
      <c r="BM273" s="225" t="s">
        <v>301</v>
      </c>
    </row>
    <row r="274" s="13" customFormat="1">
      <c r="A274" s="13"/>
      <c r="B274" s="227"/>
      <c r="C274" s="228"/>
      <c r="D274" s="229" t="s">
        <v>159</v>
      </c>
      <c r="E274" s="230" t="s">
        <v>1</v>
      </c>
      <c r="F274" s="231" t="s">
        <v>224</v>
      </c>
      <c r="G274" s="228"/>
      <c r="H274" s="230" t="s">
        <v>1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159</v>
      </c>
      <c r="AU274" s="237" t="s">
        <v>82</v>
      </c>
      <c r="AV274" s="13" t="s">
        <v>80</v>
      </c>
      <c r="AW274" s="13" t="s">
        <v>30</v>
      </c>
      <c r="AX274" s="13" t="s">
        <v>73</v>
      </c>
      <c r="AY274" s="237" t="s">
        <v>152</v>
      </c>
    </row>
    <row r="275" s="14" customFormat="1">
      <c r="A275" s="14"/>
      <c r="B275" s="238"/>
      <c r="C275" s="239"/>
      <c r="D275" s="229" t="s">
        <v>159</v>
      </c>
      <c r="E275" s="240" t="s">
        <v>1</v>
      </c>
      <c r="F275" s="241" t="s">
        <v>302</v>
      </c>
      <c r="G275" s="239"/>
      <c r="H275" s="242">
        <v>1.2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159</v>
      </c>
      <c r="AU275" s="248" t="s">
        <v>82</v>
      </c>
      <c r="AV275" s="14" t="s">
        <v>82</v>
      </c>
      <c r="AW275" s="14" t="s">
        <v>30</v>
      </c>
      <c r="AX275" s="14" t="s">
        <v>73</v>
      </c>
      <c r="AY275" s="248" t="s">
        <v>152</v>
      </c>
    </row>
    <row r="276" s="15" customFormat="1">
      <c r="A276" s="15"/>
      <c r="B276" s="249"/>
      <c r="C276" s="250"/>
      <c r="D276" s="229" t="s">
        <v>159</v>
      </c>
      <c r="E276" s="251" t="s">
        <v>1</v>
      </c>
      <c r="F276" s="252" t="s">
        <v>162</v>
      </c>
      <c r="G276" s="250"/>
      <c r="H276" s="253">
        <v>1.2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9" t="s">
        <v>159</v>
      </c>
      <c r="AU276" s="259" t="s">
        <v>82</v>
      </c>
      <c r="AV276" s="15" t="s">
        <v>158</v>
      </c>
      <c r="AW276" s="15" t="s">
        <v>30</v>
      </c>
      <c r="AX276" s="15" t="s">
        <v>80</v>
      </c>
      <c r="AY276" s="259" t="s">
        <v>152</v>
      </c>
    </row>
    <row r="277" s="2" customFormat="1" ht="24.15" customHeight="1">
      <c r="A277" s="38"/>
      <c r="B277" s="39"/>
      <c r="C277" s="214" t="s">
        <v>219</v>
      </c>
      <c r="D277" s="214" t="s">
        <v>154</v>
      </c>
      <c r="E277" s="215" t="s">
        <v>303</v>
      </c>
      <c r="F277" s="216" t="s">
        <v>304</v>
      </c>
      <c r="G277" s="217" t="s">
        <v>211</v>
      </c>
      <c r="H277" s="218">
        <v>1.6499999999999999</v>
      </c>
      <c r="I277" s="219"/>
      <c r="J277" s="220">
        <f>ROUND(I277*H277,2)</f>
        <v>0</v>
      </c>
      <c r="K277" s="216" t="s">
        <v>1</v>
      </c>
      <c r="L277" s="44"/>
      <c r="M277" s="221" t="s">
        <v>1</v>
      </c>
      <c r="N277" s="222" t="s">
        <v>38</v>
      </c>
      <c r="O277" s="91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158</v>
      </c>
      <c r="AT277" s="225" t="s">
        <v>154</v>
      </c>
      <c r="AU277" s="225" t="s">
        <v>82</v>
      </c>
      <c r="AY277" s="17" t="s">
        <v>152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80</v>
      </c>
      <c r="BK277" s="226">
        <f>ROUND(I277*H277,2)</f>
        <v>0</v>
      </c>
      <c r="BL277" s="17" t="s">
        <v>158</v>
      </c>
      <c r="BM277" s="225" t="s">
        <v>305</v>
      </c>
    </row>
    <row r="278" s="13" customFormat="1">
      <c r="A278" s="13"/>
      <c r="B278" s="227"/>
      <c r="C278" s="228"/>
      <c r="D278" s="229" t="s">
        <v>159</v>
      </c>
      <c r="E278" s="230" t="s">
        <v>1</v>
      </c>
      <c r="F278" s="231" t="s">
        <v>306</v>
      </c>
      <c r="G278" s="228"/>
      <c r="H278" s="230" t="s">
        <v>1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159</v>
      </c>
      <c r="AU278" s="237" t="s">
        <v>82</v>
      </c>
      <c r="AV278" s="13" t="s">
        <v>80</v>
      </c>
      <c r="AW278" s="13" t="s">
        <v>30</v>
      </c>
      <c r="AX278" s="13" t="s">
        <v>73</v>
      </c>
      <c r="AY278" s="237" t="s">
        <v>152</v>
      </c>
    </row>
    <row r="279" s="14" customFormat="1">
      <c r="A279" s="14"/>
      <c r="B279" s="238"/>
      <c r="C279" s="239"/>
      <c r="D279" s="229" t="s">
        <v>159</v>
      </c>
      <c r="E279" s="240" t="s">
        <v>1</v>
      </c>
      <c r="F279" s="241" t="s">
        <v>307</v>
      </c>
      <c r="G279" s="239"/>
      <c r="H279" s="242">
        <v>1.6499999999999999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8" t="s">
        <v>159</v>
      </c>
      <c r="AU279" s="248" t="s">
        <v>82</v>
      </c>
      <c r="AV279" s="14" t="s">
        <v>82</v>
      </c>
      <c r="AW279" s="14" t="s">
        <v>30</v>
      </c>
      <c r="AX279" s="14" t="s">
        <v>73</v>
      </c>
      <c r="AY279" s="248" t="s">
        <v>152</v>
      </c>
    </row>
    <row r="280" s="15" customFormat="1">
      <c r="A280" s="15"/>
      <c r="B280" s="249"/>
      <c r="C280" s="250"/>
      <c r="D280" s="229" t="s">
        <v>159</v>
      </c>
      <c r="E280" s="251" t="s">
        <v>1</v>
      </c>
      <c r="F280" s="252" t="s">
        <v>162</v>
      </c>
      <c r="G280" s="250"/>
      <c r="H280" s="253">
        <v>1.6499999999999999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9" t="s">
        <v>159</v>
      </c>
      <c r="AU280" s="259" t="s">
        <v>82</v>
      </c>
      <c r="AV280" s="15" t="s">
        <v>158</v>
      </c>
      <c r="AW280" s="15" t="s">
        <v>30</v>
      </c>
      <c r="AX280" s="15" t="s">
        <v>80</v>
      </c>
      <c r="AY280" s="259" t="s">
        <v>152</v>
      </c>
    </row>
    <row r="281" s="2" customFormat="1" ht="16.5" customHeight="1">
      <c r="A281" s="38"/>
      <c r="B281" s="39"/>
      <c r="C281" s="214" t="s">
        <v>308</v>
      </c>
      <c r="D281" s="214" t="s">
        <v>154</v>
      </c>
      <c r="E281" s="215" t="s">
        <v>309</v>
      </c>
      <c r="F281" s="216" t="s">
        <v>310</v>
      </c>
      <c r="G281" s="217" t="s">
        <v>211</v>
      </c>
      <c r="H281" s="218">
        <v>9.8399999999999999</v>
      </c>
      <c r="I281" s="219"/>
      <c r="J281" s="220">
        <f>ROUND(I281*H281,2)</f>
        <v>0</v>
      </c>
      <c r="K281" s="216" t="s">
        <v>1</v>
      </c>
      <c r="L281" s="44"/>
      <c r="M281" s="221" t="s">
        <v>1</v>
      </c>
      <c r="N281" s="222" t="s">
        <v>38</v>
      </c>
      <c r="O281" s="91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5" t="s">
        <v>158</v>
      </c>
      <c r="AT281" s="225" t="s">
        <v>154</v>
      </c>
      <c r="AU281" s="225" t="s">
        <v>82</v>
      </c>
      <c r="AY281" s="17" t="s">
        <v>152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7" t="s">
        <v>80</v>
      </c>
      <c r="BK281" s="226">
        <f>ROUND(I281*H281,2)</f>
        <v>0</v>
      </c>
      <c r="BL281" s="17" t="s">
        <v>158</v>
      </c>
      <c r="BM281" s="225" t="s">
        <v>311</v>
      </c>
    </row>
    <row r="282" s="13" customFormat="1">
      <c r="A282" s="13"/>
      <c r="B282" s="227"/>
      <c r="C282" s="228"/>
      <c r="D282" s="229" t="s">
        <v>159</v>
      </c>
      <c r="E282" s="230" t="s">
        <v>1</v>
      </c>
      <c r="F282" s="231" t="s">
        <v>312</v>
      </c>
      <c r="G282" s="228"/>
      <c r="H282" s="230" t="s">
        <v>1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159</v>
      </c>
      <c r="AU282" s="237" t="s">
        <v>82</v>
      </c>
      <c r="AV282" s="13" t="s">
        <v>80</v>
      </c>
      <c r="AW282" s="13" t="s">
        <v>30</v>
      </c>
      <c r="AX282" s="13" t="s">
        <v>73</v>
      </c>
      <c r="AY282" s="237" t="s">
        <v>152</v>
      </c>
    </row>
    <row r="283" s="14" customFormat="1">
      <c r="A283" s="14"/>
      <c r="B283" s="238"/>
      <c r="C283" s="239"/>
      <c r="D283" s="229" t="s">
        <v>159</v>
      </c>
      <c r="E283" s="240" t="s">
        <v>1</v>
      </c>
      <c r="F283" s="241" t="s">
        <v>313</v>
      </c>
      <c r="G283" s="239"/>
      <c r="H283" s="242">
        <v>3.8399999999999999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8" t="s">
        <v>159</v>
      </c>
      <c r="AU283" s="248" t="s">
        <v>82</v>
      </c>
      <c r="AV283" s="14" t="s">
        <v>82</v>
      </c>
      <c r="AW283" s="14" t="s">
        <v>30</v>
      </c>
      <c r="AX283" s="14" t="s">
        <v>73</v>
      </c>
      <c r="AY283" s="248" t="s">
        <v>152</v>
      </c>
    </row>
    <row r="284" s="13" customFormat="1">
      <c r="A284" s="13"/>
      <c r="B284" s="227"/>
      <c r="C284" s="228"/>
      <c r="D284" s="229" t="s">
        <v>159</v>
      </c>
      <c r="E284" s="230" t="s">
        <v>1</v>
      </c>
      <c r="F284" s="231" t="s">
        <v>314</v>
      </c>
      <c r="G284" s="228"/>
      <c r="H284" s="230" t="s">
        <v>1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159</v>
      </c>
      <c r="AU284" s="237" t="s">
        <v>82</v>
      </c>
      <c r="AV284" s="13" t="s">
        <v>80</v>
      </c>
      <c r="AW284" s="13" t="s">
        <v>30</v>
      </c>
      <c r="AX284" s="13" t="s">
        <v>73</v>
      </c>
      <c r="AY284" s="237" t="s">
        <v>152</v>
      </c>
    </row>
    <row r="285" s="14" customFormat="1">
      <c r="A285" s="14"/>
      <c r="B285" s="238"/>
      <c r="C285" s="239"/>
      <c r="D285" s="229" t="s">
        <v>159</v>
      </c>
      <c r="E285" s="240" t="s">
        <v>1</v>
      </c>
      <c r="F285" s="241" t="s">
        <v>315</v>
      </c>
      <c r="G285" s="239"/>
      <c r="H285" s="242">
        <v>1.3500000000000001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159</v>
      </c>
      <c r="AU285" s="248" t="s">
        <v>82</v>
      </c>
      <c r="AV285" s="14" t="s">
        <v>82</v>
      </c>
      <c r="AW285" s="14" t="s">
        <v>30</v>
      </c>
      <c r="AX285" s="14" t="s">
        <v>73</v>
      </c>
      <c r="AY285" s="248" t="s">
        <v>152</v>
      </c>
    </row>
    <row r="286" s="13" customFormat="1">
      <c r="A286" s="13"/>
      <c r="B286" s="227"/>
      <c r="C286" s="228"/>
      <c r="D286" s="229" t="s">
        <v>159</v>
      </c>
      <c r="E286" s="230" t="s">
        <v>1</v>
      </c>
      <c r="F286" s="231" t="s">
        <v>316</v>
      </c>
      <c r="G286" s="228"/>
      <c r="H286" s="230" t="s">
        <v>1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159</v>
      </c>
      <c r="AU286" s="237" t="s">
        <v>82</v>
      </c>
      <c r="AV286" s="13" t="s">
        <v>80</v>
      </c>
      <c r="AW286" s="13" t="s">
        <v>30</v>
      </c>
      <c r="AX286" s="13" t="s">
        <v>73</v>
      </c>
      <c r="AY286" s="237" t="s">
        <v>152</v>
      </c>
    </row>
    <row r="287" s="14" customFormat="1">
      <c r="A287" s="14"/>
      <c r="B287" s="238"/>
      <c r="C287" s="239"/>
      <c r="D287" s="229" t="s">
        <v>159</v>
      </c>
      <c r="E287" s="240" t="s">
        <v>1</v>
      </c>
      <c r="F287" s="241" t="s">
        <v>317</v>
      </c>
      <c r="G287" s="239"/>
      <c r="H287" s="242">
        <v>4.6500000000000004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159</v>
      </c>
      <c r="AU287" s="248" t="s">
        <v>82</v>
      </c>
      <c r="AV287" s="14" t="s">
        <v>82</v>
      </c>
      <c r="AW287" s="14" t="s">
        <v>30</v>
      </c>
      <c r="AX287" s="14" t="s">
        <v>73</v>
      </c>
      <c r="AY287" s="248" t="s">
        <v>152</v>
      </c>
    </row>
    <row r="288" s="15" customFormat="1">
      <c r="A288" s="15"/>
      <c r="B288" s="249"/>
      <c r="C288" s="250"/>
      <c r="D288" s="229" t="s">
        <v>159</v>
      </c>
      <c r="E288" s="251" t="s">
        <v>1</v>
      </c>
      <c r="F288" s="252" t="s">
        <v>162</v>
      </c>
      <c r="G288" s="250"/>
      <c r="H288" s="253">
        <v>9.8399999999999999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9" t="s">
        <v>159</v>
      </c>
      <c r="AU288" s="259" t="s">
        <v>82</v>
      </c>
      <c r="AV288" s="15" t="s">
        <v>158</v>
      </c>
      <c r="AW288" s="15" t="s">
        <v>30</v>
      </c>
      <c r="AX288" s="15" t="s">
        <v>80</v>
      </c>
      <c r="AY288" s="259" t="s">
        <v>152</v>
      </c>
    </row>
    <row r="289" s="2" customFormat="1" ht="16.5" customHeight="1">
      <c r="A289" s="38"/>
      <c r="B289" s="39"/>
      <c r="C289" s="214" t="s">
        <v>223</v>
      </c>
      <c r="D289" s="214" t="s">
        <v>154</v>
      </c>
      <c r="E289" s="215" t="s">
        <v>318</v>
      </c>
      <c r="F289" s="216" t="s">
        <v>319</v>
      </c>
      <c r="G289" s="217" t="s">
        <v>211</v>
      </c>
      <c r="H289" s="218">
        <v>11.595000000000001</v>
      </c>
      <c r="I289" s="219"/>
      <c r="J289" s="220">
        <f>ROUND(I289*H289,2)</f>
        <v>0</v>
      </c>
      <c r="K289" s="216" t="s">
        <v>1</v>
      </c>
      <c r="L289" s="44"/>
      <c r="M289" s="221" t="s">
        <v>1</v>
      </c>
      <c r="N289" s="222" t="s">
        <v>38</v>
      </c>
      <c r="O289" s="91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158</v>
      </c>
      <c r="AT289" s="225" t="s">
        <v>154</v>
      </c>
      <c r="AU289" s="225" t="s">
        <v>82</v>
      </c>
      <c r="AY289" s="17" t="s">
        <v>152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80</v>
      </c>
      <c r="BK289" s="226">
        <f>ROUND(I289*H289,2)</f>
        <v>0</v>
      </c>
      <c r="BL289" s="17" t="s">
        <v>158</v>
      </c>
      <c r="BM289" s="225" t="s">
        <v>320</v>
      </c>
    </row>
    <row r="290" s="13" customFormat="1">
      <c r="A290" s="13"/>
      <c r="B290" s="227"/>
      <c r="C290" s="228"/>
      <c r="D290" s="229" t="s">
        <v>159</v>
      </c>
      <c r="E290" s="230" t="s">
        <v>1</v>
      </c>
      <c r="F290" s="231" t="s">
        <v>321</v>
      </c>
      <c r="G290" s="228"/>
      <c r="H290" s="230" t="s">
        <v>1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159</v>
      </c>
      <c r="AU290" s="237" t="s">
        <v>82</v>
      </c>
      <c r="AV290" s="13" t="s">
        <v>80</v>
      </c>
      <c r="AW290" s="13" t="s">
        <v>30</v>
      </c>
      <c r="AX290" s="13" t="s">
        <v>73</v>
      </c>
      <c r="AY290" s="237" t="s">
        <v>152</v>
      </c>
    </row>
    <row r="291" s="13" customFormat="1">
      <c r="A291" s="13"/>
      <c r="B291" s="227"/>
      <c r="C291" s="228"/>
      <c r="D291" s="229" t="s">
        <v>159</v>
      </c>
      <c r="E291" s="230" t="s">
        <v>1</v>
      </c>
      <c r="F291" s="231" t="s">
        <v>322</v>
      </c>
      <c r="G291" s="228"/>
      <c r="H291" s="230" t="s">
        <v>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159</v>
      </c>
      <c r="AU291" s="237" t="s">
        <v>82</v>
      </c>
      <c r="AV291" s="13" t="s">
        <v>80</v>
      </c>
      <c r="AW291" s="13" t="s">
        <v>30</v>
      </c>
      <c r="AX291" s="13" t="s">
        <v>73</v>
      </c>
      <c r="AY291" s="237" t="s">
        <v>152</v>
      </c>
    </row>
    <row r="292" s="14" customFormat="1">
      <c r="A292" s="14"/>
      <c r="B292" s="238"/>
      <c r="C292" s="239"/>
      <c r="D292" s="229" t="s">
        <v>159</v>
      </c>
      <c r="E292" s="240" t="s">
        <v>1</v>
      </c>
      <c r="F292" s="241" t="s">
        <v>323</v>
      </c>
      <c r="G292" s="239"/>
      <c r="H292" s="242">
        <v>2.6400000000000001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159</v>
      </c>
      <c r="AU292" s="248" t="s">
        <v>82</v>
      </c>
      <c r="AV292" s="14" t="s">
        <v>82</v>
      </c>
      <c r="AW292" s="14" t="s">
        <v>30</v>
      </c>
      <c r="AX292" s="14" t="s">
        <v>73</v>
      </c>
      <c r="AY292" s="248" t="s">
        <v>152</v>
      </c>
    </row>
    <row r="293" s="13" customFormat="1">
      <c r="A293" s="13"/>
      <c r="B293" s="227"/>
      <c r="C293" s="228"/>
      <c r="D293" s="229" t="s">
        <v>159</v>
      </c>
      <c r="E293" s="230" t="s">
        <v>1</v>
      </c>
      <c r="F293" s="231" t="s">
        <v>290</v>
      </c>
      <c r="G293" s="228"/>
      <c r="H293" s="230" t="s">
        <v>1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159</v>
      </c>
      <c r="AU293" s="237" t="s">
        <v>82</v>
      </c>
      <c r="AV293" s="13" t="s">
        <v>80</v>
      </c>
      <c r="AW293" s="13" t="s">
        <v>30</v>
      </c>
      <c r="AX293" s="13" t="s">
        <v>73</v>
      </c>
      <c r="AY293" s="237" t="s">
        <v>152</v>
      </c>
    </row>
    <row r="294" s="14" customFormat="1">
      <c r="A294" s="14"/>
      <c r="B294" s="238"/>
      <c r="C294" s="239"/>
      <c r="D294" s="229" t="s">
        <v>159</v>
      </c>
      <c r="E294" s="240" t="s">
        <v>1</v>
      </c>
      <c r="F294" s="241" t="s">
        <v>324</v>
      </c>
      <c r="G294" s="239"/>
      <c r="H294" s="242">
        <v>1.98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159</v>
      </c>
      <c r="AU294" s="248" t="s">
        <v>82</v>
      </c>
      <c r="AV294" s="14" t="s">
        <v>82</v>
      </c>
      <c r="AW294" s="14" t="s">
        <v>30</v>
      </c>
      <c r="AX294" s="14" t="s">
        <v>73</v>
      </c>
      <c r="AY294" s="248" t="s">
        <v>152</v>
      </c>
    </row>
    <row r="295" s="13" customFormat="1">
      <c r="A295" s="13"/>
      <c r="B295" s="227"/>
      <c r="C295" s="228"/>
      <c r="D295" s="229" t="s">
        <v>159</v>
      </c>
      <c r="E295" s="230" t="s">
        <v>1</v>
      </c>
      <c r="F295" s="231" t="s">
        <v>292</v>
      </c>
      <c r="G295" s="228"/>
      <c r="H295" s="230" t="s">
        <v>1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159</v>
      </c>
      <c r="AU295" s="237" t="s">
        <v>82</v>
      </c>
      <c r="AV295" s="13" t="s">
        <v>80</v>
      </c>
      <c r="AW295" s="13" t="s">
        <v>30</v>
      </c>
      <c r="AX295" s="13" t="s">
        <v>73</v>
      </c>
      <c r="AY295" s="237" t="s">
        <v>152</v>
      </c>
    </row>
    <row r="296" s="14" customFormat="1">
      <c r="A296" s="14"/>
      <c r="B296" s="238"/>
      <c r="C296" s="239"/>
      <c r="D296" s="229" t="s">
        <v>159</v>
      </c>
      <c r="E296" s="240" t="s">
        <v>1</v>
      </c>
      <c r="F296" s="241" t="s">
        <v>324</v>
      </c>
      <c r="G296" s="239"/>
      <c r="H296" s="242">
        <v>1.98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159</v>
      </c>
      <c r="AU296" s="248" t="s">
        <v>82</v>
      </c>
      <c r="AV296" s="14" t="s">
        <v>82</v>
      </c>
      <c r="AW296" s="14" t="s">
        <v>30</v>
      </c>
      <c r="AX296" s="14" t="s">
        <v>73</v>
      </c>
      <c r="AY296" s="248" t="s">
        <v>152</v>
      </c>
    </row>
    <row r="297" s="13" customFormat="1">
      <c r="A297" s="13"/>
      <c r="B297" s="227"/>
      <c r="C297" s="228"/>
      <c r="D297" s="229" t="s">
        <v>159</v>
      </c>
      <c r="E297" s="230" t="s">
        <v>1</v>
      </c>
      <c r="F297" s="231" t="s">
        <v>325</v>
      </c>
      <c r="G297" s="228"/>
      <c r="H297" s="230" t="s">
        <v>1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159</v>
      </c>
      <c r="AU297" s="237" t="s">
        <v>82</v>
      </c>
      <c r="AV297" s="13" t="s">
        <v>80</v>
      </c>
      <c r="AW297" s="13" t="s">
        <v>30</v>
      </c>
      <c r="AX297" s="13" t="s">
        <v>73</v>
      </c>
      <c r="AY297" s="237" t="s">
        <v>152</v>
      </c>
    </row>
    <row r="298" s="14" customFormat="1">
      <c r="A298" s="14"/>
      <c r="B298" s="238"/>
      <c r="C298" s="239"/>
      <c r="D298" s="229" t="s">
        <v>159</v>
      </c>
      <c r="E298" s="240" t="s">
        <v>1</v>
      </c>
      <c r="F298" s="241" t="s">
        <v>326</v>
      </c>
      <c r="G298" s="239"/>
      <c r="H298" s="242">
        <v>2.4750000000000001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159</v>
      </c>
      <c r="AU298" s="248" t="s">
        <v>82</v>
      </c>
      <c r="AV298" s="14" t="s">
        <v>82</v>
      </c>
      <c r="AW298" s="14" t="s">
        <v>30</v>
      </c>
      <c r="AX298" s="14" t="s">
        <v>73</v>
      </c>
      <c r="AY298" s="248" t="s">
        <v>152</v>
      </c>
    </row>
    <row r="299" s="13" customFormat="1">
      <c r="A299" s="13"/>
      <c r="B299" s="227"/>
      <c r="C299" s="228"/>
      <c r="D299" s="229" t="s">
        <v>159</v>
      </c>
      <c r="E299" s="230" t="s">
        <v>1</v>
      </c>
      <c r="F299" s="231" t="s">
        <v>327</v>
      </c>
      <c r="G299" s="228"/>
      <c r="H299" s="230" t="s">
        <v>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159</v>
      </c>
      <c r="AU299" s="237" t="s">
        <v>82</v>
      </c>
      <c r="AV299" s="13" t="s">
        <v>80</v>
      </c>
      <c r="AW299" s="13" t="s">
        <v>30</v>
      </c>
      <c r="AX299" s="13" t="s">
        <v>73</v>
      </c>
      <c r="AY299" s="237" t="s">
        <v>152</v>
      </c>
    </row>
    <row r="300" s="14" customFormat="1">
      <c r="A300" s="14"/>
      <c r="B300" s="238"/>
      <c r="C300" s="239"/>
      <c r="D300" s="229" t="s">
        <v>159</v>
      </c>
      <c r="E300" s="240" t="s">
        <v>1</v>
      </c>
      <c r="F300" s="241" t="s">
        <v>328</v>
      </c>
      <c r="G300" s="239"/>
      <c r="H300" s="242">
        <v>0.63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159</v>
      </c>
      <c r="AU300" s="248" t="s">
        <v>82</v>
      </c>
      <c r="AV300" s="14" t="s">
        <v>82</v>
      </c>
      <c r="AW300" s="14" t="s">
        <v>30</v>
      </c>
      <c r="AX300" s="14" t="s">
        <v>73</v>
      </c>
      <c r="AY300" s="248" t="s">
        <v>152</v>
      </c>
    </row>
    <row r="301" s="13" customFormat="1">
      <c r="A301" s="13"/>
      <c r="B301" s="227"/>
      <c r="C301" s="228"/>
      <c r="D301" s="229" t="s">
        <v>159</v>
      </c>
      <c r="E301" s="230" t="s">
        <v>1</v>
      </c>
      <c r="F301" s="231" t="s">
        <v>329</v>
      </c>
      <c r="G301" s="228"/>
      <c r="H301" s="230" t="s">
        <v>1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159</v>
      </c>
      <c r="AU301" s="237" t="s">
        <v>82</v>
      </c>
      <c r="AV301" s="13" t="s">
        <v>80</v>
      </c>
      <c r="AW301" s="13" t="s">
        <v>30</v>
      </c>
      <c r="AX301" s="13" t="s">
        <v>73</v>
      </c>
      <c r="AY301" s="237" t="s">
        <v>152</v>
      </c>
    </row>
    <row r="302" s="14" customFormat="1">
      <c r="A302" s="14"/>
      <c r="B302" s="238"/>
      <c r="C302" s="239"/>
      <c r="D302" s="229" t="s">
        <v>159</v>
      </c>
      <c r="E302" s="240" t="s">
        <v>1</v>
      </c>
      <c r="F302" s="241" t="s">
        <v>328</v>
      </c>
      <c r="G302" s="239"/>
      <c r="H302" s="242">
        <v>0.63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159</v>
      </c>
      <c r="AU302" s="248" t="s">
        <v>82</v>
      </c>
      <c r="AV302" s="14" t="s">
        <v>82</v>
      </c>
      <c r="AW302" s="14" t="s">
        <v>30</v>
      </c>
      <c r="AX302" s="14" t="s">
        <v>73</v>
      </c>
      <c r="AY302" s="248" t="s">
        <v>152</v>
      </c>
    </row>
    <row r="303" s="13" customFormat="1">
      <c r="A303" s="13"/>
      <c r="B303" s="227"/>
      <c r="C303" s="228"/>
      <c r="D303" s="229" t="s">
        <v>159</v>
      </c>
      <c r="E303" s="230" t="s">
        <v>1</v>
      </c>
      <c r="F303" s="231" t="s">
        <v>330</v>
      </c>
      <c r="G303" s="228"/>
      <c r="H303" s="230" t="s">
        <v>1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159</v>
      </c>
      <c r="AU303" s="237" t="s">
        <v>82</v>
      </c>
      <c r="AV303" s="13" t="s">
        <v>80</v>
      </c>
      <c r="AW303" s="13" t="s">
        <v>30</v>
      </c>
      <c r="AX303" s="13" t="s">
        <v>73</v>
      </c>
      <c r="AY303" s="237" t="s">
        <v>152</v>
      </c>
    </row>
    <row r="304" s="14" customFormat="1">
      <c r="A304" s="14"/>
      <c r="B304" s="238"/>
      <c r="C304" s="239"/>
      <c r="D304" s="229" t="s">
        <v>159</v>
      </c>
      <c r="E304" s="240" t="s">
        <v>1</v>
      </c>
      <c r="F304" s="241" t="s">
        <v>331</v>
      </c>
      <c r="G304" s="239"/>
      <c r="H304" s="242">
        <v>1.26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159</v>
      </c>
      <c r="AU304" s="248" t="s">
        <v>82</v>
      </c>
      <c r="AV304" s="14" t="s">
        <v>82</v>
      </c>
      <c r="AW304" s="14" t="s">
        <v>30</v>
      </c>
      <c r="AX304" s="14" t="s">
        <v>73</v>
      </c>
      <c r="AY304" s="248" t="s">
        <v>152</v>
      </c>
    </row>
    <row r="305" s="15" customFormat="1">
      <c r="A305" s="15"/>
      <c r="B305" s="249"/>
      <c r="C305" s="250"/>
      <c r="D305" s="229" t="s">
        <v>159</v>
      </c>
      <c r="E305" s="251" t="s">
        <v>1</v>
      </c>
      <c r="F305" s="252" t="s">
        <v>162</v>
      </c>
      <c r="G305" s="250"/>
      <c r="H305" s="253">
        <v>11.595000000000001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9" t="s">
        <v>159</v>
      </c>
      <c r="AU305" s="259" t="s">
        <v>82</v>
      </c>
      <c r="AV305" s="15" t="s">
        <v>158</v>
      </c>
      <c r="AW305" s="15" t="s">
        <v>30</v>
      </c>
      <c r="AX305" s="15" t="s">
        <v>80</v>
      </c>
      <c r="AY305" s="259" t="s">
        <v>152</v>
      </c>
    </row>
    <row r="306" s="2" customFormat="1" ht="24.15" customHeight="1">
      <c r="A306" s="38"/>
      <c r="B306" s="39"/>
      <c r="C306" s="214" t="s">
        <v>332</v>
      </c>
      <c r="D306" s="214" t="s">
        <v>154</v>
      </c>
      <c r="E306" s="215" t="s">
        <v>333</v>
      </c>
      <c r="F306" s="216" t="s">
        <v>334</v>
      </c>
      <c r="G306" s="217" t="s">
        <v>211</v>
      </c>
      <c r="H306" s="218">
        <v>0.98999999999999999</v>
      </c>
      <c r="I306" s="219"/>
      <c r="J306" s="220">
        <f>ROUND(I306*H306,2)</f>
        <v>0</v>
      </c>
      <c r="K306" s="216" t="s">
        <v>1</v>
      </c>
      <c r="L306" s="44"/>
      <c r="M306" s="221" t="s">
        <v>1</v>
      </c>
      <c r="N306" s="222" t="s">
        <v>38</v>
      </c>
      <c r="O306" s="91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158</v>
      </c>
      <c r="AT306" s="225" t="s">
        <v>154</v>
      </c>
      <c r="AU306" s="225" t="s">
        <v>82</v>
      </c>
      <c r="AY306" s="17" t="s">
        <v>152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80</v>
      </c>
      <c r="BK306" s="226">
        <f>ROUND(I306*H306,2)</f>
        <v>0</v>
      </c>
      <c r="BL306" s="17" t="s">
        <v>158</v>
      </c>
      <c r="BM306" s="225" t="s">
        <v>335</v>
      </c>
    </row>
    <row r="307" s="13" customFormat="1">
      <c r="A307" s="13"/>
      <c r="B307" s="227"/>
      <c r="C307" s="228"/>
      <c r="D307" s="229" t="s">
        <v>159</v>
      </c>
      <c r="E307" s="230" t="s">
        <v>1</v>
      </c>
      <c r="F307" s="231" t="s">
        <v>236</v>
      </c>
      <c r="G307" s="228"/>
      <c r="H307" s="230" t="s">
        <v>1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159</v>
      </c>
      <c r="AU307" s="237" t="s">
        <v>82</v>
      </c>
      <c r="AV307" s="13" t="s">
        <v>80</v>
      </c>
      <c r="AW307" s="13" t="s">
        <v>30</v>
      </c>
      <c r="AX307" s="13" t="s">
        <v>73</v>
      </c>
      <c r="AY307" s="237" t="s">
        <v>152</v>
      </c>
    </row>
    <row r="308" s="14" customFormat="1">
      <c r="A308" s="14"/>
      <c r="B308" s="238"/>
      <c r="C308" s="239"/>
      <c r="D308" s="229" t="s">
        <v>159</v>
      </c>
      <c r="E308" s="240" t="s">
        <v>1</v>
      </c>
      <c r="F308" s="241" t="s">
        <v>336</v>
      </c>
      <c r="G308" s="239"/>
      <c r="H308" s="242">
        <v>0.98999999999999999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159</v>
      </c>
      <c r="AU308" s="248" t="s">
        <v>82</v>
      </c>
      <c r="AV308" s="14" t="s">
        <v>82</v>
      </c>
      <c r="AW308" s="14" t="s">
        <v>30</v>
      </c>
      <c r="AX308" s="14" t="s">
        <v>73</v>
      </c>
      <c r="AY308" s="248" t="s">
        <v>152</v>
      </c>
    </row>
    <row r="309" s="15" customFormat="1">
      <c r="A309" s="15"/>
      <c r="B309" s="249"/>
      <c r="C309" s="250"/>
      <c r="D309" s="229" t="s">
        <v>159</v>
      </c>
      <c r="E309" s="251" t="s">
        <v>1</v>
      </c>
      <c r="F309" s="252" t="s">
        <v>162</v>
      </c>
      <c r="G309" s="250"/>
      <c r="H309" s="253">
        <v>0.98999999999999999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9" t="s">
        <v>159</v>
      </c>
      <c r="AU309" s="259" t="s">
        <v>82</v>
      </c>
      <c r="AV309" s="15" t="s">
        <v>158</v>
      </c>
      <c r="AW309" s="15" t="s">
        <v>30</v>
      </c>
      <c r="AX309" s="15" t="s">
        <v>80</v>
      </c>
      <c r="AY309" s="259" t="s">
        <v>152</v>
      </c>
    </row>
    <row r="310" s="2" customFormat="1" ht="24.15" customHeight="1">
      <c r="A310" s="38"/>
      <c r="B310" s="39"/>
      <c r="C310" s="214" t="s">
        <v>230</v>
      </c>
      <c r="D310" s="214" t="s">
        <v>154</v>
      </c>
      <c r="E310" s="215" t="s">
        <v>337</v>
      </c>
      <c r="F310" s="216" t="s">
        <v>338</v>
      </c>
      <c r="G310" s="217" t="s">
        <v>157</v>
      </c>
      <c r="H310" s="218">
        <v>9.4120000000000008</v>
      </c>
      <c r="I310" s="219"/>
      <c r="J310" s="220">
        <f>ROUND(I310*H310,2)</f>
        <v>0</v>
      </c>
      <c r="K310" s="216" t="s">
        <v>1</v>
      </c>
      <c r="L310" s="44"/>
      <c r="M310" s="221" t="s">
        <v>1</v>
      </c>
      <c r="N310" s="222" t="s">
        <v>38</v>
      </c>
      <c r="O310" s="91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158</v>
      </c>
      <c r="AT310" s="225" t="s">
        <v>154</v>
      </c>
      <c r="AU310" s="225" t="s">
        <v>82</v>
      </c>
      <c r="AY310" s="17" t="s">
        <v>152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80</v>
      </c>
      <c r="BK310" s="226">
        <f>ROUND(I310*H310,2)</f>
        <v>0</v>
      </c>
      <c r="BL310" s="17" t="s">
        <v>158</v>
      </c>
      <c r="BM310" s="225" t="s">
        <v>339</v>
      </c>
    </row>
    <row r="311" s="13" customFormat="1">
      <c r="A311" s="13"/>
      <c r="B311" s="227"/>
      <c r="C311" s="228"/>
      <c r="D311" s="229" t="s">
        <v>159</v>
      </c>
      <c r="E311" s="230" t="s">
        <v>1</v>
      </c>
      <c r="F311" s="231" t="s">
        <v>340</v>
      </c>
      <c r="G311" s="228"/>
      <c r="H311" s="230" t="s">
        <v>1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159</v>
      </c>
      <c r="AU311" s="237" t="s">
        <v>82</v>
      </c>
      <c r="AV311" s="13" t="s">
        <v>80</v>
      </c>
      <c r="AW311" s="13" t="s">
        <v>30</v>
      </c>
      <c r="AX311" s="13" t="s">
        <v>73</v>
      </c>
      <c r="AY311" s="237" t="s">
        <v>152</v>
      </c>
    </row>
    <row r="312" s="13" customFormat="1">
      <c r="A312" s="13"/>
      <c r="B312" s="227"/>
      <c r="C312" s="228"/>
      <c r="D312" s="229" t="s">
        <v>159</v>
      </c>
      <c r="E312" s="230" t="s">
        <v>1</v>
      </c>
      <c r="F312" s="231" t="s">
        <v>341</v>
      </c>
      <c r="G312" s="228"/>
      <c r="H312" s="230" t="s">
        <v>1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159</v>
      </c>
      <c r="AU312" s="237" t="s">
        <v>82</v>
      </c>
      <c r="AV312" s="13" t="s">
        <v>80</v>
      </c>
      <c r="AW312" s="13" t="s">
        <v>30</v>
      </c>
      <c r="AX312" s="13" t="s">
        <v>73</v>
      </c>
      <c r="AY312" s="237" t="s">
        <v>152</v>
      </c>
    </row>
    <row r="313" s="14" customFormat="1">
      <c r="A313" s="14"/>
      <c r="B313" s="238"/>
      <c r="C313" s="239"/>
      <c r="D313" s="229" t="s">
        <v>159</v>
      </c>
      <c r="E313" s="240" t="s">
        <v>1</v>
      </c>
      <c r="F313" s="241" t="s">
        <v>342</v>
      </c>
      <c r="G313" s="239"/>
      <c r="H313" s="242">
        <v>1.5589999999999999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159</v>
      </c>
      <c r="AU313" s="248" t="s">
        <v>82</v>
      </c>
      <c r="AV313" s="14" t="s">
        <v>82</v>
      </c>
      <c r="AW313" s="14" t="s">
        <v>30</v>
      </c>
      <c r="AX313" s="14" t="s">
        <v>73</v>
      </c>
      <c r="AY313" s="248" t="s">
        <v>152</v>
      </c>
    </row>
    <row r="314" s="13" customFormat="1">
      <c r="A314" s="13"/>
      <c r="B314" s="227"/>
      <c r="C314" s="228"/>
      <c r="D314" s="229" t="s">
        <v>159</v>
      </c>
      <c r="E314" s="230" t="s">
        <v>1</v>
      </c>
      <c r="F314" s="231" t="s">
        <v>343</v>
      </c>
      <c r="G314" s="228"/>
      <c r="H314" s="230" t="s">
        <v>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159</v>
      </c>
      <c r="AU314" s="237" t="s">
        <v>82</v>
      </c>
      <c r="AV314" s="13" t="s">
        <v>80</v>
      </c>
      <c r="AW314" s="13" t="s">
        <v>30</v>
      </c>
      <c r="AX314" s="13" t="s">
        <v>73</v>
      </c>
      <c r="AY314" s="237" t="s">
        <v>152</v>
      </c>
    </row>
    <row r="315" s="14" customFormat="1">
      <c r="A315" s="14"/>
      <c r="B315" s="238"/>
      <c r="C315" s="239"/>
      <c r="D315" s="229" t="s">
        <v>159</v>
      </c>
      <c r="E315" s="240" t="s">
        <v>1</v>
      </c>
      <c r="F315" s="241" t="s">
        <v>344</v>
      </c>
      <c r="G315" s="239"/>
      <c r="H315" s="242">
        <v>0.53000000000000003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159</v>
      </c>
      <c r="AU315" s="248" t="s">
        <v>82</v>
      </c>
      <c r="AV315" s="14" t="s">
        <v>82</v>
      </c>
      <c r="AW315" s="14" t="s">
        <v>30</v>
      </c>
      <c r="AX315" s="14" t="s">
        <v>73</v>
      </c>
      <c r="AY315" s="248" t="s">
        <v>152</v>
      </c>
    </row>
    <row r="316" s="14" customFormat="1">
      <c r="A316" s="14"/>
      <c r="B316" s="238"/>
      <c r="C316" s="239"/>
      <c r="D316" s="229" t="s">
        <v>159</v>
      </c>
      <c r="E316" s="240" t="s">
        <v>1</v>
      </c>
      <c r="F316" s="241" t="s">
        <v>345</v>
      </c>
      <c r="G316" s="239"/>
      <c r="H316" s="242">
        <v>6.2690000000000001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159</v>
      </c>
      <c r="AU316" s="248" t="s">
        <v>82</v>
      </c>
      <c r="AV316" s="14" t="s">
        <v>82</v>
      </c>
      <c r="AW316" s="14" t="s">
        <v>30</v>
      </c>
      <c r="AX316" s="14" t="s">
        <v>73</v>
      </c>
      <c r="AY316" s="248" t="s">
        <v>152</v>
      </c>
    </row>
    <row r="317" s="13" customFormat="1">
      <c r="A317" s="13"/>
      <c r="B317" s="227"/>
      <c r="C317" s="228"/>
      <c r="D317" s="229" t="s">
        <v>159</v>
      </c>
      <c r="E317" s="230" t="s">
        <v>1</v>
      </c>
      <c r="F317" s="231" t="s">
        <v>346</v>
      </c>
      <c r="G317" s="228"/>
      <c r="H317" s="230" t="s">
        <v>1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159</v>
      </c>
      <c r="AU317" s="237" t="s">
        <v>82</v>
      </c>
      <c r="AV317" s="13" t="s">
        <v>80</v>
      </c>
      <c r="AW317" s="13" t="s">
        <v>30</v>
      </c>
      <c r="AX317" s="13" t="s">
        <v>73</v>
      </c>
      <c r="AY317" s="237" t="s">
        <v>152</v>
      </c>
    </row>
    <row r="318" s="14" customFormat="1">
      <c r="A318" s="14"/>
      <c r="B318" s="238"/>
      <c r="C318" s="239"/>
      <c r="D318" s="229" t="s">
        <v>159</v>
      </c>
      <c r="E318" s="240" t="s">
        <v>1</v>
      </c>
      <c r="F318" s="241" t="s">
        <v>347</v>
      </c>
      <c r="G318" s="239"/>
      <c r="H318" s="242">
        <v>0.053999999999999999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159</v>
      </c>
      <c r="AU318" s="248" t="s">
        <v>82</v>
      </c>
      <c r="AV318" s="14" t="s">
        <v>82</v>
      </c>
      <c r="AW318" s="14" t="s">
        <v>30</v>
      </c>
      <c r="AX318" s="14" t="s">
        <v>73</v>
      </c>
      <c r="AY318" s="248" t="s">
        <v>152</v>
      </c>
    </row>
    <row r="319" s="13" customFormat="1">
      <c r="A319" s="13"/>
      <c r="B319" s="227"/>
      <c r="C319" s="228"/>
      <c r="D319" s="229" t="s">
        <v>159</v>
      </c>
      <c r="E319" s="230" t="s">
        <v>1</v>
      </c>
      <c r="F319" s="231" t="s">
        <v>348</v>
      </c>
      <c r="G319" s="228"/>
      <c r="H319" s="230" t="s">
        <v>1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159</v>
      </c>
      <c r="AU319" s="237" t="s">
        <v>82</v>
      </c>
      <c r="AV319" s="13" t="s">
        <v>80</v>
      </c>
      <c r="AW319" s="13" t="s">
        <v>30</v>
      </c>
      <c r="AX319" s="13" t="s">
        <v>73</v>
      </c>
      <c r="AY319" s="237" t="s">
        <v>152</v>
      </c>
    </row>
    <row r="320" s="14" customFormat="1">
      <c r="A320" s="14"/>
      <c r="B320" s="238"/>
      <c r="C320" s="239"/>
      <c r="D320" s="229" t="s">
        <v>159</v>
      </c>
      <c r="E320" s="240" t="s">
        <v>1</v>
      </c>
      <c r="F320" s="241" t="s">
        <v>349</v>
      </c>
      <c r="G320" s="239"/>
      <c r="H320" s="242">
        <v>1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8" t="s">
        <v>159</v>
      </c>
      <c r="AU320" s="248" t="s">
        <v>82</v>
      </c>
      <c r="AV320" s="14" t="s">
        <v>82</v>
      </c>
      <c r="AW320" s="14" t="s">
        <v>30</v>
      </c>
      <c r="AX320" s="14" t="s">
        <v>73</v>
      </c>
      <c r="AY320" s="248" t="s">
        <v>152</v>
      </c>
    </row>
    <row r="321" s="15" customFormat="1">
      <c r="A321" s="15"/>
      <c r="B321" s="249"/>
      <c r="C321" s="250"/>
      <c r="D321" s="229" t="s">
        <v>159</v>
      </c>
      <c r="E321" s="251" t="s">
        <v>1</v>
      </c>
      <c r="F321" s="252" t="s">
        <v>162</v>
      </c>
      <c r="G321" s="250"/>
      <c r="H321" s="253">
        <v>9.4120000000000008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9" t="s">
        <v>159</v>
      </c>
      <c r="AU321" s="259" t="s">
        <v>82</v>
      </c>
      <c r="AV321" s="15" t="s">
        <v>158</v>
      </c>
      <c r="AW321" s="15" t="s">
        <v>30</v>
      </c>
      <c r="AX321" s="15" t="s">
        <v>80</v>
      </c>
      <c r="AY321" s="259" t="s">
        <v>152</v>
      </c>
    </row>
    <row r="322" s="2" customFormat="1" ht="24.15" customHeight="1">
      <c r="A322" s="38"/>
      <c r="B322" s="39"/>
      <c r="C322" s="214" t="s">
        <v>350</v>
      </c>
      <c r="D322" s="214" t="s">
        <v>154</v>
      </c>
      <c r="E322" s="215" t="s">
        <v>351</v>
      </c>
      <c r="F322" s="216" t="s">
        <v>352</v>
      </c>
      <c r="G322" s="217" t="s">
        <v>211</v>
      </c>
      <c r="H322" s="218">
        <v>69.073999999999998</v>
      </c>
      <c r="I322" s="219"/>
      <c r="J322" s="220">
        <f>ROUND(I322*H322,2)</f>
        <v>0</v>
      </c>
      <c r="K322" s="216" t="s">
        <v>1</v>
      </c>
      <c r="L322" s="44"/>
      <c r="M322" s="221" t="s">
        <v>1</v>
      </c>
      <c r="N322" s="222" t="s">
        <v>38</v>
      </c>
      <c r="O322" s="91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158</v>
      </c>
      <c r="AT322" s="225" t="s">
        <v>154</v>
      </c>
      <c r="AU322" s="225" t="s">
        <v>82</v>
      </c>
      <c r="AY322" s="17" t="s">
        <v>152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80</v>
      </c>
      <c r="BK322" s="226">
        <f>ROUND(I322*H322,2)</f>
        <v>0</v>
      </c>
      <c r="BL322" s="17" t="s">
        <v>158</v>
      </c>
      <c r="BM322" s="225" t="s">
        <v>353</v>
      </c>
    </row>
    <row r="323" s="13" customFormat="1">
      <c r="A323" s="13"/>
      <c r="B323" s="227"/>
      <c r="C323" s="228"/>
      <c r="D323" s="229" t="s">
        <v>159</v>
      </c>
      <c r="E323" s="230" t="s">
        <v>1</v>
      </c>
      <c r="F323" s="231" t="s">
        <v>354</v>
      </c>
      <c r="G323" s="228"/>
      <c r="H323" s="230" t="s">
        <v>1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159</v>
      </c>
      <c r="AU323" s="237" t="s">
        <v>82</v>
      </c>
      <c r="AV323" s="13" t="s">
        <v>80</v>
      </c>
      <c r="AW323" s="13" t="s">
        <v>30</v>
      </c>
      <c r="AX323" s="13" t="s">
        <v>73</v>
      </c>
      <c r="AY323" s="237" t="s">
        <v>152</v>
      </c>
    </row>
    <row r="324" s="14" customFormat="1">
      <c r="A324" s="14"/>
      <c r="B324" s="238"/>
      <c r="C324" s="239"/>
      <c r="D324" s="229" t="s">
        <v>159</v>
      </c>
      <c r="E324" s="240" t="s">
        <v>1</v>
      </c>
      <c r="F324" s="241" t="s">
        <v>355</v>
      </c>
      <c r="G324" s="239"/>
      <c r="H324" s="242">
        <v>30.143999999999998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159</v>
      </c>
      <c r="AU324" s="248" t="s">
        <v>82</v>
      </c>
      <c r="AV324" s="14" t="s">
        <v>82</v>
      </c>
      <c r="AW324" s="14" t="s">
        <v>30</v>
      </c>
      <c r="AX324" s="14" t="s">
        <v>73</v>
      </c>
      <c r="AY324" s="248" t="s">
        <v>152</v>
      </c>
    </row>
    <row r="325" s="14" customFormat="1">
      <c r="A325" s="14"/>
      <c r="B325" s="238"/>
      <c r="C325" s="239"/>
      <c r="D325" s="229" t="s">
        <v>159</v>
      </c>
      <c r="E325" s="240" t="s">
        <v>1</v>
      </c>
      <c r="F325" s="241" t="s">
        <v>356</v>
      </c>
      <c r="G325" s="239"/>
      <c r="H325" s="242">
        <v>3.6800000000000002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159</v>
      </c>
      <c r="AU325" s="248" t="s">
        <v>82</v>
      </c>
      <c r="AV325" s="14" t="s">
        <v>82</v>
      </c>
      <c r="AW325" s="14" t="s">
        <v>30</v>
      </c>
      <c r="AX325" s="14" t="s">
        <v>73</v>
      </c>
      <c r="AY325" s="248" t="s">
        <v>152</v>
      </c>
    </row>
    <row r="326" s="14" customFormat="1">
      <c r="A326" s="14"/>
      <c r="B326" s="238"/>
      <c r="C326" s="239"/>
      <c r="D326" s="229" t="s">
        <v>159</v>
      </c>
      <c r="E326" s="240" t="s">
        <v>1</v>
      </c>
      <c r="F326" s="241" t="s">
        <v>357</v>
      </c>
      <c r="G326" s="239"/>
      <c r="H326" s="242">
        <v>2.3660000000000001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159</v>
      </c>
      <c r="AU326" s="248" t="s">
        <v>82</v>
      </c>
      <c r="AV326" s="14" t="s">
        <v>82</v>
      </c>
      <c r="AW326" s="14" t="s">
        <v>30</v>
      </c>
      <c r="AX326" s="14" t="s">
        <v>73</v>
      </c>
      <c r="AY326" s="248" t="s">
        <v>152</v>
      </c>
    </row>
    <row r="327" s="14" customFormat="1">
      <c r="A327" s="14"/>
      <c r="B327" s="238"/>
      <c r="C327" s="239"/>
      <c r="D327" s="229" t="s">
        <v>159</v>
      </c>
      <c r="E327" s="240" t="s">
        <v>1</v>
      </c>
      <c r="F327" s="241" t="s">
        <v>358</v>
      </c>
      <c r="G327" s="239"/>
      <c r="H327" s="242">
        <v>23.649000000000001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159</v>
      </c>
      <c r="AU327" s="248" t="s">
        <v>82</v>
      </c>
      <c r="AV327" s="14" t="s">
        <v>82</v>
      </c>
      <c r="AW327" s="14" t="s">
        <v>30</v>
      </c>
      <c r="AX327" s="14" t="s">
        <v>73</v>
      </c>
      <c r="AY327" s="248" t="s">
        <v>152</v>
      </c>
    </row>
    <row r="328" s="13" customFormat="1">
      <c r="A328" s="13"/>
      <c r="B328" s="227"/>
      <c r="C328" s="228"/>
      <c r="D328" s="229" t="s">
        <v>159</v>
      </c>
      <c r="E328" s="230" t="s">
        <v>1</v>
      </c>
      <c r="F328" s="231" t="s">
        <v>359</v>
      </c>
      <c r="G328" s="228"/>
      <c r="H328" s="230" t="s">
        <v>1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159</v>
      </c>
      <c r="AU328" s="237" t="s">
        <v>82</v>
      </c>
      <c r="AV328" s="13" t="s">
        <v>80</v>
      </c>
      <c r="AW328" s="13" t="s">
        <v>30</v>
      </c>
      <c r="AX328" s="13" t="s">
        <v>73</v>
      </c>
      <c r="AY328" s="237" t="s">
        <v>152</v>
      </c>
    </row>
    <row r="329" s="14" customFormat="1">
      <c r="A329" s="14"/>
      <c r="B329" s="238"/>
      <c r="C329" s="239"/>
      <c r="D329" s="229" t="s">
        <v>159</v>
      </c>
      <c r="E329" s="240" t="s">
        <v>1</v>
      </c>
      <c r="F329" s="241" t="s">
        <v>360</v>
      </c>
      <c r="G329" s="239"/>
      <c r="H329" s="242">
        <v>0.22500000000000001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8" t="s">
        <v>159</v>
      </c>
      <c r="AU329" s="248" t="s">
        <v>82</v>
      </c>
      <c r="AV329" s="14" t="s">
        <v>82</v>
      </c>
      <c r="AW329" s="14" t="s">
        <v>30</v>
      </c>
      <c r="AX329" s="14" t="s">
        <v>73</v>
      </c>
      <c r="AY329" s="248" t="s">
        <v>152</v>
      </c>
    </row>
    <row r="330" s="13" customFormat="1">
      <c r="A330" s="13"/>
      <c r="B330" s="227"/>
      <c r="C330" s="228"/>
      <c r="D330" s="229" t="s">
        <v>159</v>
      </c>
      <c r="E330" s="230" t="s">
        <v>1</v>
      </c>
      <c r="F330" s="231" t="s">
        <v>361</v>
      </c>
      <c r="G330" s="228"/>
      <c r="H330" s="230" t="s">
        <v>1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159</v>
      </c>
      <c r="AU330" s="237" t="s">
        <v>82</v>
      </c>
      <c r="AV330" s="13" t="s">
        <v>80</v>
      </c>
      <c r="AW330" s="13" t="s">
        <v>30</v>
      </c>
      <c r="AX330" s="13" t="s">
        <v>73</v>
      </c>
      <c r="AY330" s="237" t="s">
        <v>152</v>
      </c>
    </row>
    <row r="331" s="14" customFormat="1">
      <c r="A331" s="14"/>
      <c r="B331" s="238"/>
      <c r="C331" s="239"/>
      <c r="D331" s="229" t="s">
        <v>159</v>
      </c>
      <c r="E331" s="240" t="s">
        <v>1</v>
      </c>
      <c r="F331" s="241" t="s">
        <v>362</v>
      </c>
      <c r="G331" s="239"/>
      <c r="H331" s="242">
        <v>9.0099999999999998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159</v>
      </c>
      <c r="AU331" s="248" t="s">
        <v>82</v>
      </c>
      <c r="AV331" s="14" t="s">
        <v>82</v>
      </c>
      <c r="AW331" s="14" t="s">
        <v>30</v>
      </c>
      <c r="AX331" s="14" t="s">
        <v>73</v>
      </c>
      <c r="AY331" s="248" t="s">
        <v>152</v>
      </c>
    </row>
    <row r="332" s="15" customFormat="1">
      <c r="A332" s="15"/>
      <c r="B332" s="249"/>
      <c r="C332" s="250"/>
      <c r="D332" s="229" t="s">
        <v>159</v>
      </c>
      <c r="E332" s="251" t="s">
        <v>1</v>
      </c>
      <c r="F332" s="252" t="s">
        <v>162</v>
      </c>
      <c r="G332" s="250"/>
      <c r="H332" s="253">
        <v>69.073999999999998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9" t="s">
        <v>159</v>
      </c>
      <c r="AU332" s="259" t="s">
        <v>82</v>
      </c>
      <c r="AV332" s="15" t="s">
        <v>158</v>
      </c>
      <c r="AW332" s="15" t="s">
        <v>30</v>
      </c>
      <c r="AX332" s="15" t="s">
        <v>80</v>
      </c>
      <c r="AY332" s="259" t="s">
        <v>152</v>
      </c>
    </row>
    <row r="333" s="2" customFormat="1" ht="24.15" customHeight="1">
      <c r="A333" s="38"/>
      <c r="B333" s="39"/>
      <c r="C333" s="214" t="s">
        <v>240</v>
      </c>
      <c r="D333" s="214" t="s">
        <v>154</v>
      </c>
      <c r="E333" s="215" t="s">
        <v>363</v>
      </c>
      <c r="F333" s="216" t="s">
        <v>364</v>
      </c>
      <c r="G333" s="217" t="s">
        <v>211</v>
      </c>
      <c r="H333" s="218">
        <v>69.073999999999998</v>
      </c>
      <c r="I333" s="219"/>
      <c r="J333" s="220">
        <f>ROUND(I333*H333,2)</f>
        <v>0</v>
      </c>
      <c r="K333" s="216" t="s">
        <v>1</v>
      </c>
      <c r="L333" s="44"/>
      <c r="M333" s="221" t="s">
        <v>1</v>
      </c>
      <c r="N333" s="222" t="s">
        <v>38</v>
      </c>
      <c r="O333" s="91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158</v>
      </c>
      <c r="AT333" s="225" t="s">
        <v>154</v>
      </c>
      <c r="AU333" s="225" t="s">
        <v>82</v>
      </c>
      <c r="AY333" s="17" t="s">
        <v>152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80</v>
      </c>
      <c r="BK333" s="226">
        <f>ROUND(I333*H333,2)</f>
        <v>0</v>
      </c>
      <c r="BL333" s="17" t="s">
        <v>158</v>
      </c>
      <c r="BM333" s="225" t="s">
        <v>365</v>
      </c>
    </row>
    <row r="334" s="2" customFormat="1" ht="24.15" customHeight="1">
      <c r="A334" s="38"/>
      <c r="B334" s="39"/>
      <c r="C334" s="214" t="s">
        <v>366</v>
      </c>
      <c r="D334" s="214" t="s">
        <v>154</v>
      </c>
      <c r="E334" s="215" t="s">
        <v>367</v>
      </c>
      <c r="F334" s="216" t="s">
        <v>368</v>
      </c>
      <c r="G334" s="217" t="s">
        <v>185</v>
      </c>
      <c r="H334" s="218">
        <v>1.0089999999999999</v>
      </c>
      <c r="I334" s="219"/>
      <c r="J334" s="220">
        <f>ROUND(I334*H334,2)</f>
        <v>0</v>
      </c>
      <c r="K334" s="216" t="s">
        <v>1</v>
      </c>
      <c r="L334" s="44"/>
      <c r="M334" s="221" t="s">
        <v>1</v>
      </c>
      <c r="N334" s="222" t="s">
        <v>38</v>
      </c>
      <c r="O334" s="91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158</v>
      </c>
      <c r="AT334" s="225" t="s">
        <v>154</v>
      </c>
      <c r="AU334" s="225" t="s">
        <v>82</v>
      </c>
      <c r="AY334" s="17" t="s">
        <v>152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80</v>
      </c>
      <c r="BK334" s="226">
        <f>ROUND(I334*H334,2)</f>
        <v>0</v>
      </c>
      <c r="BL334" s="17" t="s">
        <v>158</v>
      </c>
      <c r="BM334" s="225" t="s">
        <v>369</v>
      </c>
    </row>
    <row r="335" s="13" customFormat="1">
      <c r="A335" s="13"/>
      <c r="B335" s="227"/>
      <c r="C335" s="228"/>
      <c r="D335" s="229" t="s">
        <v>159</v>
      </c>
      <c r="E335" s="230" t="s">
        <v>1</v>
      </c>
      <c r="F335" s="231" t="s">
        <v>370</v>
      </c>
      <c r="G335" s="228"/>
      <c r="H335" s="230" t="s">
        <v>1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159</v>
      </c>
      <c r="AU335" s="237" t="s">
        <v>82</v>
      </c>
      <c r="AV335" s="13" t="s">
        <v>80</v>
      </c>
      <c r="AW335" s="13" t="s">
        <v>30</v>
      </c>
      <c r="AX335" s="13" t="s">
        <v>73</v>
      </c>
      <c r="AY335" s="237" t="s">
        <v>152</v>
      </c>
    </row>
    <row r="336" s="14" customFormat="1">
      <c r="A336" s="14"/>
      <c r="B336" s="238"/>
      <c r="C336" s="239"/>
      <c r="D336" s="229" t="s">
        <v>159</v>
      </c>
      <c r="E336" s="240" t="s">
        <v>1</v>
      </c>
      <c r="F336" s="241" t="s">
        <v>371</v>
      </c>
      <c r="G336" s="239"/>
      <c r="H336" s="242">
        <v>1.0089999999999999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159</v>
      </c>
      <c r="AU336" s="248" t="s">
        <v>82</v>
      </c>
      <c r="AV336" s="14" t="s">
        <v>82</v>
      </c>
      <c r="AW336" s="14" t="s">
        <v>30</v>
      </c>
      <c r="AX336" s="14" t="s">
        <v>73</v>
      </c>
      <c r="AY336" s="248" t="s">
        <v>152</v>
      </c>
    </row>
    <row r="337" s="15" customFormat="1">
      <c r="A337" s="15"/>
      <c r="B337" s="249"/>
      <c r="C337" s="250"/>
      <c r="D337" s="229" t="s">
        <v>159</v>
      </c>
      <c r="E337" s="251" t="s">
        <v>1</v>
      </c>
      <c r="F337" s="252" t="s">
        <v>162</v>
      </c>
      <c r="G337" s="250"/>
      <c r="H337" s="253">
        <v>1.0089999999999999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9" t="s">
        <v>159</v>
      </c>
      <c r="AU337" s="259" t="s">
        <v>82</v>
      </c>
      <c r="AV337" s="15" t="s">
        <v>158</v>
      </c>
      <c r="AW337" s="15" t="s">
        <v>30</v>
      </c>
      <c r="AX337" s="15" t="s">
        <v>80</v>
      </c>
      <c r="AY337" s="259" t="s">
        <v>152</v>
      </c>
    </row>
    <row r="338" s="12" customFormat="1" ht="22.8" customHeight="1">
      <c r="A338" s="12"/>
      <c r="B338" s="198"/>
      <c r="C338" s="199"/>
      <c r="D338" s="200" t="s">
        <v>72</v>
      </c>
      <c r="E338" s="212" t="s">
        <v>158</v>
      </c>
      <c r="F338" s="212" t="s">
        <v>372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SUM(P339:P346)</f>
        <v>0</v>
      </c>
      <c r="Q338" s="206"/>
      <c r="R338" s="207">
        <f>SUM(R339:R346)</f>
        <v>0</v>
      </c>
      <c r="S338" s="206"/>
      <c r="T338" s="208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80</v>
      </c>
      <c r="AT338" s="210" t="s">
        <v>72</v>
      </c>
      <c r="AU338" s="210" t="s">
        <v>80</v>
      </c>
      <c r="AY338" s="209" t="s">
        <v>152</v>
      </c>
      <c r="BK338" s="211">
        <f>SUM(BK339:BK346)</f>
        <v>0</v>
      </c>
    </row>
    <row r="339" s="2" customFormat="1" ht="24.15" customHeight="1">
      <c r="A339" s="38"/>
      <c r="B339" s="39"/>
      <c r="C339" s="214" t="s">
        <v>247</v>
      </c>
      <c r="D339" s="214" t="s">
        <v>154</v>
      </c>
      <c r="E339" s="215" t="s">
        <v>373</v>
      </c>
      <c r="F339" s="216" t="s">
        <v>374</v>
      </c>
      <c r="G339" s="217" t="s">
        <v>218</v>
      </c>
      <c r="H339" s="218">
        <v>46</v>
      </c>
      <c r="I339" s="219"/>
      <c r="J339" s="220">
        <f>ROUND(I339*H339,2)</f>
        <v>0</v>
      </c>
      <c r="K339" s="216" t="s">
        <v>1</v>
      </c>
      <c r="L339" s="44"/>
      <c r="M339" s="221" t="s">
        <v>1</v>
      </c>
      <c r="N339" s="222" t="s">
        <v>38</v>
      </c>
      <c r="O339" s="91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5" t="s">
        <v>158</v>
      </c>
      <c r="AT339" s="225" t="s">
        <v>154</v>
      </c>
      <c r="AU339" s="225" t="s">
        <v>82</v>
      </c>
      <c r="AY339" s="17" t="s">
        <v>152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7" t="s">
        <v>80</v>
      </c>
      <c r="BK339" s="226">
        <f>ROUND(I339*H339,2)</f>
        <v>0</v>
      </c>
      <c r="BL339" s="17" t="s">
        <v>158</v>
      </c>
      <c r="BM339" s="225" t="s">
        <v>375</v>
      </c>
    </row>
    <row r="340" s="13" customFormat="1">
      <c r="A340" s="13"/>
      <c r="B340" s="227"/>
      <c r="C340" s="228"/>
      <c r="D340" s="229" t="s">
        <v>159</v>
      </c>
      <c r="E340" s="230" t="s">
        <v>1</v>
      </c>
      <c r="F340" s="231" t="s">
        <v>224</v>
      </c>
      <c r="G340" s="228"/>
      <c r="H340" s="230" t="s">
        <v>1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159</v>
      </c>
      <c r="AU340" s="237" t="s">
        <v>82</v>
      </c>
      <c r="AV340" s="13" t="s">
        <v>80</v>
      </c>
      <c r="AW340" s="13" t="s">
        <v>30</v>
      </c>
      <c r="AX340" s="13" t="s">
        <v>73</v>
      </c>
      <c r="AY340" s="237" t="s">
        <v>152</v>
      </c>
    </row>
    <row r="341" s="14" customFormat="1">
      <c r="A341" s="14"/>
      <c r="B341" s="238"/>
      <c r="C341" s="239"/>
      <c r="D341" s="229" t="s">
        <v>159</v>
      </c>
      <c r="E341" s="240" t="s">
        <v>1</v>
      </c>
      <c r="F341" s="241" t="s">
        <v>376</v>
      </c>
      <c r="G341" s="239"/>
      <c r="H341" s="242">
        <v>46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159</v>
      </c>
      <c r="AU341" s="248" t="s">
        <v>82</v>
      </c>
      <c r="AV341" s="14" t="s">
        <v>82</v>
      </c>
      <c r="AW341" s="14" t="s">
        <v>30</v>
      </c>
      <c r="AX341" s="14" t="s">
        <v>73</v>
      </c>
      <c r="AY341" s="248" t="s">
        <v>152</v>
      </c>
    </row>
    <row r="342" s="15" customFormat="1">
      <c r="A342" s="15"/>
      <c r="B342" s="249"/>
      <c r="C342" s="250"/>
      <c r="D342" s="229" t="s">
        <v>159</v>
      </c>
      <c r="E342" s="251" t="s">
        <v>1</v>
      </c>
      <c r="F342" s="252" t="s">
        <v>162</v>
      </c>
      <c r="G342" s="250"/>
      <c r="H342" s="253">
        <v>46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9" t="s">
        <v>159</v>
      </c>
      <c r="AU342" s="259" t="s">
        <v>82</v>
      </c>
      <c r="AV342" s="15" t="s">
        <v>158</v>
      </c>
      <c r="AW342" s="15" t="s">
        <v>30</v>
      </c>
      <c r="AX342" s="15" t="s">
        <v>80</v>
      </c>
      <c r="AY342" s="259" t="s">
        <v>152</v>
      </c>
    </row>
    <row r="343" s="2" customFormat="1" ht="16.5" customHeight="1">
      <c r="A343" s="38"/>
      <c r="B343" s="39"/>
      <c r="C343" s="214" t="s">
        <v>377</v>
      </c>
      <c r="D343" s="214" t="s">
        <v>154</v>
      </c>
      <c r="E343" s="215" t="s">
        <v>378</v>
      </c>
      <c r="F343" s="216" t="s">
        <v>379</v>
      </c>
      <c r="G343" s="217" t="s">
        <v>157</v>
      </c>
      <c r="H343" s="218">
        <v>0.59999999999999998</v>
      </c>
      <c r="I343" s="219"/>
      <c r="J343" s="220">
        <f>ROUND(I343*H343,2)</f>
        <v>0</v>
      </c>
      <c r="K343" s="216" t="s">
        <v>1</v>
      </c>
      <c r="L343" s="44"/>
      <c r="M343" s="221" t="s">
        <v>1</v>
      </c>
      <c r="N343" s="222" t="s">
        <v>38</v>
      </c>
      <c r="O343" s="91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5" t="s">
        <v>158</v>
      </c>
      <c r="AT343" s="225" t="s">
        <v>154</v>
      </c>
      <c r="AU343" s="225" t="s">
        <v>82</v>
      </c>
      <c r="AY343" s="17" t="s">
        <v>152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7" t="s">
        <v>80</v>
      </c>
      <c r="BK343" s="226">
        <f>ROUND(I343*H343,2)</f>
        <v>0</v>
      </c>
      <c r="BL343" s="17" t="s">
        <v>158</v>
      </c>
      <c r="BM343" s="225" t="s">
        <v>380</v>
      </c>
    </row>
    <row r="344" s="13" customFormat="1">
      <c r="A344" s="13"/>
      <c r="B344" s="227"/>
      <c r="C344" s="228"/>
      <c r="D344" s="229" t="s">
        <v>159</v>
      </c>
      <c r="E344" s="230" t="s">
        <v>1</v>
      </c>
      <c r="F344" s="231" t="s">
        <v>200</v>
      </c>
      <c r="G344" s="228"/>
      <c r="H344" s="230" t="s">
        <v>1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159</v>
      </c>
      <c r="AU344" s="237" t="s">
        <v>82</v>
      </c>
      <c r="AV344" s="13" t="s">
        <v>80</v>
      </c>
      <c r="AW344" s="13" t="s">
        <v>30</v>
      </c>
      <c r="AX344" s="13" t="s">
        <v>73</v>
      </c>
      <c r="AY344" s="237" t="s">
        <v>152</v>
      </c>
    </row>
    <row r="345" s="14" customFormat="1">
      <c r="A345" s="14"/>
      <c r="B345" s="238"/>
      <c r="C345" s="239"/>
      <c r="D345" s="229" t="s">
        <v>159</v>
      </c>
      <c r="E345" s="240" t="s">
        <v>1</v>
      </c>
      <c r="F345" s="241" t="s">
        <v>381</v>
      </c>
      <c r="G345" s="239"/>
      <c r="H345" s="242">
        <v>0.59999999999999998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8" t="s">
        <v>159</v>
      </c>
      <c r="AU345" s="248" t="s">
        <v>82</v>
      </c>
      <c r="AV345" s="14" t="s">
        <v>82</v>
      </c>
      <c r="AW345" s="14" t="s">
        <v>30</v>
      </c>
      <c r="AX345" s="14" t="s">
        <v>73</v>
      </c>
      <c r="AY345" s="248" t="s">
        <v>152</v>
      </c>
    </row>
    <row r="346" s="15" customFormat="1">
      <c r="A346" s="15"/>
      <c r="B346" s="249"/>
      <c r="C346" s="250"/>
      <c r="D346" s="229" t="s">
        <v>159</v>
      </c>
      <c r="E346" s="251" t="s">
        <v>1</v>
      </c>
      <c r="F346" s="252" t="s">
        <v>162</v>
      </c>
      <c r="G346" s="250"/>
      <c r="H346" s="253">
        <v>0.59999999999999998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9" t="s">
        <v>159</v>
      </c>
      <c r="AU346" s="259" t="s">
        <v>82</v>
      </c>
      <c r="AV346" s="15" t="s">
        <v>158</v>
      </c>
      <c r="AW346" s="15" t="s">
        <v>30</v>
      </c>
      <c r="AX346" s="15" t="s">
        <v>80</v>
      </c>
      <c r="AY346" s="259" t="s">
        <v>152</v>
      </c>
    </row>
    <row r="347" s="12" customFormat="1" ht="22.8" customHeight="1">
      <c r="A347" s="12"/>
      <c r="B347" s="198"/>
      <c r="C347" s="199"/>
      <c r="D347" s="200" t="s">
        <v>72</v>
      </c>
      <c r="E347" s="212" t="s">
        <v>170</v>
      </c>
      <c r="F347" s="212" t="s">
        <v>382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SUM(P348:P527)</f>
        <v>0</v>
      </c>
      <c r="Q347" s="206"/>
      <c r="R347" s="207">
        <f>SUM(R348:R527)</f>
        <v>0</v>
      </c>
      <c r="S347" s="206"/>
      <c r="T347" s="208">
        <f>SUM(T348:T527)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80</v>
      </c>
      <c r="AT347" s="210" t="s">
        <v>72</v>
      </c>
      <c r="AU347" s="210" t="s">
        <v>80</v>
      </c>
      <c r="AY347" s="209" t="s">
        <v>152</v>
      </c>
      <c r="BK347" s="211">
        <f>SUM(BK348:BK527)</f>
        <v>0</v>
      </c>
    </row>
    <row r="348" s="2" customFormat="1" ht="21.75" customHeight="1">
      <c r="A348" s="38"/>
      <c r="B348" s="39"/>
      <c r="C348" s="214" t="s">
        <v>255</v>
      </c>
      <c r="D348" s="214" t="s">
        <v>154</v>
      </c>
      <c r="E348" s="215" t="s">
        <v>383</v>
      </c>
      <c r="F348" s="216" t="s">
        <v>384</v>
      </c>
      <c r="G348" s="217" t="s">
        <v>211</v>
      </c>
      <c r="H348" s="218">
        <v>4.0679999999999996</v>
      </c>
      <c r="I348" s="219"/>
      <c r="J348" s="220">
        <f>ROUND(I348*H348,2)</f>
        <v>0</v>
      </c>
      <c r="K348" s="216" t="s">
        <v>1</v>
      </c>
      <c r="L348" s="44"/>
      <c r="M348" s="221" t="s">
        <v>1</v>
      </c>
      <c r="N348" s="222" t="s">
        <v>38</v>
      </c>
      <c r="O348" s="91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5" t="s">
        <v>158</v>
      </c>
      <c r="AT348" s="225" t="s">
        <v>154</v>
      </c>
      <c r="AU348" s="225" t="s">
        <v>82</v>
      </c>
      <c r="AY348" s="17" t="s">
        <v>152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7" t="s">
        <v>80</v>
      </c>
      <c r="BK348" s="226">
        <f>ROUND(I348*H348,2)</f>
        <v>0</v>
      </c>
      <c r="BL348" s="17" t="s">
        <v>158</v>
      </c>
      <c r="BM348" s="225" t="s">
        <v>385</v>
      </c>
    </row>
    <row r="349" s="13" customFormat="1">
      <c r="A349" s="13"/>
      <c r="B349" s="227"/>
      <c r="C349" s="228"/>
      <c r="D349" s="229" t="s">
        <v>159</v>
      </c>
      <c r="E349" s="230" t="s">
        <v>1</v>
      </c>
      <c r="F349" s="231" t="s">
        <v>386</v>
      </c>
      <c r="G349" s="228"/>
      <c r="H349" s="230" t="s">
        <v>1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159</v>
      </c>
      <c r="AU349" s="237" t="s">
        <v>82</v>
      </c>
      <c r="AV349" s="13" t="s">
        <v>80</v>
      </c>
      <c r="AW349" s="13" t="s">
        <v>30</v>
      </c>
      <c r="AX349" s="13" t="s">
        <v>73</v>
      </c>
      <c r="AY349" s="237" t="s">
        <v>152</v>
      </c>
    </row>
    <row r="350" s="14" customFormat="1">
      <c r="A350" s="14"/>
      <c r="B350" s="238"/>
      <c r="C350" s="239"/>
      <c r="D350" s="229" t="s">
        <v>159</v>
      </c>
      <c r="E350" s="240" t="s">
        <v>1</v>
      </c>
      <c r="F350" s="241" t="s">
        <v>387</v>
      </c>
      <c r="G350" s="239"/>
      <c r="H350" s="242">
        <v>0.78000000000000003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159</v>
      </c>
      <c r="AU350" s="248" t="s">
        <v>82</v>
      </c>
      <c r="AV350" s="14" t="s">
        <v>82</v>
      </c>
      <c r="AW350" s="14" t="s">
        <v>30</v>
      </c>
      <c r="AX350" s="14" t="s">
        <v>73</v>
      </c>
      <c r="AY350" s="248" t="s">
        <v>152</v>
      </c>
    </row>
    <row r="351" s="13" customFormat="1">
      <c r="A351" s="13"/>
      <c r="B351" s="227"/>
      <c r="C351" s="228"/>
      <c r="D351" s="229" t="s">
        <v>159</v>
      </c>
      <c r="E351" s="230" t="s">
        <v>1</v>
      </c>
      <c r="F351" s="231" t="s">
        <v>388</v>
      </c>
      <c r="G351" s="228"/>
      <c r="H351" s="230" t="s">
        <v>1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159</v>
      </c>
      <c r="AU351" s="237" t="s">
        <v>82</v>
      </c>
      <c r="AV351" s="13" t="s">
        <v>80</v>
      </c>
      <c r="AW351" s="13" t="s">
        <v>30</v>
      </c>
      <c r="AX351" s="13" t="s">
        <v>73</v>
      </c>
      <c r="AY351" s="237" t="s">
        <v>152</v>
      </c>
    </row>
    <row r="352" s="13" customFormat="1">
      <c r="A352" s="13"/>
      <c r="B352" s="227"/>
      <c r="C352" s="228"/>
      <c r="D352" s="229" t="s">
        <v>159</v>
      </c>
      <c r="E352" s="230" t="s">
        <v>1</v>
      </c>
      <c r="F352" s="231" t="s">
        <v>389</v>
      </c>
      <c r="G352" s="228"/>
      <c r="H352" s="230" t="s">
        <v>1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159</v>
      </c>
      <c r="AU352" s="237" t="s">
        <v>82</v>
      </c>
      <c r="AV352" s="13" t="s">
        <v>80</v>
      </c>
      <c r="AW352" s="13" t="s">
        <v>30</v>
      </c>
      <c r="AX352" s="13" t="s">
        <v>73</v>
      </c>
      <c r="AY352" s="237" t="s">
        <v>152</v>
      </c>
    </row>
    <row r="353" s="14" customFormat="1">
      <c r="A353" s="14"/>
      <c r="B353" s="238"/>
      <c r="C353" s="239"/>
      <c r="D353" s="229" t="s">
        <v>159</v>
      </c>
      <c r="E353" s="240" t="s">
        <v>1</v>
      </c>
      <c r="F353" s="241" t="s">
        <v>390</v>
      </c>
      <c r="G353" s="239"/>
      <c r="H353" s="242">
        <v>1.1850000000000001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159</v>
      </c>
      <c r="AU353" s="248" t="s">
        <v>82</v>
      </c>
      <c r="AV353" s="14" t="s">
        <v>82</v>
      </c>
      <c r="AW353" s="14" t="s">
        <v>30</v>
      </c>
      <c r="AX353" s="14" t="s">
        <v>73</v>
      </c>
      <c r="AY353" s="248" t="s">
        <v>152</v>
      </c>
    </row>
    <row r="354" s="13" customFormat="1">
      <c r="A354" s="13"/>
      <c r="B354" s="227"/>
      <c r="C354" s="228"/>
      <c r="D354" s="229" t="s">
        <v>159</v>
      </c>
      <c r="E354" s="230" t="s">
        <v>1</v>
      </c>
      <c r="F354" s="231" t="s">
        <v>391</v>
      </c>
      <c r="G354" s="228"/>
      <c r="H354" s="230" t="s">
        <v>1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159</v>
      </c>
      <c r="AU354" s="237" t="s">
        <v>82</v>
      </c>
      <c r="AV354" s="13" t="s">
        <v>80</v>
      </c>
      <c r="AW354" s="13" t="s">
        <v>30</v>
      </c>
      <c r="AX354" s="13" t="s">
        <v>73</v>
      </c>
      <c r="AY354" s="237" t="s">
        <v>152</v>
      </c>
    </row>
    <row r="355" s="14" customFormat="1">
      <c r="A355" s="14"/>
      <c r="B355" s="238"/>
      <c r="C355" s="239"/>
      <c r="D355" s="229" t="s">
        <v>159</v>
      </c>
      <c r="E355" s="240" t="s">
        <v>1</v>
      </c>
      <c r="F355" s="241" t="s">
        <v>392</v>
      </c>
      <c r="G355" s="239"/>
      <c r="H355" s="242">
        <v>2.1030000000000002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8" t="s">
        <v>159</v>
      </c>
      <c r="AU355" s="248" t="s">
        <v>82</v>
      </c>
      <c r="AV355" s="14" t="s">
        <v>82</v>
      </c>
      <c r="AW355" s="14" t="s">
        <v>30</v>
      </c>
      <c r="AX355" s="14" t="s">
        <v>73</v>
      </c>
      <c r="AY355" s="248" t="s">
        <v>152</v>
      </c>
    </row>
    <row r="356" s="15" customFormat="1">
      <c r="A356" s="15"/>
      <c r="B356" s="249"/>
      <c r="C356" s="250"/>
      <c r="D356" s="229" t="s">
        <v>159</v>
      </c>
      <c r="E356" s="251" t="s">
        <v>1</v>
      </c>
      <c r="F356" s="252" t="s">
        <v>162</v>
      </c>
      <c r="G356" s="250"/>
      <c r="H356" s="253">
        <v>4.0680000000000005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9" t="s">
        <v>159</v>
      </c>
      <c r="AU356" s="259" t="s">
        <v>82</v>
      </c>
      <c r="AV356" s="15" t="s">
        <v>158</v>
      </c>
      <c r="AW356" s="15" t="s">
        <v>30</v>
      </c>
      <c r="AX356" s="15" t="s">
        <v>80</v>
      </c>
      <c r="AY356" s="259" t="s">
        <v>152</v>
      </c>
    </row>
    <row r="357" s="2" customFormat="1" ht="24.15" customHeight="1">
      <c r="A357" s="38"/>
      <c r="B357" s="39"/>
      <c r="C357" s="214" t="s">
        <v>393</v>
      </c>
      <c r="D357" s="214" t="s">
        <v>154</v>
      </c>
      <c r="E357" s="215" t="s">
        <v>394</v>
      </c>
      <c r="F357" s="216" t="s">
        <v>395</v>
      </c>
      <c r="G357" s="217" t="s">
        <v>211</v>
      </c>
      <c r="H357" s="218">
        <v>4.0679999999999996</v>
      </c>
      <c r="I357" s="219"/>
      <c r="J357" s="220">
        <f>ROUND(I357*H357,2)</f>
        <v>0</v>
      </c>
      <c r="K357" s="216" t="s">
        <v>1</v>
      </c>
      <c r="L357" s="44"/>
      <c r="M357" s="221" t="s">
        <v>1</v>
      </c>
      <c r="N357" s="222" t="s">
        <v>38</v>
      </c>
      <c r="O357" s="91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5" t="s">
        <v>158</v>
      </c>
      <c r="AT357" s="225" t="s">
        <v>154</v>
      </c>
      <c r="AU357" s="225" t="s">
        <v>82</v>
      </c>
      <c r="AY357" s="17" t="s">
        <v>152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7" t="s">
        <v>80</v>
      </c>
      <c r="BK357" s="226">
        <f>ROUND(I357*H357,2)</f>
        <v>0</v>
      </c>
      <c r="BL357" s="17" t="s">
        <v>158</v>
      </c>
      <c r="BM357" s="225" t="s">
        <v>396</v>
      </c>
    </row>
    <row r="358" s="13" customFormat="1">
      <c r="A358" s="13"/>
      <c r="B358" s="227"/>
      <c r="C358" s="228"/>
      <c r="D358" s="229" t="s">
        <v>159</v>
      </c>
      <c r="E358" s="230" t="s">
        <v>1</v>
      </c>
      <c r="F358" s="231" t="s">
        <v>386</v>
      </c>
      <c r="G358" s="228"/>
      <c r="H358" s="230" t="s">
        <v>1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159</v>
      </c>
      <c r="AU358" s="237" t="s">
        <v>82</v>
      </c>
      <c r="AV358" s="13" t="s">
        <v>80</v>
      </c>
      <c r="AW358" s="13" t="s">
        <v>30</v>
      </c>
      <c r="AX358" s="13" t="s">
        <v>73</v>
      </c>
      <c r="AY358" s="237" t="s">
        <v>152</v>
      </c>
    </row>
    <row r="359" s="14" customFormat="1">
      <c r="A359" s="14"/>
      <c r="B359" s="238"/>
      <c r="C359" s="239"/>
      <c r="D359" s="229" t="s">
        <v>159</v>
      </c>
      <c r="E359" s="240" t="s">
        <v>1</v>
      </c>
      <c r="F359" s="241" t="s">
        <v>387</v>
      </c>
      <c r="G359" s="239"/>
      <c r="H359" s="242">
        <v>0.78000000000000003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8" t="s">
        <v>159</v>
      </c>
      <c r="AU359" s="248" t="s">
        <v>82</v>
      </c>
      <c r="AV359" s="14" t="s">
        <v>82</v>
      </c>
      <c r="AW359" s="14" t="s">
        <v>30</v>
      </c>
      <c r="AX359" s="14" t="s">
        <v>73</v>
      </c>
      <c r="AY359" s="248" t="s">
        <v>152</v>
      </c>
    </row>
    <row r="360" s="13" customFormat="1">
      <c r="A360" s="13"/>
      <c r="B360" s="227"/>
      <c r="C360" s="228"/>
      <c r="D360" s="229" t="s">
        <v>159</v>
      </c>
      <c r="E360" s="230" t="s">
        <v>1</v>
      </c>
      <c r="F360" s="231" t="s">
        <v>388</v>
      </c>
      <c r="G360" s="228"/>
      <c r="H360" s="230" t="s">
        <v>1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159</v>
      </c>
      <c r="AU360" s="237" t="s">
        <v>82</v>
      </c>
      <c r="AV360" s="13" t="s">
        <v>80</v>
      </c>
      <c r="AW360" s="13" t="s">
        <v>30</v>
      </c>
      <c r="AX360" s="13" t="s">
        <v>73</v>
      </c>
      <c r="AY360" s="237" t="s">
        <v>152</v>
      </c>
    </row>
    <row r="361" s="13" customFormat="1">
      <c r="A361" s="13"/>
      <c r="B361" s="227"/>
      <c r="C361" s="228"/>
      <c r="D361" s="229" t="s">
        <v>159</v>
      </c>
      <c r="E361" s="230" t="s">
        <v>1</v>
      </c>
      <c r="F361" s="231" t="s">
        <v>389</v>
      </c>
      <c r="G361" s="228"/>
      <c r="H361" s="230" t="s">
        <v>1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159</v>
      </c>
      <c r="AU361" s="237" t="s">
        <v>82</v>
      </c>
      <c r="AV361" s="13" t="s">
        <v>80</v>
      </c>
      <c r="AW361" s="13" t="s">
        <v>30</v>
      </c>
      <c r="AX361" s="13" t="s">
        <v>73</v>
      </c>
      <c r="AY361" s="237" t="s">
        <v>152</v>
      </c>
    </row>
    <row r="362" s="14" customFormat="1">
      <c r="A362" s="14"/>
      <c r="B362" s="238"/>
      <c r="C362" s="239"/>
      <c r="D362" s="229" t="s">
        <v>159</v>
      </c>
      <c r="E362" s="240" t="s">
        <v>1</v>
      </c>
      <c r="F362" s="241" t="s">
        <v>390</v>
      </c>
      <c r="G362" s="239"/>
      <c r="H362" s="242">
        <v>1.1850000000000001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8" t="s">
        <v>159</v>
      </c>
      <c r="AU362" s="248" t="s">
        <v>82</v>
      </c>
      <c r="AV362" s="14" t="s">
        <v>82</v>
      </c>
      <c r="AW362" s="14" t="s">
        <v>30</v>
      </c>
      <c r="AX362" s="14" t="s">
        <v>73</v>
      </c>
      <c r="AY362" s="248" t="s">
        <v>152</v>
      </c>
    </row>
    <row r="363" s="13" customFormat="1">
      <c r="A363" s="13"/>
      <c r="B363" s="227"/>
      <c r="C363" s="228"/>
      <c r="D363" s="229" t="s">
        <v>159</v>
      </c>
      <c r="E363" s="230" t="s">
        <v>1</v>
      </c>
      <c r="F363" s="231" t="s">
        <v>391</v>
      </c>
      <c r="G363" s="228"/>
      <c r="H363" s="230" t="s">
        <v>1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159</v>
      </c>
      <c r="AU363" s="237" t="s">
        <v>82</v>
      </c>
      <c r="AV363" s="13" t="s">
        <v>80</v>
      </c>
      <c r="AW363" s="13" t="s">
        <v>30</v>
      </c>
      <c r="AX363" s="13" t="s">
        <v>73</v>
      </c>
      <c r="AY363" s="237" t="s">
        <v>152</v>
      </c>
    </row>
    <row r="364" s="14" customFormat="1">
      <c r="A364" s="14"/>
      <c r="B364" s="238"/>
      <c r="C364" s="239"/>
      <c r="D364" s="229" t="s">
        <v>159</v>
      </c>
      <c r="E364" s="240" t="s">
        <v>1</v>
      </c>
      <c r="F364" s="241" t="s">
        <v>392</v>
      </c>
      <c r="G364" s="239"/>
      <c r="H364" s="242">
        <v>2.1030000000000002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8" t="s">
        <v>159</v>
      </c>
      <c r="AU364" s="248" t="s">
        <v>82</v>
      </c>
      <c r="AV364" s="14" t="s">
        <v>82</v>
      </c>
      <c r="AW364" s="14" t="s">
        <v>30</v>
      </c>
      <c r="AX364" s="14" t="s">
        <v>73</v>
      </c>
      <c r="AY364" s="248" t="s">
        <v>152</v>
      </c>
    </row>
    <row r="365" s="15" customFormat="1">
      <c r="A365" s="15"/>
      <c r="B365" s="249"/>
      <c r="C365" s="250"/>
      <c r="D365" s="229" t="s">
        <v>159</v>
      </c>
      <c r="E365" s="251" t="s">
        <v>1</v>
      </c>
      <c r="F365" s="252" t="s">
        <v>162</v>
      </c>
      <c r="G365" s="250"/>
      <c r="H365" s="253">
        <v>4.0680000000000005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9" t="s">
        <v>159</v>
      </c>
      <c r="AU365" s="259" t="s">
        <v>82</v>
      </c>
      <c r="AV365" s="15" t="s">
        <v>158</v>
      </c>
      <c r="AW365" s="15" t="s">
        <v>30</v>
      </c>
      <c r="AX365" s="15" t="s">
        <v>80</v>
      </c>
      <c r="AY365" s="259" t="s">
        <v>152</v>
      </c>
    </row>
    <row r="366" s="2" customFormat="1" ht="24.15" customHeight="1">
      <c r="A366" s="38"/>
      <c r="B366" s="39"/>
      <c r="C366" s="214" t="s">
        <v>265</v>
      </c>
      <c r="D366" s="214" t="s">
        <v>154</v>
      </c>
      <c r="E366" s="215" t="s">
        <v>397</v>
      </c>
      <c r="F366" s="216" t="s">
        <v>398</v>
      </c>
      <c r="G366" s="217" t="s">
        <v>218</v>
      </c>
      <c r="H366" s="218">
        <v>13</v>
      </c>
      <c r="I366" s="219"/>
      <c r="J366" s="220">
        <f>ROUND(I366*H366,2)</f>
        <v>0</v>
      </c>
      <c r="K366" s="216" t="s">
        <v>1</v>
      </c>
      <c r="L366" s="44"/>
      <c r="M366" s="221" t="s">
        <v>1</v>
      </c>
      <c r="N366" s="222" t="s">
        <v>38</v>
      </c>
      <c r="O366" s="91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5" t="s">
        <v>158</v>
      </c>
      <c r="AT366" s="225" t="s">
        <v>154</v>
      </c>
      <c r="AU366" s="225" t="s">
        <v>82</v>
      </c>
      <c r="AY366" s="17" t="s">
        <v>152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7" t="s">
        <v>80</v>
      </c>
      <c r="BK366" s="226">
        <f>ROUND(I366*H366,2)</f>
        <v>0</v>
      </c>
      <c r="BL366" s="17" t="s">
        <v>158</v>
      </c>
      <c r="BM366" s="225" t="s">
        <v>399</v>
      </c>
    </row>
    <row r="367" s="13" customFormat="1">
      <c r="A367" s="13"/>
      <c r="B367" s="227"/>
      <c r="C367" s="228"/>
      <c r="D367" s="229" t="s">
        <v>159</v>
      </c>
      <c r="E367" s="230" t="s">
        <v>1</v>
      </c>
      <c r="F367" s="231" t="s">
        <v>400</v>
      </c>
      <c r="G367" s="228"/>
      <c r="H367" s="230" t="s">
        <v>1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159</v>
      </c>
      <c r="AU367" s="237" t="s">
        <v>82</v>
      </c>
      <c r="AV367" s="13" t="s">
        <v>80</v>
      </c>
      <c r="AW367" s="13" t="s">
        <v>30</v>
      </c>
      <c r="AX367" s="13" t="s">
        <v>73</v>
      </c>
      <c r="AY367" s="237" t="s">
        <v>152</v>
      </c>
    </row>
    <row r="368" s="14" customFormat="1">
      <c r="A368" s="14"/>
      <c r="B368" s="238"/>
      <c r="C368" s="239"/>
      <c r="D368" s="229" t="s">
        <v>159</v>
      </c>
      <c r="E368" s="240" t="s">
        <v>1</v>
      </c>
      <c r="F368" s="241" t="s">
        <v>80</v>
      </c>
      <c r="G368" s="239"/>
      <c r="H368" s="242">
        <v>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8" t="s">
        <v>159</v>
      </c>
      <c r="AU368" s="248" t="s">
        <v>82</v>
      </c>
      <c r="AV368" s="14" t="s">
        <v>82</v>
      </c>
      <c r="AW368" s="14" t="s">
        <v>30</v>
      </c>
      <c r="AX368" s="14" t="s">
        <v>73</v>
      </c>
      <c r="AY368" s="248" t="s">
        <v>152</v>
      </c>
    </row>
    <row r="369" s="13" customFormat="1">
      <c r="A369" s="13"/>
      <c r="B369" s="227"/>
      <c r="C369" s="228"/>
      <c r="D369" s="229" t="s">
        <v>159</v>
      </c>
      <c r="E369" s="230" t="s">
        <v>1</v>
      </c>
      <c r="F369" s="231" t="s">
        <v>401</v>
      </c>
      <c r="G369" s="228"/>
      <c r="H369" s="230" t="s">
        <v>1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159</v>
      </c>
      <c r="AU369" s="237" t="s">
        <v>82</v>
      </c>
      <c r="AV369" s="13" t="s">
        <v>80</v>
      </c>
      <c r="AW369" s="13" t="s">
        <v>30</v>
      </c>
      <c r="AX369" s="13" t="s">
        <v>73</v>
      </c>
      <c r="AY369" s="237" t="s">
        <v>152</v>
      </c>
    </row>
    <row r="370" s="14" customFormat="1">
      <c r="A370" s="14"/>
      <c r="B370" s="238"/>
      <c r="C370" s="239"/>
      <c r="D370" s="229" t="s">
        <v>159</v>
      </c>
      <c r="E370" s="240" t="s">
        <v>1</v>
      </c>
      <c r="F370" s="241" t="s">
        <v>170</v>
      </c>
      <c r="G370" s="239"/>
      <c r="H370" s="242">
        <v>6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8" t="s">
        <v>159</v>
      </c>
      <c r="AU370" s="248" t="s">
        <v>82</v>
      </c>
      <c r="AV370" s="14" t="s">
        <v>82</v>
      </c>
      <c r="AW370" s="14" t="s">
        <v>30</v>
      </c>
      <c r="AX370" s="14" t="s">
        <v>73</v>
      </c>
      <c r="AY370" s="248" t="s">
        <v>152</v>
      </c>
    </row>
    <row r="371" s="13" customFormat="1">
      <c r="A371" s="13"/>
      <c r="B371" s="227"/>
      <c r="C371" s="228"/>
      <c r="D371" s="229" t="s">
        <v>159</v>
      </c>
      <c r="E371" s="230" t="s">
        <v>1</v>
      </c>
      <c r="F371" s="231" t="s">
        <v>402</v>
      </c>
      <c r="G371" s="228"/>
      <c r="H371" s="230" t="s">
        <v>1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159</v>
      </c>
      <c r="AU371" s="237" t="s">
        <v>82</v>
      </c>
      <c r="AV371" s="13" t="s">
        <v>80</v>
      </c>
      <c r="AW371" s="13" t="s">
        <v>30</v>
      </c>
      <c r="AX371" s="13" t="s">
        <v>73</v>
      </c>
      <c r="AY371" s="237" t="s">
        <v>152</v>
      </c>
    </row>
    <row r="372" s="14" customFormat="1">
      <c r="A372" s="14"/>
      <c r="B372" s="238"/>
      <c r="C372" s="239"/>
      <c r="D372" s="229" t="s">
        <v>159</v>
      </c>
      <c r="E372" s="240" t="s">
        <v>1</v>
      </c>
      <c r="F372" s="241" t="s">
        <v>170</v>
      </c>
      <c r="G372" s="239"/>
      <c r="H372" s="242">
        <v>6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8" t="s">
        <v>159</v>
      </c>
      <c r="AU372" s="248" t="s">
        <v>82</v>
      </c>
      <c r="AV372" s="14" t="s">
        <v>82</v>
      </c>
      <c r="AW372" s="14" t="s">
        <v>30</v>
      </c>
      <c r="AX372" s="14" t="s">
        <v>73</v>
      </c>
      <c r="AY372" s="248" t="s">
        <v>152</v>
      </c>
    </row>
    <row r="373" s="15" customFormat="1">
      <c r="A373" s="15"/>
      <c r="B373" s="249"/>
      <c r="C373" s="250"/>
      <c r="D373" s="229" t="s">
        <v>159</v>
      </c>
      <c r="E373" s="251" t="s">
        <v>1</v>
      </c>
      <c r="F373" s="252" t="s">
        <v>162</v>
      </c>
      <c r="G373" s="250"/>
      <c r="H373" s="253">
        <v>13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9" t="s">
        <v>159</v>
      </c>
      <c r="AU373" s="259" t="s">
        <v>82</v>
      </c>
      <c r="AV373" s="15" t="s">
        <v>158</v>
      </c>
      <c r="AW373" s="15" t="s">
        <v>30</v>
      </c>
      <c r="AX373" s="15" t="s">
        <v>80</v>
      </c>
      <c r="AY373" s="259" t="s">
        <v>152</v>
      </c>
    </row>
    <row r="374" s="2" customFormat="1" ht="24.15" customHeight="1">
      <c r="A374" s="38"/>
      <c r="B374" s="39"/>
      <c r="C374" s="214" t="s">
        <v>403</v>
      </c>
      <c r="D374" s="214" t="s">
        <v>154</v>
      </c>
      <c r="E374" s="215" t="s">
        <v>404</v>
      </c>
      <c r="F374" s="216" t="s">
        <v>405</v>
      </c>
      <c r="G374" s="217" t="s">
        <v>211</v>
      </c>
      <c r="H374" s="218">
        <v>40.996000000000002</v>
      </c>
      <c r="I374" s="219"/>
      <c r="J374" s="220">
        <f>ROUND(I374*H374,2)</f>
        <v>0</v>
      </c>
      <c r="K374" s="216" t="s">
        <v>1</v>
      </c>
      <c r="L374" s="44"/>
      <c r="M374" s="221" t="s">
        <v>1</v>
      </c>
      <c r="N374" s="222" t="s">
        <v>38</v>
      </c>
      <c r="O374" s="91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5" t="s">
        <v>158</v>
      </c>
      <c r="AT374" s="225" t="s">
        <v>154</v>
      </c>
      <c r="AU374" s="225" t="s">
        <v>82</v>
      </c>
      <c r="AY374" s="17" t="s">
        <v>152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7" t="s">
        <v>80</v>
      </c>
      <c r="BK374" s="226">
        <f>ROUND(I374*H374,2)</f>
        <v>0</v>
      </c>
      <c r="BL374" s="17" t="s">
        <v>158</v>
      </c>
      <c r="BM374" s="225" t="s">
        <v>406</v>
      </c>
    </row>
    <row r="375" s="13" customFormat="1">
      <c r="A375" s="13"/>
      <c r="B375" s="227"/>
      <c r="C375" s="228"/>
      <c r="D375" s="229" t="s">
        <v>159</v>
      </c>
      <c r="E375" s="230" t="s">
        <v>1</v>
      </c>
      <c r="F375" s="231" t="s">
        <v>271</v>
      </c>
      <c r="G375" s="228"/>
      <c r="H375" s="230" t="s">
        <v>1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159</v>
      </c>
      <c r="AU375" s="237" t="s">
        <v>82</v>
      </c>
      <c r="AV375" s="13" t="s">
        <v>80</v>
      </c>
      <c r="AW375" s="13" t="s">
        <v>30</v>
      </c>
      <c r="AX375" s="13" t="s">
        <v>73</v>
      </c>
      <c r="AY375" s="237" t="s">
        <v>152</v>
      </c>
    </row>
    <row r="376" s="13" customFormat="1">
      <c r="A376" s="13"/>
      <c r="B376" s="227"/>
      <c r="C376" s="228"/>
      <c r="D376" s="229" t="s">
        <v>159</v>
      </c>
      <c r="E376" s="230" t="s">
        <v>1</v>
      </c>
      <c r="F376" s="231" t="s">
        <v>272</v>
      </c>
      <c r="G376" s="228"/>
      <c r="H376" s="230" t="s">
        <v>1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159</v>
      </c>
      <c r="AU376" s="237" t="s">
        <v>82</v>
      </c>
      <c r="AV376" s="13" t="s">
        <v>80</v>
      </c>
      <c r="AW376" s="13" t="s">
        <v>30</v>
      </c>
      <c r="AX376" s="13" t="s">
        <v>73</v>
      </c>
      <c r="AY376" s="237" t="s">
        <v>152</v>
      </c>
    </row>
    <row r="377" s="14" customFormat="1">
      <c r="A377" s="14"/>
      <c r="B377" s="238"/>
      <c r="C377" s="239"/>
      <c r="D377" s="229" t="s">
        <v>159</v>
      </c>
      <c r="E377" s="240" t="s">
        <v>1</v>
      </c>
      <c r="F377" s="241" t="s">
        <v>407</v>
      </c>
      <c r="G377" s="239"/>
      <c r="H377" s="242">
        <v>18.32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159</v>
      </c>
      <c r="AU377" s="248" t="s">
        <v>82</v>
      </c>
      <c r="AV377" s="14" t="s">
        <v>82</v>
      </c>
      <c r="AW377" s="14" t="s">
        <v>30</v>
      </c>
      <c r="AX377" s="14" t="s">
        <v>73</v>
      </c>
      <c r="AY377" s="248" t="s">
        <v>152</v>
      </c>
    </row>
    <row r="378" s="13" customFormat="1">
      <c r="A378" s="13"/>
      <c r="B378" s="227"/>
      <c r="C378" s="228"/>
      <c r="D378" s="229" t="s">
        <v>159</v>
      </c>
      <c r="E378" s="230" t="s">
        <v>1</v>
      </c>
      <c r="F378" s="231" t="s">
        <v>274</v>
      </c>
      <c r="G378" s="228"/>
      <c r="H378" s="230" t="s">
        <v>1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159</v>
      </c>
      <c r="AU378" s="237" t="s">
        <v>82</v>
      </c>
      <c r="AV378" s="13" t="s">
        <v>80</v>
      </c>
      <c r="AW378" s="13" t="s">
        <v>30</v>
      </c>
      <c r="AX378" s="13" t="s">
        <v>73</v>
      </c>
      <c r="AY378" s="237" t="s">
        <v>152</v>
      </c>
    </row>
    <row r="379" s="14" customFormat="1">
      <c r="A379" s="14"/>
      <c r="B379" s="238"/>
      <c r="C379" s="239"/>
      <c r="D379" s="229" t="s">
        <v>159</v>
      </c>
      <c r="E379" s="240" t="s">
        <v>1</v>
      </c>
      <c r="F379" s="241" t="s">
        <v>408</v>
      </c>
      <c r="G379" s="239"/>
      <c r="H379" s="242">
        <v>16.736000000000001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159</v>
      </c>
      <c r="AU379" s="248" t="s">
        <v>82</v>
      </c>
      <c r="AV379" s="14" t="s">
        <v>82</v>
      </c>
      <c r="AW379" s="14" t="s">
        <v>30</v>
      </c>
      <c r="AX379" s="14" t="s">
        <v>73</v>
      </c>
      <c r="AY379" s="248" t="s">
        <v>152</v>
      </c>
    </row>
    <row r="380" s="13" customFormat="1">
      <c r="A380" s="13"/>
      <c r="B380" s="227"/>
      <c r="C380" s="228"/>
      <c r="D380" s="229" t="s">
        <v>159</v>
      </c>
      <c r="E380" s="230" t="s">
        <v>1</v>
      </c>
      <c r="F380" s="231" t="s">
        <v>266</v>
      </c>
      <c r="G380" s="228"/>
      <c r="H380" s="230" t="s">
        <v>1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159</v>
      </c>
      <c r="AU380" s="237" t="s">
        <v>82</v>
      </c>
      <c r="AV380" s="13" t="s">
        <v>80</v>
      </c>
      <c r="AW380" s="13" t="s">
        <v>30</v>
      </c>
      <c r="AX380" s="13" t="s">
        <v>73</v>
      </c>
      <c r="AY380" s="237" t="s">
        <v>152</v>
      </c>
    </row>
    <row r="381" s="14" customFormat="1">
      <c r="A381" s="14"/>
      <c r="B381" s="238"/>
      <c r="C381" s="239"/>
      <c r="D381" s="229" t="s">
        <v>159</v>
      </c>
      <c r="E381" s="240" t="s">
        <v>1</v>
      </c>
      <c r="F381" s="241" t="s">
        <v>409</v>
      </c>
      <c r="G381" s="239"/>
      <c r="H381" s="242">
        <v>5.9400000000000004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159</v>
      </c>
      <c r="AU381" s="248" t="s">
        <v>82</v>
      </c>
      <c r="AV381" s="14" t="s">
        <v>82</v>
      </c>
      <c r="AW381" s="14" t="s">
        <v>30</v>
      </c>
      <c r="AX381" s="14" t="s">
        <v>73</v>
      </c>
      <c r="AY381" s="248" t="s">
        <v>152</v>
      </c>
    </row>
    <row r="382" s="15" customFormat="1">
      <c r="A382" s="15"/>
      <c r="B382" s="249"/>
      <c r="C382" s="250"/>
      <c r="D382" s="229" t="s">
        <v>159</v>
      </c>
      <c r="E382" s="251" t="s">
        <v>1</v>
      </c>
      <c r="F382" s="252" t="s">
        <v>162</v>
      </c>
      <c r="G382" s="250"/>
      <c r="H382" s="253">
        <v>40.995999999999995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9" t="s">
        <v>159</v>
      </c>
      <c r="AU382" s="259" t="s">
        <v>82</v>
      </c>
      <c r="AV382" s="15" t="s">
        <v>158</v>
      </c>
      <c r="AW382" s="15" t="s">
        <v>30</v>
      </c>
      <c r="AX382" s="15" t="s">
        <v>80</v>
      </c>
      <c r="AY382" s="259" t="s">
        <v>152</v>
      </c>
    </row>
    <row r="383" s="2" customFormat="1" ht="21.75" customHeight="1">
      <c r="A383" s="38"/>
      <c r="B383" s="39"/>
      <c r="C383" s="214" t="s">
        <v>270</v>
      </c>
      <c r="D383" s="214" t="s">
        <v>154</v>
      </c>
      <c r="E383" s="215" t="s">
        <v>410</v>
      </c>
      <c r="F383" s="216" t="s">
        <v>411</v>
      </c>
      <c r="G383" s="217" t="s">
        <v>211</v>
      </c>
      <c r="H383" s="218">
        <v>9.9600000000000009</v>
      </c>
      <c r="I383" s="219"/>
      <c r="J383" s="220">
        <f>ROUND(I383*H383,2)</f>
        <v>0</v>
      </c>
      <c r="K383" s="216" t="s">
        <v>1</v>
      </c>
      <c r="L383" s="44"/>
      <c r="M383" s="221" t="s">
        <v>1</v>
      </c>
      <c r="N383" s="222" t="s">
        <v>38</v>
      </c>
      <c r="O383" s="91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5" t="s">
        <v>158</v>
      </c>
      <c r="AT383" s="225" t="s">
        <v>154</v>
      </c>
      <c r="AU383" s="225" t="s">
        <v>82</v>
      </c>
      <c r="AY383" s="17" t="s">
        <v>152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7" t="s">
        <v>80</v>
      </c>
      <c r="BK383" s="226">
        <f>ROUND(I383*H383,2)</f>
        <v>0</v>
      </c>
      <c r="BL383" s="17" t="s">
        <v>158</v>
      </c>
      <c r="BM383" s="225" t="s">
        <v>412</v>
      </c>
    </row>
    <row r="384" s="13" customFormat="1">
      <c r="A384" s="13"/>
      <c r="B384" s="227"/>
      <c r="C384" s="228"/>
      <c r="D384" s="229" t="s">
        <v>159</v>
      </c>
      <c r="E384" s="230" t="s">
        <v>1</v>
      </c>
      <c r="F384" s="231" t="s">
        <v>386</v>
      </c>
      <c r="G384" s="228"/>
      <c r="H384" s="230" t="s">
        <v>1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159</v>
      </c>
      <c r="AU384" s="237" t="s">
        <v>82</v>
      </c>
      <c r="AV384" s="13" t="s">
        <v>80</v>
      </c>
      <c r="AW384" s="13" t="s">
        <v>30</v>
      </c>
      <c r="AX384" s="13" t="s">
        <v>73</v>
      </c>
      <c r="AY384" s="237" t="s">
        <v>152</v>
      </c>
    </row>
    <row r="385" s="14" customFormat="1">
      <c r="A385" s="14"/>
      <c r="B385" s="238"/>
      <c r="C385" s="239"/>
      <c r="D385" s="229" t="s">
        <v>159</v>
      </c>
      <c r="E385" s="240" t="s">
        <v>1</v>
      </c>
      <c r="F385" s="241" t="s">
        <v>413</v>
      </c>
      <c r="G385" s="239"/>
      <c r="H385" s="242">
        <v>1.8600000000000001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8" t="s">
        <v>159</v>
      </c>
      <c r="AU385" s="248" t="s">
        <v>82</v>
      </c>
      <c r="AV385" s="14" t="s">
        <v>82</v>
      </c>
      <c r="AW385" s="14" t="s">
        <v>30</v>
      </c>
      <c r="AX385" s="14" t="s">
        <v>73</v>
      </c>
      <c r="AY385" s="248" t="s">
        <v>152</v>
      </c>
    </row>
    <row r="386" s="13" customFormat="1">
      <c r="A386" s="13"/>
      <c r="B386" s="227"/>
      <c r="C386" s="228"/>
      <c r="D386" s="229" t="s">
        <v>159</v>
      </c>
      <c r="E386" s="230" t="s">
        <v>1</v>
      </c>
      <c r="F386" s="231" t="s">
        <v>414</v>
      </c>
      <c r="G386" s="228"/>
      <c r="H386" s="230" t="s">
        <v>1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159</v>
      </c>
      <c r="AU386" s="237" t="s">
        <v>82</v>
      </c>
      <c r="AV386" s="13" t="s">
        <v>80</v>
      </c>
      <c r="AW386" s="13" t="s">
        <v>30</v>
      </c>
      <c r="AX386" s="13" t="s">
        <v>73</v>
      </c>
      <c r="AY386" s="237" t="s">
        <v>152</v>
      </c>
    </row>
    <row r="387" s="14" customFormat="1">
      <c r="A387" s="14"/>
      <c r="B387" s="238"/>
      <c r="C387" s="239"/>
      <c r="D387" s="229" t="s">
        <v>159</v>
      </c>
      <c r="E387" s="240" t="s">
        <v>1</v>
      </c>
      <c r="F387" s="241" t="s">
        <v>415</v>
      </c>
      <c r="G387" s="239"/>
      <c r="H387" s="242">
        <v>2.7000000000000002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159</v>
      </c>
      <c r="AU387" s="248" t="s">
        <v>82</v>
      </c>
      <c r="AV387" s="14" t="s">
        <v>82</v>
      </c>
      <c r="AW387" s="14" t="s">
        <v>30</v>
      </c>
      <c r="AX387" s="14" t="s">
        <v>73</v>
      </c>
      <c r="AY387" s="248" t="s">
        <v>152</v>
      </c>
    </row>
    <row r="388" s="13" customFormat="1">
      <c r="A388" s="13"/>
      <c r="B388" s="227"/>
      <c r="C388" s="228"/>
      <c r="D388" s="229" t="s">
        <v>159</v>
      </c>
      <c r="E388" s="230" t="s">
        <v>1</v>
      </c>
      <c r="F388" s="231" t="s">
        <v>416</v>
      </c>
      <c r="G388" s="228"/>
      <c r="H388" s="230" t="s">
        <v>1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159</v>
      </c>
      <c r="AU388" s="237" t="s">
        <v>82</v>
      </c>
      <c r="AV388" s="13" t="s">
        <v>80</v>
      </c>
      <c r="AW388" s="13" t="s">
        <v>30</v>
      </c>
      <c r="AX388" s="13" t="s">
        <v>73</v>
      </c>
      <c r="AY388" s="237" t="s">
        <v>152</v>
      </c>
    </row>
    <row r="389" s="14" customFormat="1">
      <c r="A389" s="14"/>
      <c r="B389" s="238"/>
      <c r="C389" s="239"/>
      <c r="D389" s="229" t="s">
        <v>159</v>
      </c>
      <c r="E389" s="240" t="s">
        <v>1</v>
      </c>
      <c r="F389" s="241" t="s">
        <v>417</v>
      </c>
      <c r="G389" s="239"/>
      <c r="H389" s="242">
        <v>5.4000000000000004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8" t="s">
        <v>159</v>
      </c>
      <c r="AU389" s="248" t="s">
        <v>82</v>
      </c>
      <c r="AV389" s="14" t="s">
        <v>82</v>
      </c>
      <c r="AW389" s="14" t="s">
        <v>30</v>
      </c>
      <c r="AX389" s="14" t="s">
        <v>73</v>
      </c>
      <c r="AY389" s="248" t="s">
        <v>152</v>
      </c>
    </row>
    <row r="390" s="15" customFormat="1">
      <c r="A390" s="15"/>
      <c r="B390" s="249"/>
      <c r="C390" s="250"/>
      <c r="D390" s="229" t="s">
        <v>159</v>
      </c>
      <c r="E390" s="251" t="s">
        <v>1</v>
      </c>
      <c r="F390" s="252" t="s">
        <v>162</v>
      </c>
      <c r="G390" s="250"/>
      <c r="H390" s="253">
        <v>9.9600000000000009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9" t="s">
        <v>159</v>
      </c>
      <c r="AU390" s="259" t="s">
        <v>82</v>
      </c>
      <c r="AV390" s="15" t="s">
        <v>158</v>
      </c>
      <c r="AW390" s="15" t="s">
        <v>30</v>
      </c>
      <c r="AX390" s="15" t="s">
        <v>80</v>
      </c>
      <c r="AY390" s="259" t="s">
        <v>152</v>
      </c>
    </row>
    <row r="391" s="2" customFormat="1" ht="21.75" customHeight="1">
      <c r="A391" s="38"/>
      <c r="B391" s="39"/>
      <c r="C391" s="214" t="s">
        <v>418</v>
      </c>
      <c r="D391" s="214" t="s">
        <v>154</v>
      </c>
      <c r="E391" s="215" t="s">
        <v>419</v>
      </c>
      <c r="F391" s="216" t="s">
        <v>420</v>
      </c>
      <c r="G391" s="217" t="s">
        <v>211</v>
      </c>
      <c r="H391" s="218">
        <v>3.8399999999999999</v>
      </c>
      <c r="I391" s="219"/>
      <c r="J391" s="220">
        <f>ROUND(I391*H391,2)</f>
        <v>0</v>
      </c>
      <c r="K391" s="216" t="s">
        <v>1</v>
      </c>
      <c r="L391" s="44"/>
      <c r="M391" s="221" t="s">
        <v>1</v>
      </c>
      <c r="N391" s="222" t="s">
        <v>38</v>
      </c>
      <c r="O391" s="91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5" t="s">
        <v>158</v>
      </c>
      <c r="AT391" s="225" t="s">
        <v>154</v>
      </c>
      <c r="AU391" s="225" t="s">
        <v>82</v>
      </c>
      <c r="AY391" s="17" t="s">
        <v>152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7" t="s">
        <v>80</v>
      </c>
      <c r="BK391" s="226">
        <f>ROUND(I391*H391,2)</f>
        <v>0</v>
      </c>
      <c r="BL391" s="17" t="s">
        <v>158</v>
      </c>
      <c r="BM391" s="225" t="s">
        <v>421</v>
      </c>
    </row>
    <row r="392" s="13" customFormat="1">
      <c r="A392" s="13"/>
      <c r="B392" s="227"/>
      <c r="C392" s="228"/>
      <c r="D392" s="229" t="s">
        <v>159</v>
      </c>
      <c r="E392" s="230" t="s">
        <v>1</v>
      </c>
      <c r="F392" s="231" t="s">
        <v>422</v>
      </c>
      <c r="G392" s="228"/>
      <c r="H392" s="230" t="s">
        <v>1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159</v>
      </c>
      <c r="AU392" s="237" t="s">
        <v>82</v>
      </c>
      <c r="AV392" s="13" t="s">
        <v>80</v>
      </c>
      <c r="AW392" s="13" t="s">
        <v>30</v>
      </c>
      <c r="AX392" s="13" t="s">
        <v>73</v>
      </c>
      <c r="AY392" s="237" t="s">
        <v>152</v>
      </c>
    </row>
    <row r="393" s="14" customFormat="1">
      <c r="A393" s="14"/>
      <c r="B393" s="238"/>
      <c r="C393" s="239"/>
      <c r="D393" s="229" t="s">
        <v>159</v>
      </c>
      <c r="E393" s="240" t="s">
        <v>1</v>
      </c>
      <c r="F393" s="241" t="s">
        <v>313</v>
      </c>
      <c r="G393" s="239"/>
      <c r="H393" s="242">
        <v>3.8399999999999999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8" t="s">
        <v>159</v>
      </c>
      <c r="AU393" s="248" t="s">
        <v>82</v>
      </c>
      <c r="AV393" s="14" t="s">
        <v>82</v>
      </c>
      <c r="AW393" s="14" t="s">
        <v>30</v>
      </c>
      <c r="AX393" s="14" t="s">
        <v>73</v>
      </c>
      <c r="AY393" s="248" t="s">
        <v>152</v>
      </c>
    </row>
    <row r="394" s="15" customFormat="1">
      <c r="A394" s="15"/>
      <c r="B394" s="249"/>
      <c r="C394" s="250"/>
      <c r="D394" s="229" t="s">
        <v>159</v>
      </c>
      <c r="E394" s="251" t="s">
        <v>1</v>
      </c>
      <c r="F394" s="252" t="s">
        <v>162</v>
      </c>
      <c r="G394" s="250"/>
      <c r="H394" s="253">
        <v>3.8399999999999999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9" t="s">
        <v>159</v>
      </c>
      <c r="AU394" s="259" t="s">
        <v>82</v>
      </c>
      <c r="AV394" s="15" t="s">
        <v>158</v>
      </c>
      <c r="AW394" s="15" t="s">
        <v>30</v>
      </c>
      <c r="AX394" s="15" t="s">
        <v>80</v>
      </c>
      <c r="AY394" s="259" t="s">
        <v>152</v>
      </c>
    </row>
    <row r="395" s="2" customFormat="1" ht="16.5" customHeight="1">
      <c r="A395" s="38"/>
      <c r="B395" s="39"/>
      <c r="C395" s="214" t="s">
        <v>279</v>
      </c>
      <c r="D395" s="214" t="s">
        <v>154</v>
      </c>
      <c r="E395" s="215" t="s">
        <v>423</v>
      </c>
      <c r="F395" s="216" t="s">
        <v>424</v>
      </c>
      <c r="G395" s="217" t="s">
        <v>211</v>
      </c>
      <c r="H395" s="218">
        <v>44.835999999999999</v>
      </c>
      <c r="I395" s="219"/>
      <c r="J395" s="220">
        <f>ROUND(I395*H395,2)</f>
        <v>0</v>
      </c>
      <c r="K395" s="216" t="s">
        <v>1</v>
      </c>
      <c r="L395" s="44"/>
      <c r="M395" s="221" t="s">
        <v>1</v>
      </c>
      <c r="N395" s="222" t="s">
        <v>38</v>
      </c>
      <c r="O395" s="91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5" t="s">
        <v>158</v>
      </c>
      <c r="AT395" s="225" t="s">
        <v>154</v>
      </c>
      <c r="AU395" s="225" t="s">
        <v>82</v>
      </c>
      <c r="AY395" s="17" t="s">
        <v>152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7" t="s">
        <v>80</v>
      </c>
      <c r="BK395" s="226">
        <f>ROUND(I395*H395,2)</f>
        <v>0</v>
      </c>
      <c r="BL395" s="17" t="s">
        <v>158</v>
      </c>
      <c r="BM395" s="225" t="s">
        <v>425</v>
      </c>
    </row>
    <row r="396" s="13" customFormat="1">
      <c r="A396" s="13"/>
      <c r="B396" s="227"/>
      <c r="C396" s="228"/>
      <c r="D396" s="229" t="s">
        <v>159</v>
      </c>
      <c r="E396" s="230" t="s">
        <v>1</v>
      </c>
      <c r="F396" s="231" t="s">
        <v>422</v>
      </c>
      <c r="G396" s="228"/>
      <c r="H396" s="230" t="s">
        <v>1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159</v>
      </c>
      <c r="AU396" s="237" t="s">
        <v>82</v>
      </c>
      <c r="AV396" s="13" t="s">
        <v>80</v>
      </c>
      <c r="AW396" s="13" t="s">
        <v>30</v>
      </c>
      <c r="AX396" s="13" t="s">
        <v>73</v>
      </c>
      <c r="AY396" s="237" t="s">
        <v>152</v>
      </c>
    </row>
    <row r="397" s="14" customFormat="1">
      <c r="A397" s="14"/>
      <c r="B397" s="238"/>
      <c r="C397" s="239"/>
      <c r="D397" s="229" t="s">
        <v>159</v>
      </c>
      <c r="E397" s="240" t="s">
        <v>1</v>
      </c>
      <c r="F397" s="241" t="s">
        <v>313</v>
      </c>
      <c r="G397" s="239"/>
      <c r="H397" s="242">
        <v>3.8399999999999999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8" t="s">
        <v>159</v>
      </c>
      <c r="AU397" s="248" t="s">
        <v>82</v>
      </c>
      <c r="AV397" s="14" t="s">
        <v>82</v>
      </c>
      <c r="AW397" s="14" t="s">
        <v>30</v>
      </c>
      <c r="AX397" s="14" t="s">
        <v>73</v>
      </c>
      <c r="AY397" s="248" t="s">
        <v>152</v>
      </c>
    </row>
    <row r="398" s="13" customFormat="1">
      <c r="A398" s="13"/>
      <c r="B398" s="227"/>
      <c r="C398" s="228"/>
      <c r="D398" s="229" t="s">
        <v>159</v>
      </c>
      <c r="E398" s="230" t="s">
        <v>1</v>
      </c>
      <c r="F398" s="231" t="s">
        <v>271</v>
      </c>
      <c r="G398" s="228"/>
      <c r="H398" s="230" t="s">
        <v>1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159</v>
      </c>
      <c r="AU398" s="237" t="s">
        <v>82</v>
      </c>
      <c r="AV398" s="13" t="s">
        <v>80</v>
      </c>
      <c r="AW398" s="13" t="s">
        <v>30</v>
      </c>
      <c r="AX398" s="13" t="s">
        <v>73</v>
      </c>
      <c r="AY398" s="237" t="s">
        <v>152</v>
      </c>
    </row>
    <row r="399" s="13" customFormat="1">
      <c r="A399" s="13"/>
      <c r="B399" s="227"/>
      <c r="C399" s="228"/>
      <c r="D399" s="229" t="s">
        <v>159</v>
      </c>
      <c r="E399" s="230" t="s">
        <v>1</v>
      </c>
      <c r="F399" s="231" t="s">
        <v>272</v>
      </c>
      <c r="G399" s="228"/>
      <c r="H399" s="230" t="s">
        <v>1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159</v>
      </c>
      <c r="AU399" s="237" t="s">
        <v>82</v>
      </c>
      <c r="AV399" s="13" t="s">
        <v>80</v>
      </c>
      <c r="AW399" s="13" t="s">
        <v>30</v>
      </c>
      <c r="AX399" s="13" t="s">
        <v>73</v>
      </c>
      <c r="AY399" s="237" t="s">
        <v>152</v>
      </c>
    </row>
    <row r="400" s="14" customFormat="1">
      <c r="A400" s="14"/>
      <c r="B400" s="238"/>
      <c r="C400" s="239"/>
      <c r="D400" s="229" t="s">
        <v>159</v>
      </c>
      <c r="E400" s="240" t="s">
        <v>1</v>
      </c>
      <c r="F400" s="241" t="s">
        <v>407</v>
      </c>
      <c r="G400" s="239"/>
      <c r="H400" s="242">
        <v>18.32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8" t="s">
        <v>159</v>
      </c>
      <c r="AU400" s="248" t="s">
        <v>82</v>
      </c>
      <c r="AV400" s="14" t="s">
        <v>82</v>
      </c>
      <c r="AW400" s="14" t="s">
        <v>30</v>
      </c>
      <c r="AX400" s="14" t="s">
        <v>73</v>
      </c>
      <c r="AY400" s="248" t="s">
        <v>152</v>
      </c>
    </row>
    <row r="401" s="13" customFormat="1">
      <c r="A401" s="13"/>
      <c r="B401" s="227"/>
      <c r="C401" s="228"/>
      <c r="D401" s="229" t="s">
        <v>159</v>
      </c>
      <c r="E401" s="230" t="s">
        <v>1</v>
      </c>
      <c r="F401" s="231" t="s">
        <v>274</v>
      </c>
      <c r="G401" s="228"/>
      <c r="H401" s="230" t="s">
        <v>1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159</v>
      </c>
      <c r="AU401" s="237" t="s">
        <v>82</v>
      </c>
      <c r="AV401" s="13" t="s">
        <v>80</v>
      </c>
      <c r="AW401" s="13" t="s">
        <v>30</v>
      </c>
      <c r="AX401" s="13" t="s">
        <v>73</v>
      </c>
      <c r="AY401" s="237" t="s">
        <v>152</v>
      </c>
    </row>
    <row r="402" s="14" customFormat="1">
      <c r="A402" s="14"/>
      <c r="B402" s="238"/>
      <c r="C402" s="239"/>
      <c r="D402" s="229" t="s">
        <v>159</v>
      </c>
      <c r="E402" s="240" t="s">
        <v>1</v>
      </c>
      <c r="F402" s="241" t="s">
        <v>408</v>
      </c>
      <c r="G402" s="239"/>
      <c r="H402" s="242">
        <v>16.736000000000001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159</v>
      </c>
      <c r="AU402" s="248" t="s">
        <v>82</v>
      </c>
      <c r="AV402" s="14" t="s">
        <v>82</v>
      </c>
      <c r="AW402" s="14" t="s">
        <v>30</v>
      </c>
      <c r="AX402" s="14" t="s">
        <v>73</v>
      </c>
      <c r="AY402" s="248" t="s">
        <v>152</v>
      </c>
    </row>
    <row r="403" s="13" customFormat="1">
      <c r="A403" s="13"/>
      <c r="B403" s="227"/>
      <c r="C403" s="228"/>
      <c r="D403" s="229" t="s">
        <v>159</v>
      </c>
      <c r="E403" s="230" t="s">
        <v>1</v>
      </c>
      <c r="F403" s="231" t="s">
        <v>266</v>
      </c>
      <c r="G403" s="228"/>
      <c r="H403" s="230" t="s">
        <v>1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159</v>
      </c>
      <c r="AU403" s="237" t="s">
        <v>82</v>
      </c>
      <c r="AV403" s="13" t="s">
        <v>80</v>
      </c>
      <c r="AW403" s="13" t="s">
        <v>30</v>
      </c>
      <c r="AX403" s="13" t="s">
        <v>73</v>
      </c>
      <c r="AY403" s="237" t="s">
        <v>152</v>
      </c>
    </row>
    <row r="404" s="14" customFormat="1">
      <c r="A404" s="14"/>
      <c r="B404" s="238"/>
      <c r="C404" s="239"/>
      <c r="D404" s="229" t="s">
        <v>159</v>
      </c>
      <c r="E404" s="240" t="s">
        <v>1</v>
      </c>
      <c r="F404" s="241" t="s">
        <v>409</v>
      </c>
      <c r="G404" s="239"/>
      <c r="H404" s="242">
        <v>5.9400000000000004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159</v>
      </c>
      <c r="AU404" s="248" t="s">
        <v>82</v>
      </c>
      <c r="AV404" s="14" t="s">
        <v>82</v>
      </c>
      <c r="AW404" s="14" t="s">
        <v>30</v>
      </c>
      <c r="AX404" s="14" t="s">
        <v>73</v>
      </c>
      <c r="AY404" s="248" t="s">
        <v>152</v>
      </c>
    </row>
    <row r="405" s="15" customFormat="1">
      <c r="A405" s="15"/>
      <c r="B405" s="249"/>
      <c r="C405" s="250"/>
      <c r="D405" s="229" t="s">
        <v>159</v>
      </c>
      <c r="E405" s="251" t="s">
        <v>1</v>
      </c>
      <c r="F405" s="252" t="s">
        <v>162</v>
      </c>
      <c r="G405" s="250"/>
      <c r="H405" s="253">
        <v>44.835999999999999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9" t="s">
        <v>159</v>
      </c>
      <c r="AU405" s="259" t="s">
        <v>82</v>
      </c>
      <c r="AV405" s="15" t="s">
        <v>158</v>
      </c>
      <c r="AW405" s="15" t="s">
        <v>30</v>
      </c>
      <c r="AX405" s="15" t="s">
        <v>80</v>
      </c>
      <c r="AY405" s="259" t="s">
        <v>152</v>
      </c>
    </row>
    <row r="406" s="2" customFormat="1" ht="24.15" customHeight="1">
      <c r="A406" s="38"/>
      <c r="B406" s="39"/>
      <c r="C406" s="214" t="s">
        <v>426</v>
      </c>
      <c r="D406" s="214" t="s">
        <v>154</v>
      </c>
      <c r="E406" s="215" t="s">
        <v>427</v>
      </c>
      <c r="F406" s="216" t="s">
        <v>428</v>
      </c>
      <c r="G406" s="217" t="s">
        <v>211</v>
      </c>
      <c r="H406" s="218">
        <v>9.9600000000000009</v>
      </c>
      <c r="I406" s="219"/>
      <c r="J406" s="220">
        <f>ROUND(I406*H406,2)</f>
        <v>0</v>
      </c>
      <c r="K406" s="216" t="s">
        <v>1</v>
      </c>
      <c r="L406" s="44"/>
      <c r="M406" s="221" t="s">
        <v>1</v>
      </c>
      <c r="N406" s="222" t="s">
        <v>38</v>
      </c>
      <c r="O406" s="91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5" t="s">
        <v>158</v>
      </c>
      <c r="AT406" s="225" t="s">
        <v>154</v>
      </c>
      <c r="AU406" s="225" t="s">
        <v>82</v>
      </c>
      <c r="AY406" s="17" t="s">
        <v>152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7" t="s">
        <v>80</v>
      </c>
      <c r="BK406" s="226">
        <f>ROUND(I406*H406,2)</f>
        <v>0</v>
      </c>
      <c r="BL406" s="17" t="s">
        <v>158</v>
      </c>
      <c r="BM406" s="225" t="s">
        <v>429</v>
      </c>
    </row>
    <row r="407" s="13" customFormat="1">
      <c r="A407" s="13"/>
      <c r="B407" s="227"/>
      <c r="C407" s="228"/>
      <c r="D407" s="229" t="s">
        <v>159</v>
      </c>
      <c r="E407" s="230" t="s">
        <v>1</v>
      </c>
      <c r="F407" s="231" t="s">
        <v>386</v>
      </c>
      <c r="G407" s="228"/>
      <c r="H407" s="230" t="s">
        <v>1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159</v>
      </c>
      <c r="AU407" s="237" t="s">
        <v>82</v>
      </c>
      <c r="AV407" s="13" t="s">
        <v>80</v>
      </c>
      <c r="AW407" s="13" t="s">
        <v>30</v>
      </c>
      <c r="AX407" s="13" t="s">
        <v>73</v>
      </c>
      <c r="AY407" s="237" t="s">
        <v>152</v>
      </c>
    </row>
    <row r="408" s="14" customFormat="1">
      <c r="A408" s="14"/>
      <c r="B408" s="238"/>
      <c r="C408" s="239"/>
      <c r="D408" s="229" t="s">
        <v>159</v>
      </c>
      <c r="E408" s="240" t="s">
        <v>1</v>
      </c>
      <c r="F408" s="241" t="s">
        <v>413</v>
      </c>
      <c r="G408" s="239"/>
      <c r="H408" s="242">
        <v>1.8600000000000001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8" t="s">
        <v>159</v>
      </c>
      <c r="AU408" s="248" t="s">
        <v>82</v>
      </c>
      <c r="AV408" s="14" t="s">
        <v>82</v>
      </c>
      <c r="AW408" s="14" t="s">
        <v>30</v>
      </c>
      <c r="AX408" s="14" t="s">
        <v>73</v>
      </c>
      <c r="AY408" s="248" t="s">
        <v>152</v>
      </c>
    </row>
    <row r="409" s="13" customFormat="1">
      <c r="A409" s="13"/>
      <c r="B409" s="227"/>
      <c r="C409" s="228"/>
      <c r="D409" s="229" t="s">
        <v>159</v>
      </c>
      <c r="E409" s="230" t="s">
        <v>1</v>
      </c>
      <c r="F409" s="231" t="s">
        <v>414</v>
      </c>
      <c r="G409" s="228"/>
      <c r="H409" s="230" t="s">
        <v>1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159</v>
      </c>
      <c r="AU409" s="237" t="s">
        <v>82</v>
      </c>
      <c r="AV409" s="13" t="s">
        <v>80</v>
      </c>
      <c r="AW409" s="13" t="s">
        <v>30</v>
      </c>
      <c r="AX409" s="13" t="s">
        <v>73</v>
      </c>
      <c r="AY409" s="237" t="s">
        <v>152</v>
      </c>
    </row>
    <row r="410" s="14" customFormat="1">
      <c r="A410" s="14"/>
      <c r="B410" s="238"/>
      <c r="C410" s="239"/>
      <c r="D410" s="229" t="s">
        <v>159</v>
      </c>
      <c r="E410" s="240" t="s">
        <v>1</v>
      </c>
      <c r="F410" s="241" t="s">
        <v>415</v>
      </c>
      <c r="G410" s="239"/>
      <c r="H410" s="242">
        <v>2.7000000000000002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159</v>
      </c>
      <c r="AU410" s="248" t="s">
        <v>82</v>
      </c>
      <c r="AV410" s="14" t="s">
        <v>82</v>
      </c>
      <c r="AW410" s="14" t="s">
        <v>30</v>
      </c>
      <c r="AX410" s="14" t="s">
        <v>73</v>
      </c>
      <c r="AY410" s="248" t="s">
        <v>152</v>
      </c>
    </row>
    <row r="411" s="13" customFormat="1">
      <c r="A411" s="13"/>
      <c r="B411" s="227"/>
      <c r="C411" s="228"/>
      <c r="D411" s="229" t="s">
        <v>159</v>
      </c>
      <c r="E411" s="230" t="s">
        <v>1</v>
      </c>
      <c r="F411" s="231" t="s">
        <v>416</v>
      </c>
      <c r="G411" s="228"/>
      <c r="H411" s="230" t="s">
        <v>1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159</v>
      </c>
      <c r="AU411" s="237" t="s">
        <v>82</v>
      </c>
      <c r="AV411" s="13" t="s">
        <v>80</v>
      </c>
      <c r="AW411" s="13" t="s">
        <v>30</v>
      </c>
      <c r="AX411" s="13" t="s">
        <v>73</v>
      </c>
      <c r="AY411" s="237" t="s">
        <v>152</v>
      </c>
    </row>
    <row r="412" s="14" customFormat="1">
      <c r="A412" s="14"/>
      <c r="B412" s="238"/>
      <c r="C412" s="239"/>
      <c r="D412" s="229" t="s">
        <v>159</v>
      </c>
      <c r="E412" s="240" t="s">
        <v>1</v>
      </c>
      <c r="F412" s="241" t="s">
        <v>417</v>
      </c>
      <c r="G412" s="239"/>
      <c r="H412" s="242">
        <v>5.4000000000000004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159</v>
      </c>
      <c r="AU412" s="248" t="s">
        <v>82</v>
      </c>
      <c r="AV412" s="14" t="s">
        <v>82</v>
      </c>
      <c r="AW412" s="14" t="s">
        <v>30</v>
      </c>
      <c r="AX412" s="14" t="s">
        <v>73</v>
      </c>
      <c r="AY412" s="248" t="s">
        <v>152</v>
      </c>
    </row>
    <row r="413" s="15" customFormat="1">
      <c r="A413" s="15"/>
      <c r="B413" s="249"/>
      <c r="C413" s="250"/>
      <c r="D413" s="229" t="s">
        <v>159</v>
      </c>
      <c r="E413" s="251" t="s">
        <v>1</v>
      </c>
      <c r="F413" s="252" t="s">
        <v>162</v>
      </c>
      <c r="G413" s="250"/>
      <c r="H413" s="253">
        <v>9.9600000000000009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9" t="s">
        <v>159</v>
      </c>
      <c r="AU413" s="259" t="s">
        <v>82</v>
      </c>
      <c r="AV413" s="15" t="s">
        <v>158</v>
      </c>
      <c r="AW413" s="15" t="s">
        <v>30</v>
      </c>
      <c r="AX413" s="15" t="s">
        <v>80</v>
      </c>
      <c r="AY413" s="259" t="s">
        <v>152</v>
      </c>
    </row>
    <row r="414" s="2" customFormat="1" ht="24.15" customHeight="1">
      <c r="A414" s="38"/>
      <c r="B414" s="39"/>
      <c r="C414" s="214" t="s">
        <v>283</v>
      </c>
      <c r="D414" s="214" t="s">
        <v>154</v>
      </c>
      <c r="E414" s="215" t="s">
        <v>430</v>
      </c>
      <c r="F414" s="216" t="s">
        <v>431</v>
      </c>
      <c r="G414" s="217" t="s">
        <v>211</v>
      </c>
      <c r="H414" s="218">
        <v>40.996000000000002</v>
      </c>
      <c r="I414" s="219"/>
      <c r="J414" s="220">
        <f>ROUND(I414*H414,2)</f>
        <v>0</v>
      </c>
      <c r="K414" s="216" t="s">
        <v>1</v>
      </c>
      <c r="L414" s="44"/>
      <c r="M414" s="221" t="s">
        <v>1</v>
      </c>
      <c r="N414" s="222" t="s">
        <v>38</v>
      </c>
      <c r="O414" s="91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5" t="s">
        <v>158</v>
      </c>
      <c r="AT414" s="225" t="s">
        <v>154</v>
      </c>
      <c r="AU414" s="225" t="s">
        <v>82</v>
      </c>
      <c r="AY414" s="17" t="s">
        <v>152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7" t="s">
        <v>80</v>
      </c>
      <c r="BK414" s="226">
        <f>ROUND(I414*H414,2)</f>
        <v>0</v>
      </c>
      <c r="BL414" s="17" t="s">
        <v>158</v>
      </c>
      <c r="BM414" s="225" t="s">
        <v>432</v>
      </c>
    </row>
    <row r="415" s="13" customFormat="1">
      <c r="A415" s="13"/>
      <c r="B415" s="227"/>
      <c r="C415" s="228"/>
      <c r="D415" s="229" t="s">
        <v>159</v>
      </c>
      <c r="E415" s="230" t="s">
        <v>1</v>
      </c>
      <c r="F415" s="231" t="s">
        <v>271</v>
      </c>
      <c r="G415" s="228"/>
      <c r="H415" s="230" t="s">
        <v>1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159</v>
      </c>
      <c r="AU415" s="237" t="s">
        <v>82</v>
      </c>
      <c r="AV415" s="13" t="s">
        <v>80</v>
      </c>
      <c r="AW415" s="13" t="s">
        <v>30</v>
      </c>
      <c r="AX415" s="13" t="s">
        <v>73</v>
      </c>
      <c r="AY415" s="237" t="s">
        <v>152</v>
      </c>
    </row>
    <row r="416" s="13" customFormat="1">
      <c r="A416" s="13"/>
      <c r="B416" s="227"/>
      <c r="C416" s="228"/>
      <c r="D416" s="229" t="s">
        <v>159</v>
      </c>
      <c r="E416" s="230" t="s">
        <v>1</v>
      </c>
      <c r="F416" s="231" t="s">
        <v>272</v>
      </c>
      <c r="G416" s="228"/>
      <c r="H416" s="230" t="s">
        <v>1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159</v>
      </c>
      <c r="AU416" s="237" t="s">
        <v>82</v>
      </c>
      <c r="AV416" s="13" t="s">
        <v>80</v>
      </c>
      <c r="AW416" s="13" t="s">
        <v>30</v>
      </c>
      <c r="AX416" s="13" t="s">
        <v>73</v>
      </c>
      <c r="AY416" s="237" t="s">
        <v>152</v>
      </c>
    </row>
    <row r="417" s="14" customFormat="1">
      <c r="A417" s="14"/>
      <c r="B417" s="238"/>
      <c r="C417" s="239"/>
      <c r="D417" s="229" t="s">
        <v>159</v>
      </c>
      <c r="E417" s="240" t="s">
        <v>1</v>
      </c>
      <c r="F417" s="241" t="s">
        <v>407</v>
      </c>
      <c r="G417" s="239"/>
      <c r="H417" s="242">
        <v>18.32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8" t="s">
        <v>159</v>
      </c>
      <c r="AU417" s="248" t="s">
        <v>82</v>
      </c>
      <c r="AV417" s="14" t="s">
        <v>82</v>
      </c>
      <c r="AW417" s="14" t="s">
        <v>30</v>
      </c>
      <c r="AX417" s="14" t="s">
        <v>73</v>
      </c>
      <c r="AY417" s="248" t="s">
        <v>152</v>
      </c>
    </row>
    <row r="418" s="13" customFormat="1">
      <c r="A418" s="13"/>
      <c r="B418" s="227"/>
      <c r="C418" s="228"/>
      <c r="D418" s="229" t="s">
        <v>159</v>
      </c>
      <c r="E418" s="230" t="s">
        <v>1</v>
      </c>
      <c r="F418" s="231" t="s">
        <v>274</v>
      </c>
      <c r="G418" s="228"/>
      <c r="H418" s="230" t="s">
        <v>1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7" t="s">
        <v>159</v>
      </c>
      <c r="AU418" s="237" t="s">
        <v>82</v>
      </c>
      <c r="AV418" s="13" t="s">
        <v>80</v>
      </c>
      <c r="AW418" s="13" t="s">
        <v>30</v>
      </c>
      <c r="AX418" s="13" t="s">
        <v>73</v>
      </c>
      <c r="AY418" s="237" t="s">
        <v>152</v>
      </c>
    </row>
    <row r="419" s="14" customFormat="1">
      <c r="A419" s="14"/>
      <c r="B419" s="238"/>
      <c r="C419" s="239"/>
      <c r="D419" s="229" t="s">
        <v>159</v>
      </c>
      <c r="E419" s="240" t="s">
        <v>1</v>
      </c>
      <c r="F419" s="241" t="s">
        <v>408</v>
      </c>
      <c r="G419" s="239"/>
      <c r="H419" s="242">
        <v>16.736000000000001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8" t="s">
        <v>159</v>
      </c>
      <c r="AU419" s="248" t="s">
        <v>82</v>
      </c>
      <c r="AV419" s="14" t="s">
        <v>82</v>
      </c>
      <c r="AW419" s="14" t="s">
        <v>30</v>
      </c>
      <c r="AX419" s="14" t="s">
        <v>73</v>
      </c>
      <c r="AY419" s="248" t="s">
        <v>152</v>
      </c>
    </row>
    <row r="420" s="13" customFormat="1">
      <c r="A420" s="13"/>
      <c r="B420" s="227"/>
      <c r="C420" s="228"/>
      <c r="D420" s="229" t="s">
        <v>159</v>
      </c>
      <c r="E420" s="230" t="s">
        <v>1</v>
      </c>
      <c r="F420" s="231" t="s">
        <v>266</v>
      </c>
      <c r="G420" s="228"/>
      <c r="H420" s="230" t="s">
        <v>1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159</v>
      </c>
      <c r="AU420" s="237" t="s">
        <v>82</v>
      </c>
      <c r="AV420" s="13" t="s">
        <v>80</v>
      </c>
      <c r="AW420" s="13" t="s">
        <v>30</v>
      </c>
      <c r="AX420" s="13" t="s">
        <v>73</v>
      </c>
      <c r="AY420" s="237" t="s">
        <v>152</v>
      </c>
    </row>
    <row r="421" s="14" customFormat="1">
      <c r="A421" s="14"/>
      <c r="B421" s="238"/>
      <c r="C421" s="239"/>
      <c r="D421" s="229" t="s">
        <v>159</v>
      </c>
      <c r="E421" s="240" t="s">
        <v>1</v>
      </c>
      <c r="F421" s="241" t="s">
        <v>409</v>
      </c>
      <c r="G421" s="239"/>
      <c r="H421" s="242">
        <v>5.9400000000000004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159</v>
      </c>
      <c r="AU421" s="248" t="s">
        <v>82</v>
      </c>
      <c r="AV421" s="14" t="s">
        <v>82</v>
      </c>
      <c r="AW421" s="14" t="s">
        <v>30</v>
      </c>
      <c r="AX421" s="14" t="s">
        <v>73</v>
      </c>
      <c r="AY421" s="248" t="s">
        <v>152</v>
      </c>
    </row>
    <row r="422" s="15" customFormat="1">
      <c r="A422" s="15"/>
      <c r="B422" s="249"/>
      <c r="C422" s="250"/>
      <c r="D422" s="229" t="s">
        <v>159</v>
      </c>
      <c r="E422" s="251" t="s">
        <v>1</v>
      </c>
      <c r="F422" s="252" t="s">
        <v>162</v>
      </c>
      <c r="G422" s="250"/>
      <c r="H422" s="253">
        <v>40.995999999999995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9" t="s">
        <v>159</v>
      </c>
      <c r="AU422" s="259" t="s">
        <v>82</v>
      </c>
      <c r="AV422" s="15" t="s">
        <v>158</v>
      </c>
      <c r="AW422" s="15" t="s">
        <v>30</v>
      </c>
      <c r="AX422" s="15" t="s">
        <v>80</v>
      </c>
      <c r="AY422" s="259" t="s">
        <v>152</v>
      </c>
    </row>
    <row r="423" s="2" customFormat="1" ht="24.15" customHeight="1">
      <c r="A423" s="38"/>
      <c r="B423" s="39"/>
      <c r="C423" s="214" t="s">
        <v>433</v>
      </c>
      <c r="D423" s="214" t="s">
        <v>154</v>
      </c>
      <c r="E423" s="215" t="s">
        <v>434</v>
      </c>
      <c r="F423" s="216" t="s">
        <v>435</v>
      </c>
      <c r="G423" s="217" t="s">
        <v>218</v>
      </c>
      <c r="H423" s="218">
        <v>9</v>
      </c>
      <c r="I423" s="219"/>
      <c r="J423" s="220">
        <f>ROUND(I423*H423,2)</f>
        <v>0</v>
      </c>
      <c r="K423" s="216" t="s">
        <v>1</v>
      </c>
      <c r="L423" s="44"/>
      <c r="M423" s="221" t="s">
        <v>1</v>
      </c>
      <c r="N423" s="222" t="s">
        <v>38</v>
      </c>
      <c r="O423" s="91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5" t="s">
        <v>158</v>
      </c>
      <c r="AT423" s="225" t="s">
        <v>154</v>
      </c>
      <c r="AU423" s="225" t="s">
        <v>82</v>
      </c>
      <c r="AY423" s="17" t="s">
        <v>152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7" t="s">
        <v>80</v>
      </c>
      <c r="BK423" s="226">
        <f>ROUND(I423*H423,2)</f>
        <v>0</v>
      </c>
      <c r="BL423" s="17" t="s">
        <v>158</v>
      </c>
      <c r="BM423" s="225" t="s">
        <v>436</v>
      </c>
    </row>
    <row r="424" s="13" customFormat="1">
      <c r="A424" s="13"/>
      <c r="B424" s="227"/>
      <c r="C424" s="228"/>
      <c r="D424" s="229" t="s">
        <v>159</v>
      </c>
      <c r="E424" s="230" t="s">
        <v>1</v>
      </c>
      <c r="F424" s="231" t="s">
        <v>437</v>
      </c>
      <c r="G424" s="228"/>
      <c r="H424" s="230" t="s">
        <v>1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159</v>
      </c>
      <c r="AU424" s="237" t="s">
        <v>82</v>
      </c>
      <c r="AV424" s="13" t="s">
        <v>80</v>
      </c>
      <c r="AW424" s="13" t="s">
        <v>30</v>
      </c>
      <c r="AX424" s="13" t="s">
        <v>73</v>
      </c>
      <c r="AY424" s="237" t="s">
        <v>152</v>
      </c>
    </row>
    <row r="425" s="14" customFormat="1">
      <c r="A425" s="14"/>
      <c r="B425" s="238"/>
      <c r="C425" s="239"/>
      <c r="D425" s="229" t="s">
        <v>159</v>
      </c>
      <c r="E425" s="240" t="s">
        <v>1</v>
      </c>
      <c r="F425" s="241" t="s">
        <v>438</v>
      </c>
      <c r="G425" s="239"/>
      <c r="H425" s="242">
        <v>2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159</v>
      </c>
      <c r="AU425" s="248" t="s">
        <v>82</v>
      </c>
      <c r="AV425" s="14" t="s">
        <v>82</v>
      </c>
      <c r="AW425" s="14" t="s">
        <v>30</v>
      </c>
      <c r="AX425" s="14" t="s">
        <v>73</v>
      </c>
      <c r="AY425" s="248" t="s">
        <v>152</v>
      </c>
    </row>
    <row r="426" s="13" customFormat="1">
      <c r="A426" s="13"/>
      <c r="B426" s="227"/>
      <c r="C426" s="228"/>
      <c r="D426" s="229" t="s">
        <v>159</v>
      </c>
      <c r="E426" s="230" t="s">
        <v>1</v>
      </c>
      <c r="F426" s="231" t="s">
        <v>439</v>
      </c>
      <c r="G426" s="228"/>
      <c r="H426" s="230" t="s">
        <v>1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159</v>
      </c>
      <c r="AU426" s="237" t="s">
        <v>82</v>
      </c>
      <c r="AV426" s="13" t="s">
        <v>80</v>
      </c>
      <c r="AW426" s="13" t="s">
        <v>30</v>
      </c>
      <c r="AX426" s="13" t="s">
        <v>73</v>
      </c>
      <c r="AY426" s="237" t="s">
        <v>152</v>
      </c>
    </row>
    <row r="427" s="14" customFormat="1">
      <c r="A427" s="14"/>
      <c r="B427" s="238"/>
      <c r="C427" s="239"/>
      <c r="D427" s="229" t="s">
        <v>159</v>
      </c>
      <c r="E427" s="240" t="s">
        <v>1</v>
      </c>
      <c r="F427" s="241" t="s">
        <v>440</v>
      </c>
      <c r="G427" s="239"/>
      <c r="H427" s="242">
        <v>6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159</v>
      </c>
      <c r="AU427" s="248" t="s">
        <v>82</v>
      </c>
      <c r="AV427" s="14" t="s">
        <v>82</v>
      </c>
      <c r="AW427" s="14" t="s">
        <v>30</v>
      </c>
      <c r="AX427" s="14" t="s">
        <v>73</v>
      </c>
      <c r="AY427" s="248" t="s">
        <v>152</v>
      </c>
    </row>
    <row r="428" s="13" customFormat="1">
      <c r="A428" s="13"/>
      <c r="B428" s="227"/>
      <c r="C428" s="228"/>
      <c r="D428" s="229" t="s">
        <v>159</v>
      </c>
      <c r="E428" s="230" t="s">
        <v>1</v>
      </c>
      <c r="F428" s="231" t="s">
        <v>441</v>
      </c>
      <c r="G428" s="228"/>
      <c r="H428" s="230" t="s">
        <v>1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159</v>
      </c>
      <c r="AU428" s="237" t="s">
        <v>82</v>
      </c>
      <c r="AV428" s="13" t="s">
        <v>80</v>
      </c>
      <c r="AW428" s="13" t="s">
        <v>30</v>
      </c>
      <c r="AX428" s="13" t="s">
        <v>73</v>
      </c>
      <c r="AY428" s="237" t="s">
        <v>152</v>
      </c>
    </row>
    <row r="429" s="14" customFormat="1">
      <c r="A429" s="14"/>
      <c r="B429" s="238"/>
      <c r="C429" s="239"/>
      <c r="D429" s="229" t="s">
        <v>159</v>
      </c>
      <c r="E429" s="240" t="s">
        <v>1</v>
      </c>
      <c r="F429" s="241" t="s">
        <v>80</v>
      </c>
      <c r="G429" s="239"/>
      <c r="H429" s="242">
        <v>1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8" t="s">
        <v>159</v>
      </c>
      <c r="AU429" s="248" t="s">
        <v>82</v>
      </c>
      <c r="AV429" s="14" t="s">
        <v>82</v>
      </c>
      <c r="AW429" s="14" t="s">
        <v>30</v>
      </c>
      <c r="AX429" s="14" t="s">
        <v>73</v>
      </c>
      <c r="AY429" s="248" t="s">
        <v>152</v>
      </c>
    </row>
    <row r="430" s="15" customFormat="1">
      <c r="A430" s="15"/>
      <c r="B430" s="249"/>
      <c r="C430" s="250"/>
      <c r="D430" s="229" t="s">
        <v>159</v>
      </c>
      <c r="E430" s="251" t="s">
        <v>1</v>
      </c>
      <c r="F430" s="252" t="s">
        <v>162</v>
      </c>
      <c r="G430" s="250"/>
      <c r="H430" s="253">
        <v>9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9" t="s">
        <v>159</v>
      </c>
      <c r="AU430" s="259" t="s">
        <v>82</v>
      </c>
      <c r="AV430" s="15" t="s">
        <v>158</v>
      </c>
      <c r="AW430" s="15" t="s">
        <v>30</v>
      </c>
      <c r="AX430" s="15" t="s">
        <v>80</v>
      </c>
      <c r="AY430" s="259" t="s">
        <v>152</v>
      </c>
    </row>
    <row r="431" s="2" customFormat="1" ht="24.15" customHeight="1">
      <c r="A431" s="38"/>
      <c r="B431" s="39"/>
      <c r="C431" s="214" t="s">
        <v>289</v>
      </c>
      <c r="D431" s="214" t="s">
        <v>154</v>
      </c>
      <c r="E431" s="215" t="s">
        <v>442</v>
      </c>
      <c r="F431" s="216" t="s">
        <v>443</v>
      </c>
      <c r="G431" s="217" t="s">
        <v>218</v>
      </c>
      <c r="H431" s="218">
        <v>20</v>
      </c>
      <c r="I431" s="219"/>
      <c r="J431" s="220">
        <f>ROUND(I431*H431,2)</f>
        <v>0</v>
      </c>
      <c r="K431" s="216" t="s">
        <v>1</v>
      </c>
      <c r="L431" s="44"/>
      <c r="M431" s="221" t="s">
        <v>1</v>
      </c>
      <c r="N431" s="222" t="s">
        <v>38</v>
      </c>
      <c r="O431" s="91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5" t="s">
        <v>158</v>
      </c>
      <c r="AT431" s="225" t="s">
        <v>154</v>
      </c>
      <c r="AU431" s="225" t="s">
        <v>82</v>
      </c>
      <c r="AY431" s="17" t="s">
        <v>152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7" t="s">
        <v>80</v>
      </c>
      <c r="BK431" s="226">
        <f>ROUND(I431*H431,2)</f>
        <v>0</v>
      </c>
      <c r="BL431" s="17" t="s">
        <v>158</v>
      </c>
      <c r="BM431" s="225" t="s">
        <v>444</v>
      </c>
    </row>
    <row r="432" s="13" customFormat="1">
      <c r="A432" s="13"/>
      <c r="B432" s="227"/>
      <c r="C432" s="228"/>
      <c r="D432" s="229" t="s">
        <v>159</v>
      </c>
      <c r="E432" s="230" t="s">
        <v>1</v>
      </c>
      <c r="F432" s="231" t="s">
        <v>445</v>
      </c>
      <c r="G432" s="228"/>
      <c r="H432" s="230" t="s">
        <v>1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7" t="s">
        <v>159</v>
      </c>
      <c r="AU432" s="237" t="s">
        <v>82</v>
      </c>
      <c r="AV432" s="13" t="s">
        <v>80</v>
      </c>
      <c r="AW432" s="13" t="s">
        <v>30</v>
      </c>
      <c r="AX432" s="13" t="s">
        <v>73</v>
      </c>
      <c r="AY432" s="237" t="s">
        <v>152</v>
      </c>
    </row>
    <row r="433" s="13" customFormat="1">
      <c r="A433" s="13"/>
      <c r="B433" s="227"/>
      <c r="C433" s="228"/>
      <c r="D433" s="229" t="s">
        <v>159</v>
      </c>
      <c r="E433" s="230" t="s">
        <v>1</v>
      </c>
      <c r="F433" s="231" t="s">
        <v>322</v>
      </c>
      <c r="G433" s="228"/>
      <c r="H433" s="230" t="s">
        <v>1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159</v>
      </c>
      <c r="AU433" s="237" t="s">
        <v>82</v>
      </c>
      <c r="AV433" s="13" t="s">
        <v>80</v>
      </c>
      <c r="AW433" s="13" t="s">
        <v>30</v>
      </c>
      <c r="AX433" s="13" t="s">
        <v>73</v>
      </c>
      <c r="AY433" s="237" t="s">
        <v>152</v>
      </c>
    </row>
    <row r="434" s="14" customFormat="1">
      <c r="A434" s="14"/>
      <c r="B434" s="238"/>
      <c r="C434" s="239"/>
      <c r="D434" s="229" t="s">
        <v>159</v>
      </c>
      <c r="E434" s="240" t="s">
        <v>1</v>
      </c>
      <c r="F434" s="241" t="s">
        <v>80</v>
      </c>
      <c r="G434" s="239"/>
      <c r="H434" s="242">
        <v>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8" t="s">
        <v>159</v>
      </c>
      <c r="AU434" s="248" t="s">
        <v>82</v>
      </c>
      <c r="AV434" s="14" t="s">
        <v>82</v>
      </c>
      <c r="AW434" s="14" t="s">
        <v>30</v>
      </c>
      <c r="AX434" s="14" t="s">
        <v>73</v>
      </c>
      <c r="AY434" s="248" t="s">
        <v>152</v>
      </c>
    </row>
    <row r="435" s="13" customFormat="1">
      <c r="A435" s="13"/>
      <c r="B435" s="227"/>
      <c r="C435" s="228"/>
      <c r="D435" s="229" t="s">
        <v>159</v>
      </c>
      <c r="E435" s="230" t="s">
        <v>1</v>
      </c>
      <c r="F435" s="231" t="s">
        <v>290</v>
      </c>
      <c r="G435" s="228"/>
      <c r="H435" s="230" t="s">
        <v>1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159</v>
      </c>
      <c r="AU435" s="237" t="s">
        <v>82</v>
      </c>
      <c r="AV435" s="13" t="s">
        <v>80</v>
      </c>
      <c r="AW435" s="13" t="s">
        <v>30</v>
      </c>
      <c r="AX435" s="13" t="s">
        <v>73</v>
      </c>
      <c r="AY435" s="237" t="s">
        <v>152</v>
      </c>
    </row>
    <row r="436" s="14" customFormat="1">
      <c r="A436" s="14"/>
      <c r="B436" s="238"/>
      <c r="C436" s="239"/>
      <c r="D436" s="229" t="s">
        <v>159</v>
      </c>
      <c r="E436" s="240" t="s">
        <v>1</v>
      </c>
      <c r="F436" s="241" t="s">
        <v>80</v>
      </c>
      <c r="G436" s="239"/>
      <c r="H436" s="242">
        <v>1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159</v>
      </c>
      <c r="AU436" s="248" t="s">
        <v>82</v>
      </c>
      <c r="AV436" s="14" t="s">
        <v>82</v>
      </c>
      <c r="AW436" s="14" t="s">
        <v>30</v>
      </c>
      <c r="AX436" s="14" t="s">
        <v>73</v>
      </c>
      <c r="AY436" s="248" t="s">
        <v>152</v>
      </c>
    </row>
    <row r="437" s="13" customFormat="1">
      <c r="A437" s="13"/>
      <c r="B437" s="227"/>
      <c r="C437" s="228"/>
      <c r="D437" s="229" t="s">
        <v>159</v>
      </c>
      <c r="E437" s="230" t="s">
        <v>1</v>
      </c>
      <c r="F437" s="231" t="s">
        <v>292</v>
      </c>
      <c r="G437" s="228"/>
      <c r="H437" s="230" t="s">
        <v>1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159</v>
      </c>
      <c r="AU437" s="237" t="s">
        <v>82</v>
      </c>
      <c r="AV437" s="13" t="s">
        <v>80</v>
      </c>
      <c r="AW437" s="13" t="s">
        <v>30</v>
      </c>
      <c r="AX437" s="13" t="s">
        <v>73</v>
      </c>
      <c r="AY437" s="237" t="s">
        <v>152</v>
      </c>
    </row>
    <row r="438" s="14" customFormat="1">
      <c r="A438" s="14"/>
      <c r="B438" s="238"/>
      <c r="C438" s="239"/>
      <c r="D438" s="229" t="s">
        <v>159</v>
      </c>
      <c r="E438" s="240" t="s">
        <v>1</v>
      </c>
      <c r="F438" s="241" t="s">
        <v>80</v>
      </c>
      <c r="G438" s="239"/>
      <c r="H438" s="242">
        <v>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8" t="s">
        <v>159</v>
      </c>
      <c r="AU438" s="248" t="s">
        <v>82</v>
      </c>
      <c r="AV438" s="14" t="s">
        <v>82</v>
      </c>
      <c r="AW438" s="14" t="s">
        <v>30</v>
      </c>
      <c r="AX438" s="14" t="s">
        <v>73</v>
      </c>
      <c r="AY438" s="248" t="s">
        <v>152</v>
      </c>
    </row>
    <row r="439" s="13" customFormat="1">
      <c r="A439" s="13"/>
      <c r="B439" s="227"/>
      <c r="C439" s="228"/>
      <c r="D439" s="229" t="s">
        <v>159</v>
      </c>
      <c r="E439" s="230" t="s">
        <v>1</v>
      </c>
      <c r="F439" s="231" t="s">
        <v>446</v>
      </c>
      <c r="G439" s="228"/>
      <c r="H439" s="230" t="s">
        <v>1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159</v>
      </c>
      <c r="AU439" s="237" t="s">
        <v>82</v>
      </c>
      <c r="AV439" s="13" t="s">
        <v>80</v>
      </c>
      <c r="AW439" s="13" t="s">
        <v>30</v>
      </c>
      <c r="AX439" s="13" t="s">
        <v>73</v>
      </c>
      <c r="AY439" s="237" t="s">
        <v>152</v>
      </c>
    </row>
    <row r="440" s="14" customFormat="1">
      <c r="A440" s="14"/>
      <c r="B440" s="238"/>
      <c r="C440" s="239"/>
      <c r="D440" s="229" t="s">
        <v>159</v>
      </c>
      <c r="E440" s="240" t="s">
        <v>1</v>
      </c>
      <c r="F440" s="241" t="s">
        <v>80</v>
      </c>
      <c r="G440" s="239"/>
      <c r="H440" s="242">
        <v>1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159</v>
      </c>
      <c r="AU440" s="248" t="s">
        <v>82</v>
      </c>
      <c r="AV440" s="14" t="s">
        <v>82</v>
      </c>
      <c r="AW440" s="14" t="s">
        <v>30</v>
      </c>
      <c r="AX440" s="14" t="s">
        <v>73</v>
      </c>
      <c r="AY440" s="248" t="s">
        <v>152</v>
      </c>
    </row>
    <row r="441" s="13" customFormat="1">
      <c r="A441" s="13"/>
      <c r="B441" s="227"/>
      <c r="C441" s="228"/>
      <c r="D441" s="229" t="s">
        <v>159</v>
      </c>
      <c r="E441" s="230" t="s">
        <v>1</v>
      </c>
      <c r="F441" s="231" t="s">
        <v>236</v>
      </c>
      <c r="G441" s="228"/>
      <c r="H441" s="230" t="s">
        <v>1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159</v>
      </c>
      <c r="AU441" s="237" t="s">
        <v>82</v>
      </c>
      <c r="AV441" s="13" t="s">
        <v>80</v>
      </c>
      <c r="AW441" s="13" t="s">
        <v>30</v>
      </c>
      <c r="AX441" s="13" t="s">
        <v>73</v>
      </c>
      <c r="AY441" s="237" t="s">
        <v>152</v>
      </c>
    </row>
    <row r="442" s="14" customFormat="1">
      <c r="A442" s="14"/>
      <c r="B442" s="238"/>
      <c r="C442" s="239"/>
      <c r="D442" s="229" t="s">
        <v>159</v>
      </c>
      <c r="E442" s="240" t="s">
        <v>1</v>
      </c>
      <c r="F442" s="241" t="s">
        <v>80</v>
      </c>
      <c r="G442" s="239"/>
      <c r="H442" s="242">
        <v>1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159</v>
      </c>
      <c r="AU442" s="248" t="s">
        <v>82</v>
      </c>
      <c r="AV442" s="14" t="s">
        <v>82</v>
      </c>
      <c r="AW442" s="14" t="s">
        <v>30</v>
      </c>
      <c r="AX442" s="14" t="s">
        <v>73</v>
      </c>
      <c r="AY442" s="248" t="s">
        <v>152</v>
      </c>
    </row>
    <row r="443" s="13" customFormat="1">
      <c r="A443" s="13"/>
      <c r="B443" s="227"/>
      <c r="C443" s="228"/>
      <c r="D443" s="229" t="s">
        <v>159</v>
      </c>
      <c r="E443" s="230" t="s">
        <v>1</v>
      </c>
      <c r="F443" s="231" t="s">
        <v>447</v>
      </c>
      <c r="G443" s="228"/>
      <c r="H443" s="230" t="s">
        <v>1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7" t="s">
        <v>159</v>
      </c>
      <c r="AU443" s="237" t="s">
        <v>82</v>
      </c>
      <c r="AV443" s="13" t="s">
        <v>80</v>
      </c>
      <c r="AW443" s="13" t="s">
        <v>30</v>
      </c>
      <c r="AX443" s="13" t="s">
        <v>73</v>
      </c>
      <c r="AY443" s="237" t="s">
        <v>152</v>
      </c>
    </row>
    <row r="444" s="14" customFormat="1">
      <c r="A444" s="14"/>
      <c r="B444" s="238"/>
      <c r="C444" s="239"/>
      <c r="D444" s="229" t="s">
        <v>159</v>
      </c>
      <c r="E444" s="240" t="s">
        <v>1</v>
      </c>
      <c r="F444" s="241" t="s">
        <v>80</v>
      </c>
      <c r="G444" s="239"/>
      <c r="H444" s="242">
        <v>1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8" t="s">
        <v>159</v>
      </c>
      <c r="AU444" s="248" t="s">
        <v>82</v>
      </c>
      <c r="AV444" s="14" t="s">
        <v>82</v>
      </c>
      <c r="AW444" s="14" t="s">
        <v>30</v>
      </c>
      <c r="AX444" s="14" t="s">
        <v>73</v>
      </c>
      <c r="AY444" s="248" t="s">
        <v>152</v>
      </c>
    </row>
    <row r="445" s="13" customFormat="1">
      <c r="A445" s="13"/>
      <c r="B445" s="227"/>
      <c r="C445" s="228"/>
      <c r="D445" s="229" t="s">
        <v>159</v>
      </c>
      <c r="E445" s="230" t="s">
        <v>1</v>
      </c>
      <c r="F445" s="231" t="s">
        <v>448</v>
      </c>
      <c r="G445" s="228"/>
      <c r="H445" s="230" t="s">
        <v>1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159</v>
      </c>
      <c r="AU445" s="237" t="s">
        <v>82</v>
      </c>
      <c r="AV445" s="13" t="s">
        <v>80</v>
      </c>
      <c r="AW445" s="13" t="s">
        <v>30</v>
      </c>
      <c r="AX445" s="13" t="s">
        <v>73</v>
      </c>
      <c r="AY445" s="237" t="s">
        <v>152</v>
      </c>
    </row>
    <row r="446" s="14" customFormat="1">
      <c r="A446" s="14"/>
      <c r="B446" s="238"/>
      <c r="C446" s="239"/>
      <c r="D446" s="229" t="s">
        <v>159</v>
      </c>
      <c r="E446" s="240" t="s">
        <v>1</v>
      </c>
      <c r="F446" s="241" t="s">
        <v>438</v>
      </c>
      <c r="G446" s="239"/>
      <c r="H446" s="242">
        <v>2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159</v>
      </c>
      <c r="AU446" s="248" t="s">
        <v>82</v>
      </c>
      <c r="AV446" s="14" t="s">
        <v>82</v>
      </c>
      <c r="AW446" s="14" t="s">
        <v>30</v>
      </c>
      <c r="AX446" s="14" t="s">
        <v>73</v>
      </c>
      <c r="AY446" s="248" t="s">
        <v>152</v>
      </c>
    </row>
    <row r="447" s="13" customFormat="1">
      <c r="A447" s="13"/>
      <c r="B447" s="227"/>
      <c r="C447" s="228"/>
      <c r="D447" s="229" t="s">
        <v>159</v>
      </c>
      <c r="E447" s="230" t="s">
        <v>1</v>
      </c>
      <c r="F447" s="231" t="s">
        <v>449</v>
      </c>
      <c r="G447" s="228"/>
      <c r="H447" s="230" t="s">
        <v>1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159</v>
      </c>
      <c r="AU447" s="237" t="s">
        <v>82</v>
      </c>
      <c r="AV447" s="13" t="s">
        <v>80</v>
      </c>
      <c r="AW447" s="13" t="s">
        <v>30</v>
      </c>
      <c r="AX447" s="13" t="s">
        <v>73</v>
      </c>
      <c r="AY447" s="237" t="s">
        <v>152</v>
      </c>
    </row>
    <row r="448" s="14" customFormat="1">
      <c r="A448" s="14"/>
      <c r="B448" s="238"/>
      <c r="C448" s="239"/>
      <c r="D448" s="229" t="s">
        <v>159</v>
      </c>
      <c r="E448" s="240" t="s">
        <v>1</v>
      </c>
      <c r="F448" s="241" t="s">
        <v>438</v>
      </c>
      <c r="G448" s="239"/>
      <c r="H448" s="242">
        <v>2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159</v>
      </c>
      <c r="AU448" s="248" t="s">
        <v>82</v>
      </c>
      <c r="AV448" s="14" t="s">
        <v>82</v>
      </c>
      <c r="AW448" s="14" t="s">
        <v>30</v>
      </c>
      <c r="AX448" s="14" t="s">
        <v>73</v>
      </c>
      <c r="AY448" s="248" t="s">
        <v>152</v>
      </c>
    </row>
    <row r="449" s="13" customFormat="1">
      <c r="A449" s="13"/>
      <c r="B449" s="227"/>
      <c r="C449" s="228"/>
      <c r="D449" s="229" t="s">
        <v>159</v>
      </c>
      <c r="E449" s="230" t="s">
        <v>1</v>
      </c>
      <c r="F449" s="231" t="s">
        <v>450</v>
      </c>
      <c r="G449" s="228"/>
      <c r="H449" s="230" t="s">
        <v>1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159</v>
      </c>
      <c r="AU449" s="237" t="s">
        <v>82</v>
      </c>
      <c r="AV449" s="13" t="s">
        <v>80</v>
      </c>
      <c r="AW449" s="13" t="s">
        <v>30</v>
      </c>
      <c r="AX449" s="13" t="s">
        <v>73</v>
      </c>
      <c r="AY449" s="237" t="s">
        <v>152</v>
      </c>
    </row>
    <row r="450" s="14" customFormat="1">
      <c r="A450" s="14"/>
      <c r="B450" s="238"/>
      <c r="C450" s="239"/>
      <c r="D450" s="229" t="s">
        <v>159</v>
      </c>
      <c r="E450" s="240" t="s">
        <v>1</v>
      </c>
      <c r="F450" s="241" t="s">
        <v>438</v>
      </c>
      <c r="G450" s="239"/>
      <c r="H450" s="242">
        <v>2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159</v>
      </c>
      <c r="AU450" s="248" t="s">
        <v>82</v>
      </c>
      <c r="AV450" s="14" t="s">
        <v>82</v>
      </c>
      <c r="AW450" s="14" t="s">
        <v>30</v>
      </c>
      <c r="AX450" s="14" t="s">
        <v>73</v>
      </c>
      <c r="AY450" s="248" t="s">
        <v>152</v>
      </c>
    </row>
    <row r="451" s="13" customFormat="1">
      <c r="A451" s="13"/>
      <c r="B451" s="227"/>
      <c r="C451" s="228"/>
      <c r="D451" s="229" t="s">
        <v>159</v>
      </c>
      <c r="E451" s="230" t="s">
        <v>1</v>
      </c>
      <c r="F451" s="231" t="s">
        <v>451</v>
      </c>
      <c r="G451" s="228"/>
      <c r="H451" s="230" t="s">
        <v>1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159</v>
      </c>
      <c r="AU451" s="237" t="s">
        <v>82</v>
      </c>
      <c r="AV451" s="13" t="s">
        <v>80</v>
      </c>
      <c r="AW451" s="13" t="s">
        <v>30</v>
      </c>
      <c r="AX451" s="13" t="s">
        <v>73</v>
      </c>
      <c r="AY451" s="237" t="s">
        <v>152</v>
      </c>
    </row>
    <row r="452" s="14" customFormat="1">
      <c r="A452" s="14"/>
      <c r="B452" s="238"/>
      <c r="C452" s="239"/>
      <c r="D452" s="229" t="s">
        <v>159</v>
      </c>
      <c r="E452" s="240" t="s">
        <v>1</v>
      </c>
      <c r="F452" s="241" t="s">
        <v>438</v>
      </c>
      <c r="G452" s="239"/>
      <c r="H452" s="242">
        <v>2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8" t="s">
        <v>159</v>
      </c>
      <c r="AU452" s="248" t="s">
        <v>82</v>
      </c>
      <c r="AV452" s="14" t="s">
        <v>82</v>
      </c>
      <c r="AW452" s="14" t="s">
        <v>30</v>
      </c>
      <c r="AX452" s="14" t="s">
        <v>73</v>
      </c>
      <c r="AY452" s="248" t="s">
        <v>152</v>
      </c>
    </row>
    <row r="453" s="13" customFormat="1">
      <c r="A453" s="13"/>
      <c r="B453" s="227"/>
      <c r="C453" s="228"/>
      <c r="D453" s="229" t="s">
        <v>159</v>
      </c>
      <c r="E453" s="230" t="s">
        <v>1</v>
      </c>
      <c r="F453" s="231" t="s">
        <v>452</v>
      </c>
      <c r="G453" s="228"/>
      <c r="H453" s="230" t="s">
        <v>1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159</v>
      </c>
      <c r="AU453" s="237" t="s">
        <v>82</v>
      </c>
      <c r="AV453" s="13" t="s">
        <v>80</v>
      </c>
      <c r="AW453" s="13" t="s">
        <v>30</v>
      </c>
      <c r="AX453" s="13" t="s">
        <v>73</v>
      </c>
      <c r="AY453" s="237" t="s">
        <v>152</v>
      </c>
    </row>
    <row r="454" s="14" customFormat="1">
      <c r="A454" s="14"/>
      <c r="B454" s="238"/>
      <c r="C454" s="239"/>
      <c r="D454" s="229" t="s">
        <v>159</v>
      </c>
      <c r="E454" s="240" t="s">
        <v>1</v>
      </c>
      <c r="F454" s="241" t="s">
        <v>438</v>
      </c>
      <c r="G454" s="239"/>
      <c r="H454" s="242">
        <v>2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8" t="s">
        <v>159</v>
      </c>
      <c r="AU454" s="248" t="s">
        <v>82</v>
      </c>
      <c r="AV454" s="14" t="s">
        <v>82</v>
      </c>
      <c r="AW454" s="14" t="s">
        <v>30</v>
      </c>
      <c r="AX454" s="14" t="s">
        <v>73</v>
      </c>
      <c r="AY454" s="248" t="s">
        <v>152</v>
      </c>
    </row>
    <row r="455" s="13" customFormat="1">
      <c r="A455" s="13"/>
      <c r="B455" s="227"/>
      <c r="C455" s="228"/>
      <c r="D455" s="229" t="s">
        <v>159</v>
      </c>
      <c r="E455" s="230" t="s">
        <v>1</v>
      </c>
      <c r="F455" s="231" t="s">
        <v>453</v>
      </c>
      <c r="G455" s="228"/>
      <c r="H455" s="230" t="s">
        <v>1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159</v>
      </c>
      <c r="AU455" s="237" t="s">
        <v>82</v>
      </c>
      <c r="AV455" s="13" t="s">
        <v>80</v>
      </c>
      <c r="AW455" s="13" t="s">
        <v>30</v>
      </c>
      <c r="AX455" s="13" t="s">
        <v>73</v>
      </c>
      <c r="AY455" s="237" t="s">
        <v>152</v>
      </c>
    </row>
    <row r="456" s="14" customFormat="1">
      <c r="A456" s="14"/>
      <c r="B456" s="238"/>
      <c r="C456" s="239"/>
      <c r="D456" s="229" t="s">
        <v>159</v>
      </c>
      <c r="E456" s="240" t="s">
        <v>1</v>
      </c>
      <c r="F456" s="241" t="s">
        <v>438</v>
      </c>
      <c r="G456" s="239"/>
      <c r="H456" s="242">
        <v>2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159</v>
      </c>
      <c r="AU456" s="248" t="s">
        <v>82</v>
      </c>
      <c r="AV456" s="14" t="s">
        <v>82</v>
      </c>
      <c r="AW456" s="14" t="s">
        <v>30</v>
      </c>
      <c r="AX456" s="14" t="s">
        <v>73</v>
      </c>
      <c r="AY456" s="248" t="s">
        <v>152</v>
      </c>
    </row>
    <row r="457" s="13" customFormat="1">
      <c r="A457" s="13"/>
      <c r="B457" s="227"/>
      <c r="C457" s="228"/>
      <c r="D457" s="229" t="s">
        <v>159</v>
      </c>
      <c r="E457" s="230" t="s">
        <v>1</v>
      </c>
      <c r="F457" s="231" t="s">
        <v>454</v>
      </c>
      <c r="G457" s="228"/>
      <c r="H457" s="230" t="s">
        <v>1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159</v>
      </c>
      <c r="AU457" s="237" t="s">
        <v>82</v>
      </c>
      <c r="AV457" s="13" t="s">
        <v>80</v>
      </c>
      <c r="AW457" s="13" t="s">
        <v>30</v>
      </c>
      <c r="AX457" s="13" t="s">
        <v>73</v>
      </c>
      <c r="AY457" s="237" t="s">
        <v>152</v>
      </c>
    </row>
    <row r="458" s="14" customFormat="1">
      <c r="A458" s="14"/>
      <c r="B458" s="238"/>
      <c r="C458" s="239"/>
      <c r="D458" s="229" t="s">
        <v>159</v>
      </c>
      <c r="E458" s="240" t="s">
        <v>1</v>
      </c>
      <c r="F458" s="241" t="s">
        <v>438</v>
      </c>
      <c r="G458" s="239"/>
      <c r="H458" s="242">
        <v>2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8" t="s">
        <v>159</v>
      </c>
      <c r="AU458" s="248" t="s">
        <v>82</v>
      </c>
      <c r="AV458" s="14" t="s">
        <v>82</v>
      </c>
      <c r="AW458" s="14" t="s">
        <v>30</v>
      </c>
      <c r="AX458" s="14" t="s">
        <v>73</v>
      </c>
      <c r="AY458" s="248" t="s">
        <v>152</v>
      </c>
    </row>
    <row r="459" s="15" customFormat="1">
      <c r="A459" s="15"/>
      <c r="B459" s="249"/>
      <c r="C459" s="250"/>
      <c r="D459" s="229" t="s">
        <v>159</v>
      </c>
      <c r="E459" s="251" t="s">
        <v>1</v>
      </c>
      <c r="F459" s="252" t="s">
        <v>162</v>
      </c>
      <c r="G459" s="250"/>
      <c r="H459" s="253">
        <v>20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9" t="s">
        <v>159</v>
      </c>
      <c r="AU459" s="259" t="s">
        <v>82</v>
      </c>
      <c r="AV459" s="15" t="s">
        <v>158</v>
      </c>
      <c r="AW459" s="15" t="s">
        <v>30</v>
      </c>
      <c r="AX459" s="15" t="s">
        <v>80</v>
      </c>
      <c r="AY459" s="259" t="s">
        <v>152</v>
      </c>
    </row>
    <row r="460" s="2" customFormat="1" ht="24.15" customHeight="1">
      <c r="A460" s="38"/>
      <c r="B460" s="39"/>
      <c r="C460" s="214" t="s">
        <v>455</v>
      </c>
      <c r="D460" s="214" t="s">
        <v>154</v>
      </c>
      <c r="E460" s="215" t="s">
        <v>456</v>
      </c>
      <c r="F460" s="216" t="s">
        <v>457</v>
      </c>
      <c r="G460" s="217" t="s">
        <v>211</v>
      </c>
      <c r="H460" s="218">
        <v>16.530000000000001</v>
      </c>
      <c r="I460" s="219"/>
      <c r="J460" s="220">
        <f>ROUND(I460*H460,2)</f>
        <v>0</v>
      </c>
      <c r="K460" s="216" t="s">
        <v>1</v>
      </c>
      <c r="L460" s="44"/>
      <c r="M460" s="221" t="s">
        <v>1</v>
      </c>
      <c r="N460" s="222" t="s">
        <v>38</v>
      </c>
      <c r="O460" s="91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5" t="s">
        <v>158</v>
      </c>
      <c r="AT460" s="225" t="s">
        <v>154</v>
      </c>
      <c r="AU460" s="225" t="s">
        <v>82</v>
      </c>
      <c r="AY460" s="17" t="s">
        <v>152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7" t="s">
        <v>80</v>
      </c>
      <c r="BK460" s="226">
        <f>ROUND(I460*H460,2)</f>
        <v>0</v>
      </c>
      <c r="BL460" s="17" t="s">
        <v>158</v>
      </c>
      <c r="BM460" s="225" t="s">
        <v>458</v>
      </c>
    </row>
    <row r="461" s="13" customFormat="1">
      <c r="A461" s="13"/>
      <c r="B461" s="227"/>
      <c r="C461" s="228"/>
      <c r="D461" s="229" t="s">
        <v>159</v>
      </c>
      <c r="E461" s="230" t="s">
        <v>1</v>
      </c>
      <c r="F461" s="231" t="s">
        <v>321</v>
      </c>
      <c r="G461" s="228"/>
      <c r="H461" s="230" t="s">
        <v>1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159</v>
      </c>
      <c r="AU461" s="237" t="s">
        <v>82</v>
      </c>
      <c r="AV461" s="13" t="s">
        <v>80</v>
      </c>
      <c r="AW461" s="13" t="s">
        <v>30</v>
      </c>
      <c r="AX461" s="13" t="s">
        <v>73</v>
      </c>
      <c r="AY461" s="237" t="s">
        <v>152</v>
      </c>
    </row>
    <row r="462" s="13" customFormat="1">
      <c r="A462" s="13"/>
      <c r="B462" s="227"/>
      <c r="C462" s="228"/>
      <c r="D462" s="229" t="s">
        <v>159</v>
      </c>
      <c r="E462" s="230" t="s">
        <v>1</v>
      </c>
      <c r="F462" s="231" t="s">
        <v>459</v>
      </c>
      <c r="G462" s="228"/>
      <c r="H462" s="230" t="s">
        <v>1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7" t="s">
        <v>159</v>
      </c>
      <c r="AU462" s="237" t="s">
        <v>82</v>
      </c>
      <c r="AV462" s="13" t="s">
        <v>80</v>
      </c>
      <c r="AW462" s="13" t="s">
        <v>30</v>
      </c>
      <c r="AX462" s="13" t="s">
        <v>73</v>
      </c>
      <c r="AY462" s="237" t="s">
        <v>152</v>
      </c>
    </row>
    <row r="463" s="14" customFormat="1">
      <c r="A463" s="14"/>
      <c r="B463" s="238"/>
      <c r="C463" s="239"/>
      <c r="D463" s="229" t="s">
        <v>159</v>
      </c>
      <c r="E463" s="240" t="s">
        <v>1</v>
      </c>
      <c r="F463" s="241" t="s">
        <v>460</v>
      </c>
      <c r="G463" s="239"/>
      <c r="H463" s="242">
        <v>3.2999999999999998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159</v>
      </c>
      <c r="AU463" s="248" t="s">
        <v>82</v>
      </c>
      <c r="AV463" s="14" t="s">
        <v>82</v>
      </c>
      <c r="AW463" s="14" t="s">
        <v>30</v>
      </c>
      <c r="AX463" s="14" t="s">
        <v>73</v>
      </c>
      <c r="AY463" s="248" t="s">
        <v>152</v>
      </c>
    </row>
    <row r="464" s="13" customFormat="1">
      <c r="A464" s="13"/>
      <c r="B464" s="227"/>
      <c r="C464" s="228"/>
      <c r="D464" s="229" t="s">
        <v>159</v>
      </c>
      <c r="E464" s="230" t="s">
        <v>1</v>
      </c>
      <c r="F464" s="231" t="s">
        <v>461</v>
      </c>
      <c r="G464" s="228"/>
      <c r="H464" s="230" t="s">
        <v>1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159</v>
      </c>
      <c r="AU464" s="237" t="s">
        <v>82</v>
      </c>
      <c r="AV464" s="13" t="s">
        <v>80</v>
      </c>
      <c r="AW464" s="13" t="s">
        <v>30</v>
      </c>
      <c r="AX464" s="13" t="s">
        <v>73</v>
      </c>
      <c r="AY464" s="237" t="s">
        <v>152</v>
      </c>
    </row>
    <row r="465" s="14" customFormat="1">
      <c r="A465" s="14"/>
      <c r="B465" s="238"/>
      <c r="C465" s="239"/>
      <c r="D465" s="229" t="s">
        <v>159</v>
      </c>
      <c r="E465" s="240" t="s">
        <v>1</v>
      </c>
      <c r="F465" s="241" t="s">
        <v>462</v>
      </c>
      <c r="G465" s="239"/>
      <c r="H465" s="242">
        <v>2.4750000000000001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8" t="s">
        <v>159</v>
      </c>
      <c r="AU465" s="248" t="s">
        <v>82</v>
      </c>
      <c r="AV465" s="14" t="s">
        <v>82</v>
      </c>
      <c r="AW465" s="14" t="s">
        <v>30</v>
      </c>
      <c r="AX465" s="14" t="s">
        <v>73</v>
      </c>
      <c r="AY465" s="248" t="s">
        <v>152</v>
      </c>
    </row>
    <row r="466" s="13" customFormat="1">
      <c r="A466" s="13"/>
      <c r="B466" s="227"/>
      <c r="C466" s="228"/>
      <c r="D466" s="229" t="s">
        <v>159</v>
      </c>
      <c r="E466" s="230" t="s">
        <v>1</v>
      </c>
      <c r="F466" s="231" t="s">
        <v>463</v>
      </c>
      <c r="G466" s="228"/>
      <c r="H466" s="230" t="s">
        <v>1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159</v>
      </c>
      <c r="AU466" s="237" t="s">
        <v>82</v>
      </c>
      <c r="AV466" s="13" t="s">
        <v>80</v>
      </c>
      <c r="AW466" s="13" t="s">
        <v>30</v>
      </c>
      <c r="AX466" s="13" t="s">
        <v>73</v>
      </c>
      <c r="AY466" s="237" t="s">
        <v>152</v>
      </c>
    </row>
    <row r="467" s="14" customFormat="1">
      <c r="A467" s="14"/>
      <c r="B467" s="238"/>
      <c r="C467" s="239"/>
      <c r="D467" s="229" t="s">
        <v>159</v>
      </c>
      <c r="E467" s="240" t="s">
        <v>1</v>
      </c>
      <c r="F467" s="241" t="s">
        <v>462</v>
      </c>
      <c r="G467" s="239"/>
      <c r="H467" s="242">
        <v>2.4750000000000001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8" t="s">
        <v>159</v>
      </c>
      <c r="AU467" s="248" t="s">
        <v>82</v>
      </c>
      <c r="AV467" s="14" t="s">
        <v>82</v>
      </c>
      <c r="AW467" s="14" t="s">
        <v>30</v>
      </c>
      <c r="AX467" s="14" t="s">
        <v>73</v>
      </c>
      <c r="AY467" s="248" t="s">
        <v>152</v>
      </c>
    </row>
    <row r="468" s="13" customFormat="1">
      <c r="A468" s="13"/>
      <c r="B468" s="227"/>
      <c r="C468" s="228"/>
      <c r="D468" s="229" t="s">
        <v>159</v>
      </c>
      <c r="E468" s="230" t="s">
        <v>1</v>
      </c>
      <c r="F468" s="231" t="s">
        <v>446</v>
      </c>
      <c r="G468" s="228"/>
      <c r="H468" s="230" t="s">
        <v>1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159</v>
      </c>
      <c r="AU468" s="237" t="s">
        <v>82</v>
      </c>
      <c r="AV468" s="13" t="s">
        <v>80</v>
      </c>
      <c r="AW468" s="13" t="s">
        <v>30</v>
      </c>
      <c r="AX468" s="13" t="s">
        <v>73</v>
      </c>
      <c r="AY468" s="237" t="s">
        <v>152</v>
      </c>
    </row>
    <row r="469" s="14" customFormat="1">
      <c r="A469" s="14"/>
      <c r="B469" s="238"/>
      <c r="C469" s="239"/>
      <c r="D469" s="229" t="s">
        <v>159</v>
      </c>
      <c r="E469" s="240" t="s">
        <v>1</v>
      </c>
      <c r="F469" s="241" t="s">
        <v>462</v>
      </c>
      <c r="G469" s="239"/>
      <c r="H469" s="242">
        <v>2.4750000000000001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159</v>
      </c>
      <c r="AU469" s="248" t="s">
        <v>82</v>
      </c>
      <c r="AV469" s="14" t="s">
        <v>82</v>
      </c>
      <c r="AW469" s="14" t="s">
        <v>30</v>
      </c>
      <c r="AX469" s="14" t="s">
        <v>73</v>
      </c>
      <c r="AY469" s="248" t="s">
        <v>152</v>
      </c>
    </row>
    <row r="470" s="13" customFormat="1">
      <c r="A470" s="13"/>
      <c r="B470" s="227"/>
      <c r="C470" s="228"/>
      <c r="D470" s="229" t="s">
        <v>159</v>
      </c>
      <c r="E470" s="230" t="s">
        <v>1</v>
      </c>
      <c r="F470" s="231" t="s">
        <v>236</v>
      </c>
      <c r="G470" s="228"/>
      <c r="H470" s="230" t="s">
        <v>1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7" t="s">
        <v>159</v>
      </c>
      <c r="AU470" s="237" t="s">
        <v>82</v>
      </c>
      <c r="AV470" s="13" t="s">
        <v>80</v>
      </c>
      <c r="AW470" s="13" t="s">
        <v>30</v>
      </c>
      <c r="AX470" s="13" t="s">
        <v>73</v>
      </c>
      <c r="AY470" s="237" t="s">
        <v>152</v>
      </c>
    </row>
    <row r="471" s="14" customFormat="1">
      <c r="A471" s="14"/>
      <c r="B471" s="238"/>
      <c r="C471" s="239"/>
      <c r="D471" s="229" t="s">
        <v>159</v>
      </c>
      <c r="E471" s="240" t="s">
        <v>1</v>
      </c>
      <c r="F471" s="241" t="s">
        <v>462</v>
      </c>
      <c r="G471" s="239"/>
      <c r="H471" s="242">
        <v>2.4750000000000001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8" t="s">
        <v>159</v>
      </c>
      <c r="AU471" s="248" t="s">
        <v>82</v>
      </c>
      <c r="AV471" s="14" t="s">
        <v>82</v>
      </c>
      <c r="AW471" s="14" t="s">
        <v>30</v>
      </c>
      <c r="AX471" s="14" t="s">
        <v>73</v>
      </c>
      <c r="AY471" s="248" t="s">
        <v>152</v>
      </c>
    </row>
    <row r="472" s="13" customFormat="1">
      <c r="A472" s="13"/>
      <c r="B472" s="227"/>
      <c r="C472" s="228"/>
      <c r="D472" s="229" t="s">
        <v>159</v>
      </c>
      <c r="E472" s="230" t="s">
        <v>1</v>
      </c>
      <c r="F472" s="231" t="s">
        <v>464</v>
      </c>
      <c r="G472" s="228"/>
      <c r="H472" s="230" t="s">
        <v>1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159</v>
      </c>
      <c r="AU472" s="237" t="s">
        <v>82</v>
      </c>
      <c r="AV472" s="13" t="s">
        <v>80</v>
      </c>
      <c r="AW472" s="13" t="s">
        <v>30</v>
      </c>
      <c r="AX472" s="13" t="s">
        <v>73</v>
      </c>
      <c r="AY472" s="237" t="s">
        <v>152</v>
      </c>
    </row>
    <row r="473" s="14" customFormat="1">
      <c r="A473" s="14"/>
      <c r="B473" s="238"/>
      <c r="C473" s="239"/>
      <c r="D473" s="229" t="s">
        <v>159</v>
      </c>
      <c r="E473" s="240" t="s">
        <v>1</v>
      </c>
      <c r="F473" s="241" t="s">
        <v>465</v>
      </c>
      <c r="G473" s="239"/>
      <c r="H473" s="242">
        <v>3.3300000000000001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8" t="s">
        <v>159</v>
      </c>
      <c r="AU473" s="248" t="s">
        <v>82</v>
      </c>
      <c r="AV473" s="14" t="s">
        <v>82</v>
      </c>
      <c r="AW473" s="14" t="s">
        <v>30</v>
      </c>
      <c r="AX473" s="14" t="s">
        <v>73</v>
      </c>
      <c r="AY473" s="248" t="s">
        <v>152</v>
      </c>
    </row>
    <row r="474" s="15" customFormat="1">
      <c r="A474" s="15"/>
      <c r="B474" s="249"/>
      <c r="C474" s="250"/>
      <c r="D474" s="229" t="s">
        <v>159</v>
      </c>
      <c r="E474" s="251" t="s">
        <v>1</v>
      </c>
      <c r="F474" s="252" t="s">
        <v>162</v>
      </c>
      <c r="G474" s="250"/>
      <c r="H474" s="253">
        <v>16.530000000000001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9" t="s">
        <v>159</v>
      </c>
      <c r="AU474" s="259" t="s">
        <v>82</v>
      </c>
      <c r="AV474" s="15" t="s">
        <v>158</v>
      </c>
      <c r="AW474" s="15" t="s">
        <v>30</v>
      </c>
      <c r="AX474" s="15" t="s">
        <v>80</v>
      </c>
      <c r="AY474" s="259" t="s">
        <v>152</v>
      </c>
    </row>
    <row r="475" s="2" customFormat="1" ht="24.15" customHeight="1">
      <c r="A475" s="38"/>
      <c r="B475" s="39"/>
      <c r="C475" s="214" t="s">
        <v>296</v>
      </c>
      <c r="D475" s="214" t="s">
        <v>154</v>
      </c>
      <c r="E475" s="215" t="s">
        <v>466</v>
      </c>
      <c r="F475" s="216" t="s">
        <v>467</v>
      </c>
      <c r="G475" s="217" t="s">
        <v>211</v>
      </c>
      <c r="H475" s="218">
        <v>8.4800000000000004</v>
      </c>
      <c r="I475" s="219"/>
      <c r="J475" s="220">
        <f>ROUND(I475*H475,2)</f>
        <v>0</v>
      </c>
      <c r="K475" s="216" t="s">
        <v>1</v>
      </c>
      <c r="L475" s="44"/>
      <c r="M475" s="221" t="s">
        <v>1</v>
      </c>
      <c r="N475" s="222" t="s">
        <v>38</v>
      </c>
      <c r="O475" s="91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5" t="s">
        <v>158</v>
      </c>
      <c r="AT475" s="225" t="s">
        <v>154</v>
      </c>
      <c r="AU475" s="225" t="s">
        <v>82</v>
      </c>
      <c r="AY475" s="17" t="s">
        <v>152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7" t="s">
        <v>80</v>
      </c>
      <c r="BK475" s="226">
        <f>ROUND(I475*H475,2)</f>
        <v>0</v>
      </c>
      <c r="BL475" s="17" t="s">
        <v>158</v>
      </c>
      <c r="BM475" s="225" t="s">
        <v>468</v>
      </c>
    </row>
    <row r="476" s="13" customFormat="1">
      <c r="A476" s="13"/>
      <c r="B476" s="227"/>
      <c r="C476" s="228"/>
      <c r="D476" s="229" t="s">
        <v>159</v>
      </c>
      <c r="E476" s="230" t="s">
        <v>1</v>
      </c>
      <c r="F476" s="231" t="s">
        <v>224</v>
      </c>
      <c r="G476" s="228"/>
      <c r="H476" s="230" t="s">
        <v>1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7" t="s">
        <v>159</v>
      </c>
      <c r="AU476" s="237" t="s">
        <v>82</v>
      </c>
      <c r="AV476" s="13" t="s">
        <v>80</v>
      </c>
      <c r="AW476" s="13" t="s">
        <v>30</v>
      </c>
      <c r="AX476" s="13" t="s">
        <v>73</v>
      </c>
      <c r="AY476" s="237" t="s">
        <v>152</v>
      </c>
    </row>
    <row r="477" s="14" customFormat="1">
      <c r="A477" s="14"/>
      <c r="B477" s="238"/>
      <c r="C477" s="239"/>
      <c r="D477" s="229" t="s">
        <v>159</v>
      </c>
      <c r="E477" s="240" t="s">
        <v>1</v>
      </c>
      <c r="F477" s="241" t="s">
        <v>469</v>
      </c>
      <c r="G477" s="239"/>
      <c r="H477" s="242">
        <v>8.4800000000000004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8" t="s">
        <v>159</v>
      </c>
      <c r="AU477" s="248" t="s">
        <v>82</v>
      </c>
      <c r="AV477" s="14" t="s">
        <v>82</v>
      </c>
      <c r="AW477" s="14" t="s">
        <v>30</v>
      </c>
      <c r="AX477" s="14" t="s">
        <v>73</v>
      </c>
      <c r="AY477" s="248" t="s">
        <v>152</v>
      </c>
    </row>
    <row r="478" s="15" customFormat="1">
      <c r="A478" s="15"/>
      <c r="B478" s="249"/>
      <c r="C478" s="250"/>
      <c r="D478" s="229" t="s">
        <v>159</v>
      </c>
      <c r="E478" s="251" t="s">
        <v>1</v>
      </c>
      <c r="F478" s="252" t="s">
        <v>162</v>
      </c>
      <c r="G478" s="250"/>
      <c r="H478" s="253">
        <v>8.4800000000000004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9" t="s">
        <v>159</v>
      </c>
      <c r="AU478" s="259" t="s">
        <v>82</v>
      </c>
      <c r="AV478" s="15" t="s">
        <v>158</v>
      </c>
      <c r="AW478" s="15" t="s">
        <v>30</v>
      </c>
      <c r="AX478" s="15" t="s">
        <v>80</v>
      </c>
      <c r="AY478" s="259" t="s">
        <v>152</v>
      </c>
    </row>
    <row r="479" s="2" customFormat="1" ht="24.15" customHeight="1">
      <c r="A479" s="38"/>
      <c r="B479" s="39"/>
      <c r="C479" s="214" t="s">
        <v>470</v>
      </c>
      <c r="D479" s="214" t="s">
        <v>154</v>
      </c>
      <c r="E479" s="215" t="s">
        <v>471</v>
      </c>
      <c r="F479" s="216" t="s">
        <v>472</v>
      </c>
      <c r="G479" s="217" t="s">
        <v>278</v>
      </c>
      <c r="H479" s="218">
        <v>100</v>
      </c>
      <c r="I479" s="219"/>
      <c r="J479" s="220">
        <f>ROUND(I479*H479,2)</f>
        <v>0</v>
      </c>
      <c r="K479" s="216" t="s">
        <v>1</v>
      </c>
      <c r="L479" s="44"/>
      <c r="M479" s="221" t="s">
        <v>1</v>
      </c>
      <c r="N479" s="222" t="s">
        <v>38</v>
      </c>
      <c r="O479" s="91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5" t="s">
        <v>158</v>
      </c>
      <c r="AT479" s="225" t="s">
        <v>154</v>
      </c>
      <c r="AU479" s="225" t="s">
        <v>82</v>
      </c>
      <c r="AY479" s="17" t="s">
        <v>152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7" t="s">
        <v>80</v>
      </c>
      <c r="BK479" s="226">
        <f>ROUND(I479*H479,2)</f>
        <v>0</v>
      </c>
      <c r="BL479" s="17" t="s">
        <v>158</v>
      </c>
      <c r="BM479" s="225" t="s">
        <v>473</v>
      </c>
    </row>
    <row r="480" s="13" customFormat="1">
      <c r="A480" s="13"/>
      <c r="B480" s="227"/>
      <c r="C480" s="228"/>
      <c r="D480" s="229" t="s">
        <v>159</v>
      </c>
      <c r="E480" s="230" t="s">
        <v>1</v>
      </c>
      <c r="F480" s="231" t="s">
        <v>474</v>
      </c>
      <c r="G480" s="228"/>
      <c r="H480" s="230" t="s">
        <v>1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159</v>
      </c>
      <c r="AU480" s="237" t="s">
        <v>82</v>
      </c>
      <c r="AV480" s="13" t="s">
        <v>80</v>
      </c>
      <c r="AW480" s="13" t="s">
        <v>30</v>
      </c>
      <c r="AX480" s="13" t="s">
        <v>73</v>
      </c>
      <c r="AY480" s="237" t="s">
        <v>152</v>
      </c>
    </row>
    <row r="481" s="14" customFormat="1">
      <c r="A481" s="14"/>
      <c r="B481" s="238"/>
      <c r="C481" s="239"/>
      <c r="D481" s="229" t="s">
        <v>159</v>
      </c>
      <c r="E481" s="240" t="s">
        <v>1</v>
      </c>
      <c r="F481" s="241" t="s">
        <v>475</v>
      </c>
      <c r="G481" s="239"/>
      <c r="H481" s="242">
        <v>100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159</v>
      </c>
      <c r="AU481" s="248" t="s">
        <v>82</v>
      </c>
      <c r="AV481" s="14" t="s">
        <v>82</v>
      </c>
      <c r="AW481" s="14" t="s">
        <v>30</v>
      </c>
      <c r="AX481" s="14" t="s">
        <v>73</v>
      </c>
      <c r="AY481" s="248" t="s">
        <v>152</v>
      </c>
    </row>
    <row r="482" s="15" customFormat="1">
      <c r="A482" s="15"/>
      <c r="B482" s="249"/>
      <c r="C482" s="250"/>
      <c r="D482" s="229" t="s">
        <v>159</v>
      </c>
      <c r="E482" s="251" t="s">
        <v>1</v>
      </c>
      <c r="F482" s="252" t="s">
        <v>162</v>
      </c>
      <c r="G482" s="250"/>
      <c r="H482" s="253">
        <v>100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9" t="s">
        <v>159</v>
      </c>
      <c r="AU482" s="259" t="s">
        <v>82</v>
      </c>
      <c r="AV482" s="15" t="s">
        <v>158</v>
      </c>
      <c r="AW482" s="15" t="s">
        <v>30</v>
      </c>
      <c r="AX482" s="15" t="s">
        <v>80</v>
      </c>
      <c r="AY482" s="259" t="s">
        <v>152</v>
      </c>
    </row>
    <row r="483" s="2" customFormat="1" ht="21.75" customHeight="1">
      <c r="A483" s="38"/>
      <c r="B483" s="39"/>
      <c r="C483" s="214" t="s">
        <v>301</v>
      </c>
      <c r="D483" s="214" t="s">
        <v>154</v>
      </c>
      <c r="E483" s="215" t="s">
        <v>476</v>
      </c>
      <c r="F483" s="216" t="s">
        <v>477</v>
      </c>
      <c r="G483" s="217" t="s">
        <v>211</v>
      </c>
      <c r="H483" s="218">
        <v>22.199999999999999</v>
      </c>
      <c r="I483" s="219"/>
      <c r="J483" s="220">
        <f>ROUND(I483*H483,2)</f>
        <v>0</v>
      </c>
      <c r="K483" s="216" t="s">
        <v>1</v>
      </c>
      <c r="L483" s="44"/>
      <c r="M483" s="221" t="s">
        <v>1</v>
      </c>
      <c r="N483" s="222" t="s">
        <v>38</v>
      </c>
      <c r="O483" s="91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5" t="s">
        <v>158</v>
      </c>
      <c r="AT483" s="225" t="s">
        <v>154</v>
      </c>
      <c r="AU483" s="225" t="s">
        <v>82</v>
      </c>
      <c r="AY483" s="17" t="s">
        <v>152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7" t="s">
        <v>80</v>
      </c>
      <c r="BK483" s="226">
        <f>ROUND(I483*H483,2)</f>
        <v>0</v>
      </c>
      <c r="BL483" s="17" t="s">
        <v>158</v>
      </c>
      <c r="BM483" s="225" t="s">
        <v>478</v>
      </c>
    </row>
    <row r="484" s="13" customFormat="1">
      <c r="A484" s="13"/>
      <c r="B484" s="227"/>
      <c r="C484" s="228"/>
      <c r="D484" s="229" t="s">
        <v>159</v>
      </c>
      <c r="E484" s="230" t="s">
        <v>1</v>
      </c>
      <c r="F484" s="231" t="s">
        <v>479</v>
      </c>
      <c r="G484" s="228"/>
      <c r="H484" s="230" t="s">
        <v>1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159</v>
      </c>
      <c r="AU484" s="237" t="s">
        <v>82</v>
      </c>
      <c r="AV484" s="13" t="s">
        <v>80</v>
      </c>
      <c r="AW484" s="13" t="s">
        <v>30</v>
      </c>
      <c r="AX484" s="13" t="s">
        <v>73</v>
      </c>
      <c r="AY484" s="237" t="s">
        <v>152</v>
      </c>
    </row>
    <row r="485" s="14" customFormat="1">
      <c r="A485" s="14"/>
      <c r="B485" s="238"/>
      <c r="C485" s="239"/>
      <c r="D485" s="229" t="s">
        <v>159</v>
      </c>
      <c r="E485" s="240" t="s">
        <v>1</v>
      </c>
      <c r="F485" s="241" t="s">
        <v>480</v>
      </c>
      <c r="G485" s="239"/>
      <c r="H485" s="242">
        <v>22.199999999999999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8" t="s">
        <v>159</v>
      </c>
      <c r="AU485" s="248" t="s">
        <v>82</v>
      </c>
      <c r="AV485" s="14" t="s">
        <v>82</v>
      </c>
      <c r="AW485" s="14" t="s">
        <v>30</v>
      </c>
      <c r="AX485" s="14" t="s">
        <v>73</v>
      </c>
      <c r="AY485" s="248" t="s">
        <v>152</v>
      </c>
    </row>
    <row r="486" s="15" customFormat="1">
      <c r="A486" s="15"/>
      <c r="B486" s="249"/>
      <c r="C486" s="250"/>
      <c r="D486" s="229" t="s">
        <v>159</v>
      </c>
      <c r="E486" s="251" t="s">
        <v>1</v>
      </c>
      <c r="F486" s="252" t="s">
        <v>162</v>
      </c>
      <c r="G486" s="250"/>
      <c r="H486" s="253">
        <v>22.199999999999999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9" t="s">
        <v>159</v>
      </c>
      <c r="AU486" s="259" t="s">
        <v>82</v>
      </c>
      <c r="AV486" s="15" t="s">
        <v>158</v>
      </c>
      <c r="AW486" s="15" t="s">
        <v>30</v>
      </c>
      <c r="AX486" s="15" t="s">
        <v>80</v>
      </c>
      <c r="AY486" s="259" t="s">
        <v>152</v>
      </c>
    </row>
    <row r="487" s="2" customFormat="1" ht="24.15" customHeight="1">
      <c r="A487" s="38"/>
      <c r="B487" s="39"/>
      <c r="C487" s="214" t="s">
        <v>481</v>
      </c>
      <c r="D487" s="214" t="s">
        <v>154</v>
      </c>
      <c r="E487" s="215" t="s">
        <v>482</v>
      </c>
      <c r="F487" s="216" t="s">
        <v>483</v>
      </c>
      <c r="G487" s="217" t="s">
        <v>211</v>
      </c>
      <c r="H487" s="218">
        <v>22.199999999999999</v>
      </c>
      <c r="I487" s="219"/>
      <c r="J487" s="220">
        <f>ROUND(I487*H487,2)</f>
        <v>0</v>
      </c>
      <c r="K487" s="216" t="s">
        <v>1</v>
      </c>
      <c r="L487" s="44"/>
      <c r="M487" s="221" t="s">
        <v>1</v>
      </c>
      <c r="N487" s="222" t="s">
        <v>38</v>
      </c>
      <c r="O487" s="91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5" t="s">
        <v>158</v>
      </c>
      <c r="AT487" s="225" t="s">
        <v>154</v>
      </c>
      <c r="AU487" s="225" t="s">
        <v>82</v>
      </c>
      <c r="AY487" s="17" t="s">
        <v>152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7" t="s">
        <v>80</v>
      </c>
      <c r="BK487" s="226">
        <f>ROUND(I487*H487,2)</f>
        <v>0</v>
      </c>
      <c r="BL487" s="17" t="s">
        <v>158</v>
      </c>
      <c r="BM487" s="225" t="s">
        <v>484</v>
      </c>
    </row>
    <row r="488" s="2" customFormat="1" ht="24.15" customHeight="1">
      <c r="A488" s="38"/>
      <c r="B488" s="39"/>
      <c r="C488" s="214" t="s">
        <v>305</v>
      </c>
      <c r="D488" s="214" t="s">
        <v>154</v>
      </c>
      <c r="E488" s="215" t="s">
        <v>485</v>
      </c>
      <c r="F488" s="216" t="s">
        <v>486</v>
      </c>
      <c r="G488" s="217" t="s">
        <v>211</v>
      </c>
      <c r="H488" s="218">
        <v>22.199999999999999</v>
      </c>
      <c r="I488" s="219"/>
      <c r="J488" s="220">
        <f>ROUND(I488*H488,2)</f>
        <v>0</v>
      </c>
      <c r="K488" s="216" t="s">
        <v>1</v>
      </c>
      <c r="L488" s="44"/>
      <c r="M488" s="221" t="s">
        <v>1</v>
      </c>
      <c r="N488" s="222" t="s">
        <v>38</v>
      </c>
      <c r="O488" s="91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5" t="s">
        <v>158</v>
      </c>
      <c r="AT488" s="225" t="s">
        <v>154</v>
      </c>
      <c r="AU488" s="225" t="s">
        <v>82</v>
      </c>
      <c r="AY488" s="17" t="s">
        <v>152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7" t="s">
        <v>80</v>
      </c>
      <c r="BK488" s="226">
        <f>ROUND(I488*H488,2)</f>
        <v>0</v>
      </c>
      <c r="BL488" s="17" t="s">
        <v>158</v>
      </c>
      <c r="BM488" s="225" t="s">
        <v>487</v>
      </c>
    </row>
    <row r="489" s="2" customFormat="1" ht="24.15" customHeight="1">
      <c r="A489" s="38"/>
      <c r="B489" s="39"/>
      <c r="C489" s="214" t="s">
        <v>488</v>
      </c>
      <c r="D489" s="214" t="s">
        <v>154</v>
      </c>
      <c r="E489" s="215" t="s">
        <v>489</v>
      </c>
      <c r="F489" s="216" t="s">
        <v>490</v>
      </c>
      <c r="G489" s="217" t="s">
        <v>211</v>
      </c>
      <c r="H489" s="218">
        <v>4.1879999999999997</v>
      </c>
      <c r="I489" s="219"/>
      <c r="J489" s="220">
        <f>ROUND(I489*H489,2)</f>
        <v>0</v>
      </c>
      <c r="K489" s="216" t="s">
        <v>1</v>
      </c>
      <c r="L489" s="44"/>
      <c r="M489" s="221" t="s">
        <v>1</v>
      </c>
      <c r="N489" s="222" t="s">
        <v>38</v>
      </c>
      <c r="O489" s="91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5" t="s">
        <v>158</v>
      </c>
      <c r="AT489" s="225" t="s">
        <v>154</v>
      </c>
      <c r="AU489" s="225" t="s">
        <v>82</v>
      </c>
      <c r="AY489" s="17" t="s">
        <v>152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7" t="s">
        <v>80</v>
      </c>
      <c r="BK489" s="226">
        <f>ROUND(I489*H489,2)</f>
        <v>0</v>
      </c>
      <c r="BL489" s="17" t="s">
        <v>158</v>
      </c>
      <c r="BM489" s="225" t="s">
        <v>491</v>
      </c>
    </row>
    <row r="490" s="13" customFormat="1">
      <c r="A490" s="13"/>
      <c r="B490" s="227"/>
      <c r="C490" s="228"/>
      <c r="D490" s="229" t="s">
        <v>159</v>
      </c>
      <c r="E490" s="230" t="s">
        <v>1</v>
      </c>
      <c r="F490" s="231" t="s">
        <v>492</v>
      </c>
      <c r="G490" s="228"/>
      <c r="H490" s="230" t="s">
        <v>1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159</v>
      </c>
      <c r="AU490" s="237" t="s">
        <v>82</v>
      </c>
      <c r="AV490" s="13" t="s">
        <v>80</v>
      </c>
      <c r="AW490" s="13" t="s">
        <v>30</v>
      </c>
      <c r="AX490" s="13" t="s">
        <v>73</v>
      </c>
      <c r="AY490" s="237" t="s">
        <v>152</v>
      </c>
    </row>
    <row r="491" s="14" customFormat="1">
      <c r="A491" s="14"/>
      <c r="B491" s="238"/>
      <c r="C491" s="239"/>
      <c r="D491" s="229" t="s">
        <v>159</v>
      </c>
      <c r="E491" s="240" t="s">
        <v>1</v>
      </c>
      <c r="F491" s="241" t="s">
        <v>493</v>
      </c>
      <c r="G491" s="239"/>
      <c r="H491" s="242">
        <v>1.978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8" t="s">
        <v>159</v>
      </c>
      <c r="AU491" s="248" t="s">
        <v>82</v>
      </c>
      <c r="AV491" s="14" t="s">
        <v>82</v>
      </c>
      <c r="AW491" s="14" t="s">
        <v>30</v>
      </c>
      <c r="AX491" s="14" t="s">
        <v>73</v>
      </c>
      <c r="AY491" s="248" t="s">
        <v>152</v>
      </c>
    </row>
    <row r="492" s="14" customFormat="1">
      <c r="A492" s="14"/>
      <c r="B492" s="238"/>
      <c r="C492" s="239"/>
      <c r="D492" s="229" t="s">
        <v>159</v>
      </c>
      <c r="E492" s="240" t="s">
        <v>1</v>
      </c>
      <c r="F492" s="241" t="s">
        <v>494</v>
      </c>
      <c r="G492" s="239"/>
      <c r="H492" s="242">
        <v>2.21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8" t="s">
        <v>159</v>
      </c>
      <c r="AU492" s="248" t="s">
        <v>82</v>
      </c>
      <c r="AV492" s="14" t="s">
        <v>82</v>
      </c>
      <c r="AW492" s="14" t="s">
        <v>30</v>
      </c>
      <c r="AX492" s="14" t="s">
        <v>73</v>
      </c>
      <c r="AY492" s="248" t="s">
        <v>152</v>
      </c>
    </row>
    <row r="493" s="15" customFormat="1">
      <c r="A493" s="15"/>
      <c r="B493" s="249"/>
      <c r="C493" s="250"/>
      <c r="D493" s="229" t="s">
        <v>159</v>
      </c>
      <c r="E493" s="251" t="s">
        <v>1</v>
      </c>
      <c r="F493" s="252" t="s">
        <v>162</v>
      </c>
      <c r="G493" s="250"/>
      <c r="H493" s="253">
        <v>4.1879999999999997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9" t="s">
        <v>159</v>
      </c>
      <c r="AU493" s="259" t="s">
        <v>82</v>
      </c>
      <c r="AV493" s="15" t="s">
        <v>158</v>
      </c>
      <c r="AW493" s="15" t="s">
        <v>30</v>
      </c>
      <c r="AX493" s="15" t="s">
        <v>80</v>
      </c>
      <c r="AY493" s="259" t="s">
        <v>152</v>
      </c>
    </row>
    <row r="494" s="2" customFormat="1" ht="33" customHeight="1">
      <c r="A494" s="38"/>
      <c r="B494" s="39"/>
      <c r="C494" s="214" t="s">
        <v>311</v>
      </c>
      <c r="D494" s="214" t="s">
        <v>154</v>
      </c>
      <c r="E494" s="215" t="s">
        <v>495</v>
      </c>
      <c r="F494" s="216" t="s">
        <v>496</v>
      </c>
      <c r="G494" s="217" t="s">
        <v>157</v>
      </c>
      <c r="H494" s="218">
        <v>0.52000000000000002</v>
      </c>
      <c r="I494" s="219"/>
      <c r="J494" s="220">
        <f>ROUND(I494*H494,2)</f>
        <v>0</v>
      </c>
      <c r="K494" s="216" t="s">
        <v>1</v>
      </c>
      <c r="L494" s="44"/>
      <c r="M494" s="221" t="s">
        <v>1</v>
      </c>
      <c r="N494" s="222" t="s">
        <v>38</v>
      </c>
      <c r="O494" s="91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5" t="s">
        <v>158</v>
      </c>
      <c r="AT494" s="225" t="s">
        <v>154</v>
      </c>
      <c r="AU494" s="225" t="s">
        <v>82</v>
      </c>
      <c r="AY494" s="17" t="s">
        <v>152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7" t="s">
        <v>80</v>
      </c>
      <c r="BK494" s="226">
        <f>ROUND(I494*H494,2)</f>
        <v>0</v>
      </c>
      <c r="BL494" s="17" t="s">
        <v>158</v>
      </c>
      <c r="BM494" s="225" t="s">
        <v>497</v>
      </c>
    </row>
    <row r="495" s="13" customFormat="1">
      <c r="A495" s="13"/>
      <c r="B495" s="227"/>
      <c r="C495" s="228"/>
      <c r="D495" s="229" t="s">
        <v>159</v>
      </c>
      <c r="E495" s="230" t="s">
        <v>1</v>
      </c>
      <c r="F495" s="231" t="s">
        <v>498</v>
      </c>
      <c r="G495" s="228"/>
      <c r="H495" s="230" t="s">
        <v>1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159</v>
      </c>
      <c r="AU495" s="237" t="s">
        <v>82</v>
      </c>
      <c r="AV495" s="13" t="s">
        <v>80</v>
      </c>
      <c r="AW495" s="13" t="s">
        <v>30</v>
      </c>
      <c r="AX495" s="13" t="s">
        <v>73</v>
      </c>
      <c r="AY495" s="237" t="s">
        <v>152</v>
      </c>
    </row>
    <row r="496" s="14" customFormat="1">
      <c r="A496" s="14"/>
      <c r="B496" s="238"/>
      <c r="C496" s="239"/>
      <c r="D496" s="229" t="s">
        <v>159</v>
      </c>
      <c r="E496" s="240" t="s">
        <v>1</v>
      </c>
      <c r="F496" s="241" t="s">
        <v>499</v>
      </c>
      <c r="G496" s="239"/>
      <c r="H496" s="242">
        <v>0.52000000000000002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159</v>
      </c>
      <c r="AU496" s="248" t="s">
        <v>82</v>
      </c>
      <c r="AV496" s="14" t="s">
        <v>82</v>
      </c>
      <c r="AW496" s="14" t="s">
        <v>30</v>
      </c>
      <c r="AX496" s="14" t="s">
        <v>73</v>
      </c>
      <c r="AY496" s="248" t="s">
        <v>152</v>
      </c>
    </row>
    <row r="497" s="15" customFormat="1">
      <c r="A497" s="15"/>
      <c r="B497" s="249"/>
      <c r="C497" s="250"/>
      <c r="D497" s="229" t="s">
        <v>159</v>
      </c>
      <c r="E497" s="251" t="s">
        <v>1</v>
      </c>
      <c r="F497" s="252" t="s">
        <v>162</v>
      </c>
      <c r="G497" s="250"/>
      <c r="H497" s="253">
        <v>0.52000000000000002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9" t="s">
        <v>159</v>
      </c>
      <c r="AU497" s="259" t="s">
        <v>82</v>
      </c>
      <c r="AV497" s="15" t="s">
        <v>158</v>
      </c>
      <c r="AW497" s="15" t="s">
        <v>30</v>
      </c>
      <c r="AX497" s="15" t="s">
        <v>80</v>
      </c>
      <c r="AY497" s="259" t="s">
        <v>152</v>
      </c>
    </row>
    <row r="498" s="2" customFormat="1" ht="24.15" customHeight="1">
      <c r="A498" s="38"/>
      <c r="B498" s="39"/>
      <c r="C498" s="214" t="s">
        <v>500</v>
      </c>
      <c r="D498" s="214" t="s">
        <v>154</v>
      </c>
      <c r="E498" s="215" t="s">
        <v>501</v>
      </c>
      <c r="F498" s="216" t="s">
        <v>502</v>
      </c>
      <c r="G498" s="217" t="s">
        <v>211</v>
      </c>
      <c r="H498" s="218">
        <v>1.55</v>
      </c>
      <c r="I498" s="219"/>
      <c r="J498" s="220">
        <f>ROUND(I498*H498,2)</f>
        <v>0</v>
      </c>
      <c r="K498" s="216" t="s">
        <v>1</v>
      </c>
      <c r="L498" s="44"/>
      <c r="M498" s="221" t="s">
        <v>1</v>
      </c>
      <c r="N498" s="222" t="s">
        <v>38</v>
      </c>
      <c r="O498" s="91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5" t="s">
        <v>158</v>
      </c>
      <c r="AT498" s="225" t="s">
        <v>154</v>
      </c>
      <c r="AU498" s="225" t="s">
        <v>82</v>
      </c>
      <c r="AY498" s="17" t="s">
        <v>152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7" t="s">
        <v>80</v>
      </c>
      <c r="BK498" s="226">
        <f>ROUND(I498*H498,2)</f>
        <v>0</v>
      </c>
      <c r="BL498" s="17" t="s">
        <v>158</v>
      </c>
      <c r="BM498" s="225" t="s">
        <v>503</v>
      </c>
    </row>
    <row r="499" s="13" customFormat="1">
      <c r="A499" s="13"/>
      <c r="B499" s="227"/>
      <c r="C499" s="228"/>
      <c r="D499" s="229" t="s">
        <v>159</v>
      </c>
      <c r="E499" s="230" t="s">
        <v>1</v>
      </c>
      <c r="F499" s="231" t="s">
        <v>504</v>
      </c>
      <c r="G499" s="228"/>
      <c r="H499" s="230" t="s">
        <v>1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159</v>
      </c>
      <c r="AU499" s="237" t="s">
        <v>82</v>
      </c>
      <c r="AV499" s="13" t="s">
        <v>80</v>
      </c>
      <c r="AW499" s="13" t="s">
        <v>30</v>
      </c>
      <c r="AX499" s="13" t="s">
        <v>73</v>
      </c>
      <c r="AY499" s="237" t="s">
        <v>152</v>
      </c>
    </row>
    <row r="500" s="14" customFormat="1">
      <c r="A500" s="14"/>
      <c r="B500" s="238"/>
      <c r="C500" s="239"/>
      <c r="D500" s="229" t="s">
        <v>159</v>
      </c>
      <c r="E500" s="240" t="s">
        <v>1</v>
      </c>
      <c r="F500" s="241" t="s">
        <v>505</v>
      </c>
      <c r="G500" s="239"/>
      <c r="H500" s="242">
        <v>1.25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159</v>
      </c>
      <c r="AU500" s="248" t="s">
        <v>82</v>
      </c>
      <c r="AV500" s="14" t="s">
        <v>82</v>
      </c>
      <c r="AW500" s="14" t="s">
        <v>30</v>
      </c>
      <c r="AX500" s="14" t="s">
        <v>73</v>
      </c>
      <c r="AY500" s="248" t="s">
        <v>152</v>
      </c>
    </row>
    <row r="501" s="14" customFormat="1">
      <c r="A501" s="14"/>
      <c r="B501" s="238"/>
      <c r="C501" s="239"/>
      <c r="D501" s="229" t="s">
        <v>159</v>
      </c>
      <c r="E501" s="240" t="s">
        <v>1</v>
      </c>
      <c r="F501" s="241" t="s">
        <v>506</v>
      </c>
      <c r="G501" s="239"/>
      <c r="H501" s="242">
        <v>0.29999999999999999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8" t="s">
        <v>159</v>
      </c>
      <c r="AU501" s="248" t="s">
        <v>82</v>
      </c>
      <c r="AV501" s="14" t="s">
        <v>82</v>
      </c>
      <c r="AW501" s="14" t="s">
        <v>30</v>
      </c>
      <c r="AX501" s="14" t="s">
        <v>73</v>
      </c>
      <c r="AY501" s="248" t="s">
        <v>152</v>
      </c>
    </row>
    <row r="502" s="15" customFormat="1">
      <c r="A502" s="15"/>
      <c r="B502" s="249"/>
      <c r="C502" s="250"/>
      <c r="D502" s="229" t="s">
        <v>159</v>
      </c>
      <c r="E502" s="251" t="s">
        <v>1</v>
      </c>
      <c r="F502" s="252" t="s">
        <v>162</v>
      </c>
      <c r="G502" s="250"/>
      <c r="H502" s="253">
        <v>1.55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9" t="s">
        <v>159</v>
      </c>
      <c r="AU502" s="259" t="s">
        <v>82</v>
      </c>
      <c r="AV502" s="15" t="s">
        <v>158</v>
      </c>
      <c r="AW502" s="15" t="s">
        <v>30</v>
      </c>
      <c r="AX502" s="15" t="s">
        <v>80</v>
      </c>
      <c r="AY502" s="259" t="s">
        <v>152</v>
      </c>
    </row>
    <row r="503" s="2" customFormat="1" ht="24.15" customHeight="1">
      <c r="A503" s="38"/>
      <c r="B503" s="39"/>
      <c r="C503" s="214" t="s">
        <v>320</v>
      </c>
      <c r="D503" s="214" t="s">
        <v>154</v>
      </c>
      <c r="E503" s="215" t="s">
        <v>507</v>
      </c>
      <c r="F503" s="216" t="s">
        <v>508</v>
      </c>
      <c r="G503" s="217" t="s">
        <v>218</v>
      </c>
      <c r="H503" s="218">
        <v>3</v>
      </c>
      <c r="I503" s="219"/>
      <c r="J503" s="220">
        <f>ROUND(I503*H503,2)</f>
        <v>0</v>
      </c>
      <c r="K503" s="216" t="s">
        <v>1</v>
      </c>
      <c r="L503" s="44"/>
      <c r="M503" s="221" t="s">
        <v>1</v>
      </c>
      <c r="N503" s="222" t="s">
        <v>38</v>
      </c>
      <c r="O503" s="91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5" t="s">
        <v>158</v>
      </c>
      <c r="AT503" s="225" t="s">
        <v>154</v>
      </c>
      <c r="AU503" s="225" t="s">
        <v>82</v>
      </c>
      <c r="AY503" s="17" t="s">
        <v>152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7" t="s">
        <v>80</v>
      </c>
      <c r="BK503" s="226">
        <f>ROUND(I503*H503,2)</f>
        <v>0</v>
      </c>
      <c r="BL503" s="17" t="s">
        <v>158</v>
      </c>
      <c r="BM503" s="225" t="s">
        <v>509</v>
      </c>
    </row>
    <row r="504" s="13" customFormat="1">
      <c r="A504" s="13"/>
      <c r="B504" s="227"/>
      <c r="C504" s="228"/>
      <c r="D504" s="229" t="s">
        <v>159</v>
      </c>
      <c r="E504" s="230" t="s">
        <v>1</v>
      </c>
      <c r="F504" s="231" t="s">
        <v>510</v>
      </c>
      <c r="G504" s="228"/>
      <c r="H504" s="230" t="s">
        <v>1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159</v>
      </c>
      <c r="AU504" s="237" t="s">
        <v>82</v>
      </c>
      <c r="AV504" s="13" t="s">
        <v>80</v>
      </c>
      <c r="AW504" s="13" t="s">
        <v>30</v>
      </c>
      <c r="AX504" s="13" t="s">
        <v>73</v>
      </c>
      <c r="AY504" s="237" t="s">
        <v>152</v>
      </c>
    </row>
    <row r="505" s="14" customFormat="1">
      <c r="A505" s="14"/>
      <c r="B505" s="238"/>
      <c r="C505" s="239"/>
      <c r="D505" s="229" t="s">
        <v>159</v>
      </c>
      <c r="E505" s="240" t="s">
        <v>1</v>
      </c>
      <c r="F505" s="241" t="s">
        <v>80</v>
      </c>
      <c r="G505" s="239"/>
      <c r="H505" s="242">
        <v>1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8" t="s">
        <v>159</v>
      </c>
      <c r="AU505" s="248" t="s">
        <v>82</v>
      </c>
      <c r="AV505" s="14" t="s">
        <v>82</v>
      </c>
      <c r="AW505" s="14" t="s">
        <v>30</v>
      </c>
      <c r="AX505" s="14" t="s">
        <v>73</v>
      </c>
      <c r="AY505" s="248" t="s">
        <v>152</v>
      </c>
    </row>
    <row r="506" s="13" customFormat="1">
      <c r="A506" s="13"/>
      <c r="B506" s="227"/>
      <c r="C506" s="228"/>
      <c r="D506" s="229" t="s">
        <v>159</v>
      </c>
      <c r="E506" s="230" t="s">
        <v>1</v>
      </c>
      <c r="F506" s="231" t="s">
        <v>274</v>
      </c>
      <c r="G506" s="228"/>
      <c r="H506" s="230" t="s">
        <v>1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159</v>
      </c>
      <c r="AU506" s="237" t="s">
        <v>82</v>
      </c>
      <c r="AV506" s="13" t="s">
        <v>80</v>
      </c>
      <c r="AW506" s="13" t="s">
        <v>30</v>
      </c>
      <c r="AX506" s="13" t="s">
        <v>73</v>
      </c>
      <c r="AY506" s="237" t="s">
        <v>152</v>
      </c>
    </row>
    <row r="507" s="14" customFormat="1">
      <c r="A507" s="14"/>
      <c r="B507" s="238"/>
      <c r="C507" s="239"/>
      <c r="D507" s="229" t="s">
        <v>159</v>
      </c>
      <c r="E507" s="240" t="s">
        <v>1</v>
      </c>
      <c r="F507" s="241" t="s">
        <v>80</v>
      </c>
      <c r="G507" s="239"/>
      <c r="H507" s="242">
        <v>1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8" t="s">
        <v>159</v>
      </c>
      <c r="AU507" s="248" t="s">
        <v>82</v>
      </c>
      <c r="AV507" s="14" t="s">
        <v>82</v>
      </c>
      <c r="AW507" s="14" t="s">
        <v>30</v>
      </c>
      <c r="AX507" s="14" t="s">
        <v>73</v>
      </c>
      <c r="AY507" s="248" t="s">
        <v>152</v>
      </c>
    </row>
    <row r="508" s="13" customFormat="1">
      <c r="A508" s="13"/>
      <c r="B508" s="227"/>
      <c r="C508" s="228"/>
      <c r="D508" s="229" t="s">
        <v>159</v>
      </c>
      <c r="E508" s="230" t="s">
        <v>1</v>
      </c>
      <c r="F508" s="231" t="s">
        <v>266</v>
      </c>
      <c r="G508" s="228"/>
      <c r="H508" s="230" t="s">
        <v>1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159</v>
      </c>
      <c r="AU508" s="237" t="s">
        <v>82</v>
      </c>
      <c r="AV508" s="13" t="s">
        <v>80</v>
      </c>
      <c r="AW508" s="13" t="s">
        <v>30</v>
      </c>
      <c r="AX508" s="13" t="s">
        <v>73</v>
      </c>
      <c r="AY508" s="237" t="s">
        <v>152</v>
      </c>
    </row>
    <row r="509" s="14" customFormat="1">
      <c r="A509" s="14"/>
      <c r="B509" s="238"/>
      <c r="C509" s="239"/>
      <c r="D509" s="229" t="s">
        <v>159</v>
      </c>
      <c r="E509" s="240" t="s">
        <v>1</v>
      </c>
      <c r="F509" s="241" t="s">
        <v>80</v>
      </c>
      <c r="G509" s="239"/>
      <c r="H509" s="242">
        <v>1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8" t="s">
        <v>159</v>
      </c>
      <c r="AU509" s="248" t="s">
        <v>82</v>
      </c>
      <c r="AV509" s="14" t="s">
        <v>82</v>
      </c>
      <c r="AW509" s="14" t="s">
        <v>30</v>
      </c>
      <c r="AX509" s="14" t="s">
        <v>73</v>
      </c>
      <c r="AY509" s="248" t="s">
        <v>152</v>
      </c>
    </row>
    <row r="510" s="15" customFormat="1">
      <c r="A510" s="15"/>
      <c r="B510" s="249"/>
      <c r="C510" s="250"/>
      <c r="D510" s="229" t="s">
        <v>159</v>
      </c>
      <c r="E510" s="251" t="s">
        <v>1</v>
      </c>
      <c r="F510" s="252" t="s">
        <v>162</v>
      </c>
      <c r="G510" s="250"/>
      <c r="H510" s="253">
        <v>3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9" t="s">
        <v>159</v>
      </c>
      <c r="AU510" s="259" t="s">
        <v>82</v>
      </c>
      <c r="AV510" s="15" t="s">
        <v>158</v>
      </c>
      <c r="AW510" s="15" t="s">
        <v>30</v>
      </c>
      <c r="AX510" s="15" t="s">
        <v>80</v>
      </c>
      <c r="AY510" s="259" t="s">
        <v>152</v>
      </c>
    </row>
    <row r="511" s="2" customFormat="1" ht="24.15" customHeight="1">
      <c r="A511" s="38"/>
      <c r="B511" s="39"/>
      <c r="C511" s="260" t="s">
        <v>511</v>
      </c>
      <c r="D511" s="260" t="s">
        <v>203</v>
      </c>
      <c r="E511" s="261" t="s">
        <v>512</v>
      </c>
      <c r="F511" s="262" t="s">
        <v>513</v>
      </c>
      <c r="G511" s="263" t="s">
        <v>218</v>
      </c>
      <c r="H511" s="264">
        <v>1</v>
      </c>
      <c r="I511" s="265"/>
      <c r="J511" s="266">
        <f>ROUND(I511*H511,2)</f>
        <v>0</v>
      </c>
      <c r="K511" s="262" t="s">
        <v>1</v>
      </c>
      <c r="L511" s="267"/>
      <c r="M511" s="268" t="s">
        <v>1</v>
      </c>
      <c r="N511" s="269" t="s">
        <v>38</v>
      </c>
      <c r="O511" s="91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5" t="s">
        <v>173</v>
      </c>
      <c r="AT511" s="225" t="s">
        <v>203</v>
      </c>
      <c r="AU511" s="225" t="s">
        <v>82</v>
      </c>
      <c r="AY511" s="17" t="s">
        <v>152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7" t="s">
        <v>80</v>
      </c>
      <c r="BK511" s="226">
        <f>ROUND(I511*H511,2)</f>
        <v>0</v>
      </c>
      <c r="BL511" s="17" t="s">
        <v>158</v>
      </c>
      <c r="BM511" s="225" t="s">
        <v>514</v>
      </c>
    </row>
    <row r="512" s="2" customFormat="1" ht="24.15" customHeight="1">
      <c r="A512" s="38"/>
      <c r="B512" s="39"/>
      <c r="C512" s="260" t="s">
        <v>335</v>
      </c>
      <c r="D512" s="260" t="s">
        <v>203</v>
      </c>
      <c r="E512" s="261" t="s">
        <v>515</v>
      </c>
      <c r="F512" s="262" t="s">
        <v>516</v>
      </c>
      <c r="G512" s="263" t="s">
        <v>218</v>
      </c>
      <c r="H512" s="264">
        <v>1</v>
      </c>
      <c r="I512" s="265"/>
      <c r="J512" s="266">
        <f>ROUND(I512*H512,2)</f>
        <v>0</v>
      </c>
      <c r="K512" s="262" t="s">
        <v>1</v>
      </c>
      <c r="L512" s="267"/>
      <c r="M512" s="268" t="s">
        <v>1</v>
      </c>
      <c r="N512" s="269" t="s">
        <v>38</v>
      </c>
      <c r="O512" s="91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5" t="s">
        <v>173</v>
      </c>
      <c r="AT512" s="225" t="s">
        <v>203</v>
      </c>
      <c r="AU512" s="225" t="s">
        <v>82</v>
      </c>
      <c r="AY512" s="17" t="s">
        <v>152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7" t="s">
        <v>80</v>
      </c>
      <c r="BK512" s="226">
        <f>ROUND(I512*H512,2)</f>
        <v>0</v>
      </c>
      <c r="BL512" s="17" t="s">
        <v>158</v>
      </c>
      <c r="BM512" s="225" t="s">
        <v>517</v>
      </c>
    </row>
    <row r="513" s="2" customFormat="1" ht="24.15" customHeight="1">
      <c r="A513" s="38"/>
      <c r="B513" s="39"/>
      <c r="C513" s="260" t="s">
        <v>518</v>
      </c>
      <c r="D513" s="260" t="s">
        <v>203</v>
      </c>
      <c r="E513" s="261" t="s">
        <v>519</v>
      </c>
      <c r="F513" s="262" t="s">
        <v>520</v>
      </c>
      <c r="G513" s="263" t="s">
        <v>218</v>
      </c>
      <c r="H513" s="264">
        <v>1</v>
      </c>
      <c r="I513" s="265"/>
      <c r="J513" s="266">
        <f>ROUND(I513*H513,2)</f>
        <v>0</v>
      </c>
      <c r="K513" s="262" t="s">
        <v>1</v>
      </c>
      <c r="L513" s="267"/>
      <c r="M513" s="268" t="s">
        <v>1</v>
      </c>
      <c r="N513" s="269" t="s">
        <v>38</v>
      </c>
      <c r="O513" s="91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5" t="s">
        <v>173</v>
      </c>
      <c r="AT513" s="225" t="s">
        <v>203</v>
      </c>
      <c r="AU513" s="225" t="s">
        <v>82</v>
      </c>
      <c r="AY513" s="17" t="s">
        <v>152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7" t="s">
        <v>80</v>
      </c>
      <c r="BK513" s="226">
        <f>ROUND(I513*H513,2)</f>
        <v>0</v>
      </c>
      <c r="BL513" s="17" t="s">
        <v>158</v>
      </c>
      <c r="BM513" s="225" t="s">
        <v>521</v>
      </c>
    </row>
    <row r="514" s="2" customFormat="1" ht="21.75" customHeight="1">
      <c r="A514" s="38"/>
      <c r="B514" s="39"/>
      <c r="C514" s="214" t="s">
        <v>339</v>
      </c>
      <c r="D514" s="214" t="s">
        <v>154</v>
      </c>
      <c r="E514" s="215" t="s">
        <v>522</v>
      </c>
      <c r="F514" s="216" t="s">
        <v>523</v>
      </c>
      <c r="G514" s="217" t="s">
        <v>218</v>
      </c>
      <c r="H514" s="218">
        <v>5</v>
      </c>
      <c r="I514" s="219"/>
      <c r="J514" s="220">
        <f>ROUND(I514*H514,2)</f>
        <v>0</v>
      </c>
      <c r="K514" s="216" t="s">
        <v>1</v>
      </c>
      <c r="L514" s="44"/>
      <c r="M514" s="221" t="s">
        <v>1</v>
      </c>
      <c r="N514" s="222" t="s">
        <v>38</v>
      </c>
      <c r="O514" s="91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5" t="s">
        <v>158</v>
      </c>
      <c r="AT514" s="225" t="s">
        <v>154</v>
      </c>
      <c r="AU514" s="225" t="s">
        <v>82</v>
      </c>
      <c r="AY514" s="17" t="s">
        <v>152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7" t="s">
        <v>80</v>
      </c>
      <c r="BK514" s="226">
        <f>ROUND(I514*H514,2)</f>
        <v>0</v>
      </c>
      <c r="BL514" s="17" t="s">
        <v>158</v>
      </c>
      <c r="BM514" s="225" t="s">
        <v>524</v>
      </c>
    </row>
    <row r="515" s="13" customFormat="1">
      <c r="A515" s="13"/>
      <c r="B515" s="227"/>
      <c r="C515" s="228"/>
      <c r="D515" s="229" t="s">
        <v>159</v>
      </c>
      <c r="E515" s="230" t="s">
        <v>1</v>
      </c>
      <c r="F515" s="231" t="s">
        <v>220</v>
      </c>
      <c r="G515" s="228"/>
      <c r="H515" s="230" t="s">
        <v>1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7" t="s">
        <v>159</v>
      </c>
      <c r="AU515" s="237" t="s">
        <v>82</v>
      </c>
      <c r="AV515" s="13" t="s">
        <v>80</v>
      </c>
      <c r="AW515" s="13" t="s">
        <v>30</v>
      </c>
      <c r="AX515" s="13" t="s">
        <v>73</v>
      </c>
      <c r="AY515" s="237" t="s">
        <v>152</v>
      </c>
    </row>
    <row r="516" s="14" customFormat="1">
      <c r="A516" s="14"/>
      <c r="B516" s="238"/>
      <c r="C516" s="239"/>
      <c r="D516" s="229" t="s">
        <v>159</v>
      </c>
      <c r="E516" s="240" t="s">
        <v>1</v>
      </c>
      <c r="F516" s="241" t="s">
        <v>80</v>
      </c>
      <c r="G516" s="239"/>
      <c r="H516" s="242">
        <v>1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8" t="s">
        <v>159</v>
      </c>
      <c r="AU516" s="248" t="s">
        <v>82</v>
      </c>
      <c r="AV516" s="14" t="s">
        <v>82</v>
      </c>
      <c r="AW516" s="14" t="s">
        <v>30</v>
      </c>
      <c r="AX516" s="14" t="s">
        <v>73</v>
      </c>
      <c r="AY516" s="248" t="s">
        <v>152</v>
      </c>
    </row>
    <row r="517" s="13" customFormat="1">
      <c r="A517" s="13"/>
      <c r="B517" s="227"/>
      <c r="C517" s="228"/>
      <c r="D517" s="229" t="s">
        <v>159</v>
      </c>
      <c r="E517" s="230" t="s">
        <v>1</v>
      </c>
      <c r="F517" s="231" t="s">
        <v>327</v>
      </c>
      <c r="G517" s="228"/>
      <c r="H517" s="230" t="s">
        <v>1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159</v>
      </c>
      <c r="AU517" s="237" t="s">
        <v>82</v>
      </c>
      <c r="AV517" s="13" t="s">
        <v>80</v>
      </c>
      <c r="AW517" s="13" t="s">
        <v>30</v>
      </c>
      <c r="AX517" s="13" t="s">
        <v>73</v>
      </c>
      <c r="AY517" s="237" t="s">
        <v>152</v>
      </c>
    </row>
    <row r="518" s="14" customFormat="1">
      <c r="A518" s="14"/>
      <c r="B518" s="238"/>
      <c r="C518" s="239"/>
      <c r="D518" s="229" t="s">
        <v>159</v>
      </c>
      <c r="E518" s="240" t="s">
        <v>1</v>
      </c>
      <c r="F518" s="241" t="s">
        <v>80</v>
      </c>
      <c r="G518" s="239"/>
      <c r="H518" s="242">
        <v>1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8" t="s">
        <v>159</v>
      </c>
      <c r="AU518" s="248" t="s">
        <v>82</v>
      </c>
      <c r="AV518" s="14" t="s">
        <v>82</v>
      </c>
      <c r="AW518" s="14" t="s">
        <v>30</v>
      </c>
      <c r="AX518" s="14" t="s">
        <v>73</v>
      </c>
      <c r="AY518" s="248" t="s">
        <v>152</v>
      </c>
    </row>
    <row r="519" s="13" customFormat="1">
      <c r="A519" s="13"/>
      <c r="B519" s="227"/>
      <c r="C519" s="228"/>
      <c r="D519" s="229" t="s">
        <v>159</v>
      </c>
      <c r="E519" s="230" t="s">
        <v>1</v>
      </c>
      <c r="F519" s="231" t="s">
        <v>525</v>
      </c>
      <c r="G519" s="228"/>
      <c r="H519" s="230" t="s">
        <v>1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159</v>
      </c>
      <c r="AU519" s="237" t="s">
        <v>82</v>
      </c>
      <c r="AV519" s="13" t="s">
        <v>80</v>
      </c>
      <c r="AW519" s="13" t="s">
        <v>30</v>
      </c>
      <c r="AX519" s="13" t="s">
        <v>73</v>
      </c>
      <c r="AY519" s="237" t="s">
        <v>152</v>
      </c>
    </row>
    <row r="520" s="14" customFormat="1">
      <c r="A520" s="14"/>
      <c r="B520" s="238"/>
      <c r="C520" s="239"/>
      <c r="D520" s="229" t="s">
        <v>159</v>
      </c>
      <c r="E520" s="240" t="s">
        <v>1</v>
      </c>
      <c r="F520" s="241" t="s">
        <v>80</v>
      </c>
      <c r="G520" s="239"/>
      <c r="H520" s="242">
        <v>1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159</v>
      </c>
      <c r="AU520" s="248" t="s">
        <v>82</v>
      </c>
      <c r="AV520" s="14" t="s">
        <v>82</v>
      </c>
      <c r="AW520" s="14" t="s">
        <v>30</v>
      </c>
      <c r="AX520" s="14" t="s">
        <v>73</v>
      </c>
      <c r="AY520" s="248" t="s">
        <v>152</v>
      </c>
    </row>
    <row r="521" s="13" customFormat="1">
      <c r="A521" s="13"/>
      <c r="B521" s="227"/>
      <c r="C521" s="228"/>
      <c r="D521" s="229" t="s">
        <v>159</v>
      </c>
      <c r="E521" s="230" t="s">
        <v>1</v>
      </c>
      <c r="F521" s="231" t="s">
        <v>526</v>
      </c>
      <c r="G521" s="228"/>
      <c r="H521" s="230" t="s">
        <v>1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7" t="s">
        <v>159</v>
      </c>
      <c r="AU521" s="237" t="s">
        <v>82</v>
      </c>
      <c r="AV521" s="13" t="s">
        <v>80</v>
      </c>
      <c r="AW521" s="13" t="s">
        <v>30</v>
      </c>
      <c r="AX521" s="13" t="s">
        <v>73</v>
      </c>
      <c r="AY521" s="237" t="s">
        <v>152</v>
      </c>
    </row>
    <row r="522" s="14" customFormat="1">
      <c r="A522" s="14"/>
      <c r="B522" s="238"/>
      <c r="C522" s="239"/>
      <c r="D522" s="229" t="s">
        <v>159</v>
      </c>
      <c r="E522" s="240" t="s">
        <v>1</v>
      </c>
      <c r="F522" s="241" t="s">
        <v>80</v>
      </c>
      <c r="G522" s="239"/>
      <c r="H522" s="242">
        <v>1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8" t="s">
        <v>159</v>
      </c>
      <c r="AU522" s="248" t="s">
        <v>82</v>
      </c>
      <c r="AV522" s="14" t="s">
        <v>82</v>
      </c>
      <c r="AW522" s="14" t="s">
        <v>30</v>
      </c>
      <c r="AX522" s="14" t="s">
        <v>73</v>
      </c>
      <c r="AY522" s="248" t="s">
        <v>152</v>
      </c>
    </row>
    <row r="523" s="13" customFormat="1">
      <c r="A523" s="13"/>
      <c r="B523" s="227"/>
      <c r="C523" s="228"/>
      <c r="D523" s="229" t="s">
        <v>159</v>
      </c>
      <c r="E523" s="230" t="s">
        <v>1</v>
      </c>
      <c r="F523" s="231" t="s">
        <v>527</v>
      </c>
      <c r="G523" s="228"/>
      <c r="H523" s="230" t="s">
        <v>1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159</v>
      </c>
      <c r="AU523" s="237" t="s">
        <v>82</v>
      </c>
      <c r="AV523" s="13" t="s">
        <v>80</v>
      </c>
      <c r="AW523" s="13" t="s">
        <v>30</v>
      </c>
      <c r="AX523" s="13" t="s">
        <v>73</v>
      </c>
      <c r="AY523" s="237" t="s">
        <v>152</v>
      </c>
    </row>
    <row r="524" s="14" customFormat="1">
      <c r="A524" s="14"/>
      <c r="B524" s="238"/>
      <c r="C524" s="239"/>
      <c r="D524" s="229" t="s">
        <v>159</v>
      </c>
      <c r="E524" s="240" t="s">
        <v>1</v>
      </c>
      <c r="F524" s="241" t="s">
        <v>80</v>
      </c>
      <c r="G524" s="239"/>
      <c r="H524" s="242">
        <v>1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159</v>
      </c>
      <c r="AU524" s="248" t="s">
        <v>82</v>
      </c>
      <c r="AV524" s="14" t="s">
        <v>82</v>
      </c>
      <c r="AW524" s="14" t="s">
        <v>30</v>
      </c>
      <c r="AX524" s="14" t="s">
        <v>73</v>
      </c>
      <c r="AY524" s="248" t="s">
        <v>152</v>
      </c>
    </row>
    <row r="525" s="15" customFormat="1">
      <c r="A525" s="15"/>
      <c r="B525" s="249"/>
      <c r="C525" s="250"/>
      <c r="D525" s="229" t="s">
        <v>159</v>
      </c>
      <c r="E525" s="251" t="s">
        <v>1</v>
      </c>
      <c r="F525" s="252" t="s">
        <v>162</v>
      </c>
      <c r="G525" s="250"/>
      <c r="H525" s="253">
        <v>5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9" t="s">
        <v>159</v>
      </c>
      <c r="AU525" s="259" t="s">
        <v>82</v>
      </c>
      <c r="AV525" s="15" t="s">
        <v>158</v>
      </c>
      <c r="AW525" s="15" t="s">
        <v>30</v>
      </c>
      <c r="AX525" s="15" t="s">
        <v>80</v>
      </c>
      <c r="AY525" s="259" t="s">
        <v>152</v>
      </c>
    </row>
    <row r="526" s="2" customFormat="1" ht="33" customHeight="1">
      <c r="A526" s="38"/>
      <c r="B526" s="39"/>
      <c r="C526" s="260" t="s">
        <v>528</v>
      </c>
      <c r="D526" s="260" t="s">
        <v>203</v>
      </c>
      <c r="E526" s="261" t="s">
        <v>529</v>
      </c>
      <c r="F526" s="262" t="s">
        <v>530</v>
      </c>
      <c r="G526" s="263" t="s">
        <v>218</v>
      </c>
      <c r="H526" s="264">
        <v>4</v>
      </c>
      <c r="I526" s="265"/>
      <c r="J526" s="266">
        <f>ROUND(I526*H526,2)</f>
        <v>0</v>
      </c>
      <c r="K526" s="262" t="s">
        <v>1</v>
      </c>
      <c r="L526" s="267"/>
      <c r="M526" s="268" t="s">
        <v>1</v>
      </c>
      <c r="N526" s="269" t="s">
        <v>38</v>
      </c>
      <c r="O526" s="91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5" t="s">
        <v>173</v>
      </c>
      <c r="AT526" s="225" t="s">
        <v>203</v>
      </c>
      <c r="AU526" s="225" t="s">
        <v>82</v>
      </c>
      <c r="AY526" s="17" t="s">
        <v>152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7" t="s">
        <v>80</v>
      </c>
      <c r="BK526" s="226">
        <f>ROUND(I526*H526,2)</f>
        <v>0</v>
      </c>
      <c r="BL526" s="17" t="s">
        <v>158</v>
      </c>
      <c r="BM526" s="225" t="s">
        <v>531</v>
      </c>
    </row>
    <row r="527" s="2" customFormat="1" ht="33" customHeight="1">
      <c r="A527" s="38"/>
      <c r="B527" s="39"/>
      <c r="C527" s="260" t="s">
        <v>353</v>
      </c>
      <c r="D527" s="260" t="s">
        <v>203</v>
      </c>
      <c r="E527" s="261" t="s">
        <v>532</v>
      </c>
      <c r="F527" s="262" t="s">
        <v>533</v>
      </c>
      <c r="G527" s="263" t="s">
        <v>218</v>
      </c>
      <c r="H527" s="264">
        <v>1</v>
      </c>
      <c r="I527" s="265"/>
      <c r="J527" s="266">
        <f>ROUND(I527*H527,2)</f>
        <v>0</v>
      </c>
      <c r="K527" s="262" t="s">
        <v>1</v>
      </c>
      <c r="L527" s="267"/>
      <c r="M527" s="268" t="s">
        <v>1</v>
      </c>
      <c r="N527" s="269" t="s">
        <v>38</v>
      </c>
      <c r="O527" s="91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5" t="s">
        <v>173</v>
      </c>
      <c r="AT527" s="225" t="s">
        <v>203</v>
      </c>
      <c r="AU527" s="225" t="s">
        <v>82</v>
      </c>
      <c r="AY527" s="17" t="s">
        <v>152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7" t="s">
        <v>80</v>
      </c>
      <c r="BK527" s="226">
        <f>ROUND(I527*H527,2)</f>
        <v>0</v>
      </c>
      <c r="BL527" s="17" t="s">
        <v>158</v>
      </c>
      <c r="BM527" s="225" t="s">
        <v>534</v>
      </c>
    </row>
    <row r="528" s="12" customFormat="1" ht="22.8" customHeight="1">
      <c r="A528" s="12"/>
      <c r="B528" s="198"/>
      <c r="C528" s="199"/>
      <c r="D528" s="200" t="s">
        <v>72</v>
      </c>
      <c r="E528" s="212" t="s">
        <v>191</v>
      </c>
      <c r="F528" s="212" t="s">
        <v>535</v>
      </c>
      <c r="G528" s="199"/>
      <c r="H528" s="199"/>
      <c r="I528" s="202"/>
      <c r="J528" s="213">
        <f>BK528</f>
        <v>0</v>
      </c>
      <c r="K528" s="199"/>
      <c r="L528" s="204"/>
      <c r="M528" s="205"/>
      <c r="N528" s="206"/>
      <c r="O528" s="206"/>
      <c r="P528" s="207">
        <f>SUM(P529:P647)</f>
        <v>0</v>
      </c>
      <c r="Q528" s="206"/>
      <c r="R528" s="207">
        <f>SUM(R529:R647)</f>
        <v>0</v>
      </c>
      <c r="S528" s="206"/>
      <c r="T528" s="208">
        <f>SUM(T529:T647)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09" t="s">
        <v>80</v>
      </c>
      <c r="AT528" s="210" t="s">
        <v>72</v>
      </c>
      <c r="AU528" s="210" t="s">
        <v>80</v>
      </c>
      <c r="AY528" s="209" t="s">
        <v>152</v>
      </c>
      <c r="BK528" s="211">
        <f>SUM(BK529:BK647)</f>
        <v>0</v>
      </c>
    </row>
    <row r="529" s="2" customFormat="1" ht="37.8" customHeight="1">
      <c r="A529" s="38"/>
      <c r="B529" s="39"/>
      <c r="C529" s="214" t="s">
        <v>536</v>
      </c>
      <c r="D529" s="214" t="s">
        <v>154</v>
      </c>
      <c r="E529" s="215" t="s">
        <v>537</v>
      </c>
      <c r="F529" s="216" t="s">
        <v>538</v>
      </c>
      <c r="G529" s="217" t="s">
        <v>211</v>
      </c>
      <c r="H529" s="218">
        <v>354.39999999999998</v>
      </c>
      <c r="I529" s="219"/>
      <c r="J529" s="220">
        <f>ROUND(I529*H529,2)</f>
        <v>0</v>
      </c>
      <c r="K529" s="216" t="s">
        <v>1</v>
      </c>
      <c r="L529" s="44"/>
      <c r="M529" s="221" t="s">
        <v>1</v>
      </c>
      <c r="N529" s="222" t="s">
        <v>38</v>
      </c>
      <c r="O529" s="91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5" t="s">
        <v>158</v>
      </c>
      <c r="AT529" s="225" t="s">
        <v>154</v>
      </c>
      <c r="AU529" s="225" t="s">
        <v>82</v>
      </c>
      <c r="AY529" s="17" t="s">
        <v>152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7" t="s">
        <v>80</v>
      </c>
      <c r="BK529" s="226">
        <f>ROUND(I529*H529,2)</f>
        <v>0</v>
      </c>
      <c r="BL529" s="17" t="s">
        <v>158</v>
      </c>
      <c r="BM529" s="225" t="s">
        <v>539</v>
      </c>
    </row>
    <row r="530" s="13" customFormat="1">
      <c r="A530" s="13"/>
      <c r="B530" s="227"/>
      <c r="C530" s="228"/>
      <c r="D530" s="229" t="s">
        <v>159</v>
      </c>
      <c r="E530" s="230" t="s">
        <v>1</v>
      </c>
      <c r="F530" s="231" t="s">
        <v>540</v>
      </c>
      <c r="G530" s="228"/>
      <c r="H530" s="230" t="s">
        <v>1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159</v>
      </c>
      <c r="AU530" s="237" t="s">
        <v>82</v>
      </c>
      <c r="AV530" s="13" t="s">
        <v>80</v>
      </c>
      <c r="AW530" s="13" t="s">
        <v>30</v>
      </c>
      <c r="AX530" s="13" t="s">
        <v>73</v>
      </c>
      <c r="AY530" s="237" t="s">
        <v>152</v>
      </c>
    </row>
    <row r="531" s="14" customFormat="1">
      <c r="A531" s="14"/>
      <c r="B531" s="238"/>
      <c r="C531" s="239"/>
      <c r="D531" s="229" t="s">
        <v>159</v>
      </c>
      <c r="E531" s="240" t="s">
        <v>1</v>
      </c>
      <c r="F531" s="241" t="s">
        <v>541</v>
      </c>
      <c r="G531" s="239"/>
      <c r="H531" s="242">
        <v>70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8" t="s">
        <v>159</v>
      </c>
      <c r="AU531" s="248" t="s">
        <v>82</v>
      </c>
      <c r="AV531" s="14" t="s">
        <v>82</v>
      </c>
      <c r="AW531" s="14" t="s">
        <v>30</v>
      </c>
      <c r="AX531" s="14" t="s">
        <v>73</v>
      </c>
      <c r="AY531" s="248" t="s">
        <v>152</v>
      </c>
    </row>
    <row r="532" s="14" customFormat="1">
      <c r="A532" s="14"/>
      <c r="B532" s="238"/>
      <c r="C532" s="239"/>
      <c r="D532" s="229" t="s">
        <v>159</v>
      </c>
      <c r="E532" s="240" t="s">
        <v>1</v>
      </c>
      <c r="F532" s="241" t="s">
        <v>542</v>
      </c>
      <c r="G532" s="239"/>
      <c r="H532" s="242">
        <v>134.40000000000001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159</v>
      </c>
      <c r="AU532" s="248" t="s">
        <v>82</v>
      </c>
      <c r="AV532" s="14" t="s">
        <v>82</v>
      </c>
      <c r="AW532" s="14" t="s">
        <v>30</v>
      </c>
      <c r="AX532" s="14" t="s">
        <v>73</v>
      </c>
      <c r="AY532" s="248" t="s">
        <v>152</v>
      </c>
    </row>
    <row r="533" s="13" customFormat="1">
      <c r="A533" s="13"/>
      <c r="B533" s="227"/>
      <c r="C533" s="228"/>
      <c r="D533" s="229" t="s">
        <v>159</v>
      </c>
      <c r="E533" s="230" t="s">
        <v>1</v>
      </c>
      <c r="F533" s="231" t="s">
        <v>543</v>
      </c>
      <c r="G533" s="228"/>
      <c r="H533" s="230" t="s">
        <v>1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159</v>
      </c>
      <c r="AU533" s="237" t="s">
        <v>82</v>
      </c>
      <c r="AV533" s="13" t="s">
        <v>80</v>
      </c>
      <c r="AW533" s="13" t="s">
        <v>30</v>
      </c>
      <c r="AX533" s="13" t="s">
        <v>73</v>
      </c>
      <c r="AY533" s="237" t="s">
        <v>152</v>
      </c>
    </row>
    <row r="534" s="14" customFormat="1">
      <c r="A534" s="14"/>
      <c r="B534" s="238"/>
      <c r="C534" s="239"/>
      <c r="D534" s="229" t="s">
        <v>159</v>
      </c>
      <c r="E534" s="240" t="s">
        <v>1</v>
      </c>
      <c r="F534" s="241" t="s">
        <v>544</v>
      </c>
      <c r="G534" s="239"/>
      <c r="H534" s="242">
        <v>150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8" t="s">
        <v>159</v>
      </c>
      <c r="AU534" s="248" t="s">
        <v>82</v>
      </c>
      <c r="AV534" s="14" t="s">
        <v>82</v>
      </c>
      <c r="AW534" s="14" t="s">
        <v>30</v>
      </c>
      <c r="AX534" s="14" t="s">
        <v>73</v>
      </c>
      <c r="AY534" s="248" t="s">
        <v>152</v>
      </c>
    </row>
    <row r="535" s="15" customFormat="1">
      <c r="A535" s="15"/>
      <c r="B535" s="249"/>
      <c r="C535" s="250"/>
      <c r="D535" s="229" t="s">
        <v>159</v>
      </c>
      <c r="E535" s="251" t="s">
        <v>1</v>
      </c>
      <c r="F535" s="252" t="s">
        <v>162</v>
      </c>
      <c r="G535" s="250"/>
      <c r="H535" s="253">
        <v>354.39999999999998</v>
      </c>
      <c r="I535" s="254"/>
      <c r="J535" s="250"/>
      <c r="K535" s="250"/>
      <c r="L535" s="255"/>
      <c r="M535" s="256"/>
      <c r="N535" s="257"/>
      <c r="O535" s="257"/>
      <c r="P535" s="257"/>
      <c r="Q535" s="257"/>
      <c r="R535" s="257"/>
      <c r="S535" s="257"/>
      <c r="T535" s="25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9" t="s">
        <v>159</v>
      </c>
      <c r="AU535" s="259" t="s">
        <v>82</v>
      </c>
      <c r="AV535" s="15" t="s">
        <v>158</v>
      </c>
      <c r="AW535" s="15" t="s">
        <v>30</v>
      </c>
      <c r="AX535" s="15" t="s">
        <v>80</v>
      </c>
      <c r="AY535" s="259" t="s">
        <v>152</v>
      </c>
    </row>
    <row r="536" s="2" customFormat="1" ht="37.8" customHeight="1">
      <c r="A536" s="38"/>
      <c r="B536" s="39"/>
      <c r="C536" s="214" t="s">
        <v>365</v>
      </c>
      <c r="D536" s="214" t="s">
        <v>154</v>
      </c>
      <c r="E536" s="215" t="s">
        <v>545</v>
      </c>
      <c r="F536" s="216" t="s">
        <v>546</v>
      </c>
      <c r="G536" s="217" t="s">
        <v>211</v>
      </c>
      <c r="H536" s="218">
        <v>15948</v>
      </c>
      <c r="I536" s="219"/>
      <c r="J536" s="220">
        <f>ROUND(I536*H536,2)</f>
        <v>0</v>
      </c>
      <c r="K536" s="216" t="s">
        <v>1</v>
      </c>
      <c r="L536" s="44"/>
      <c r="M536" s="221" t="s">
        <v>1</v>
      </c>
      <c r="N536" s="222" t="s">
        <v>38</v>
      </c>
      <c r="O536" s="91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5" t="s">
        <v>158</v>
      </c>
      <c r="AT536" s="225" t="s">
        <v>154</v>
      </c>
      <c r="AU536" s="225" t="s">
        <v>82</v>
      </c>
      <c r="AY536" s="17" t="s">
        <v>152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7" t="s">
        <v>80</v>
      </c>
      <c r="BK536" s="226">
        <f>ROUND(I536*H536,2)</f>
        <v>0</v>
      </c>
      <c r="BL536" s="17" t="s">
        <v>158</v>
      </c>
      <c r="BM536" s="225" t="s">
        <v>547</v>
      </c>
    </row>
    <row r="537" s="14" customFormat="1">
      <c r="A537" s="14"/>
      <c r="B537" s="238"/>
      <c r="C537" s="239"/>
      <c r="D537" s="229" t="s">
        <v>159</v>
      </c>
      <c r="E537" s="240" t="s">
        <v>1</v>
      </c>
      <c r="F537" s="241" t="s">
        <v>548</v>
      </c>
      <c r="G537" s="239"/>
      <c r="H537" s="242">
        <v>15948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159</v>
      </c>
      <c r="AU537" s="248" t="s">
        <v>82</v>
      </c>
      <c r="AV537" s="14" t="s">
        <v>82</v>
      </c>
      <c r="AW537" s="14" t="s">
        <v>30</v>
      </c>
      <c r="AX537" s="14" t="s">
        <v>73</v>
      </c>
      <c r="AY537" s="248" t="s">
        <v>152</v>
      </c>
    </row>
    <row r="538" s="15" customFormat="1">
      <c r="A538" s="15"/>
      <c r="B538" s="249"/>
      <c r="C538" s="250"/>
      <c r="D538" s="229" t="s">
        <v>159</v>
      </c>
      <c r="E538" s="251" t="s">
        <v>1</v>
      </c>
      <c r="F538" s="252" t="s">
        <v>162</v>
      </c>
      <c r="G538" s="250"/>
      <c r="H538" s="253">
        <v>15948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9" t="s">
        <v>159</v>
      </c>
      <c r="AU538" s="259" t="s">
        <v>82</v>
      </c>
      <c r="AV538" s="15" t="s">
        <v>158</v>
      </c>
      <c r="AW538" s="15" t="s">
        <v>30</v>
      </c>
      <c r="AX538" s="15" t="s">
        <v>80</v>
      </c>
      <c r="AY538" s="259" t="s">
        <v>152</v>
      </c>
    </row>
    <row r="539" s="2" customFormat="1" ht="44.25" customHeight="1">
      <c r="A539" s="38"/>
      <c r="B539" s="39"/>
      <c r="C539" s="214" t="s">
        <v>549</v>
      </c>
      <c r="D539" s="214" t="s">
        <v>154</v>
      </c>
      <c r="E539" s="215" t="s">
        <v>550</v>
      </c>
      <c r="F539" s="216" t="s">
        <v>551</v>
      </c>
      <c r="G539" s="217" t="s">
        <v>218</v>
      </c>
      <c r="H539" s="218">
        <v>3</v>
      </c>
      <c r="I539" s="219"/>
      <c r="J539" s="220">
        <f>ROUND(I539*H539,2)</f>
        <v>0</v>
      </c>
      <c r="K539" s="216" t="s">
        <v>1</v>
      </c>
      <c r="L539" s="44"/>
      <c r="M539" s="221" t="s">
        <v>1</v>
      </c>
      <c r="N539" s="222" t="s">
        <v>38</v>
      </c>
      <c r="O539" s="91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5" t="s">
        <v>158</v>
      </c>
      <c r="AT539" s="225" t="s">
        <v>154</v>
      </c>
      <c r="AU539" s="225" t="s">
        <v>82</v>
      </c>
      <c r="AY539" s="17" t="s">
        <v>152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7" t="s">
        <v>80</v>
      </c>
      <c r="BK539" s="226">
        <f>ROUND(I539*H539,2)</f>
        <v>0</v>
      </c>
      <c r="BL539" s="17" t="s">
        <v>158</v>
      </c>
      <c r="BM539" s="225" t="s">
        <v>552</v>
      </c>
    </row>
    <row r="540" s="2" customFormat="1" ht="37.8" customHeight="1">
      <c r="A540" s="38"/>
      <c r="B540" s="39"/>
      <c r="C540" s="214" t="s">
        <v>369</v>
      </c>
      <c r="D540" s="214" t="s">
        <v>154</v>
      </c>
      <c r="E540" s="215" t="s">
        <v>553</v>
      </c>
      <c r="F540" s="216" t="s">
        <v>554</v>
      </c>
      <c r="G540" s="217" t="s">
        <v>211</v>
      </c>
      <c r="H540" s="218">
        <v>354.39999999999998</v>
      </c>
      <c r="I540" s="219"/>
      <c r="J540" s="220">
        <f>ROUND(I540*H540,2)</f>
        <v>0</v>
      </c>
      <c r="K540" s="216" t="s">
        <v>1</v>
      </c>
      <c r="L540" s="44"/>
      <c r="M540" s="221" t="s">
        <v>1</v>
      </c>
      <c r="N540" s="222" t="s">
        <v>38</v>
      </c>
      <c r="O540" s="91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5" t="s">
        <v>158</v>
      </c>
      <c r="AT540" s="225" t="s">
        <v>154</v>
      </c>
      <c r="AU540" s="225" t="s">
        <v>82</v>
      </c>
      <c r="AY540" s="17" t="s">
        <v>152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7" t="s">
        <v>80</v>
      </c>
      <c r="BK540" s="226">
        <f>ROUND(I540*H540,2)</f>
        <v>0</v>
      </c>
      <c r="BL540" s="17" t="s">
        <v>158</v>
      </c>
      <c r="BM540" s="225" t="s">
        <v>555</v>
      </c>
    </row>
    <row r="541" s="2" customFormat="1" ht="16.5" customHeight="1">
      <c r="A541" s="38"/>
      <c r="B541" s="39"/>
      <c r="C541" s="214" t="s">
        <v>556</v>
      </c>
      <c r="D541" s="214" t="s">
        <v>154</v>
      </c>
      <c r="E541" s="215" t="s">
        <v>557</v>
      </c>
      <c r="F541" s="216" t="s">
        <v>558</v>
      </c>
      <c r="G541" s="217" t="s">
        <v>211</v>
      </c>
      <c r="H541" s="218">
        <v>354.39999999999998</v>
      </c>
      <c r="I541" s="219"/>
      <c r="J541" s="220">
        <f>ROUND(I541*H541,2)</f>
        <v>0</v>
      </c>
      <c r="K541" s="216" t="s">
        <v>1</v>
      </c>
      <c r="L541" s="44"/>
      <c r="M541" s="221" t="s">
        <v>1</v>
      </c>
      <c r="N541" s="222" t="s">
        <v>38</v>
      </c>
      <c r="O541" s="91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5" t="s">
        <v>158</v>
      </c>
      <c r="AT541" s="225" t="s">
        <v>154</v>
      </c>
      <c r="AU541" s="225" t="s">
        <v>82</v>
      </c>
      <c r="AY541" s="17" t="s">
        <v>152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7" t="s">
        <v>80</v>
      </c>
      <c r="BK541" s="226">
        <f>ROUND(I541*H541,2)</f>
        <v>0</v>
      </c>
      <c r="BL541" s="17" t="s">
        <v>158</v>
      </c>
      <c r="BM541" s="225" t="s">
        <v>559</v>
      </c>
    </row>
    <row r="542" s="2" customFormat="1" ht="16.5" customHeight="1">
      <c r="A542" s="38"/>
      <c r="B542" s="39"/>
      <c r="C542" s="214" t="s">
        <v>375</v>
      </c>
      <c r="D542" s="214" t="s">
        <v>154</v>
      </c>
      <c r="E542" s="215" t="s">
        <v>560</v>
      </c>
      <c r="F542" s="216" t="s">
        <v>561</v>
      </c>
      <c r="G542" s="217" t="s">
        <v>211</v>
      </c>
      <c r="H542" s="218">
        <v>15948</v>
      </c>
      <c r="I542" s="219"/>
      <c r="J542" s="220">
        <f>ROUND(I542*H542,2)</f>
        <v>0</v>
      </c>
      <c r="K542" s="216" t="s">
        <v>1</v>
      </c>
      <c r="L542" s="44"/>
      <c r="M542" s="221" t="s">
        <v>1</v>
      </c>
      <c r="N542" s="222" t="s">
        <v>38</v>
      </c>
      <c r="O542" s="91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5" t="s">
        <v>158</v>
      </c>
      <c r="AT542" s="225" t="s">
        <v>154</v>
      </c>
      <c r="AU542" s="225" t="s">
        <v>82</v>
      </c>
      <c r="AY542" s="17" t="s">
        <v>152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7" t="s">
        <v>80</v>
      </c>
      <c r="BK542" s="226">
        <f>ROUND(I542*H542,2)</f>
        <v>0</v>
      </c>
      <c r="BL542" s="17" t="s">
        <v>158</v>
      </c>
      <c r="BM542" s="225" t="s">
        <v>562</v>
      </c>
    </row>
    <row r="543" s="14" customFormat="1">
      <c r="A543" s="14"/>
      <c r="B543" s="238"/>
      <c r="C543" s="239"/>
      <c r="D543" s="229" t="s">
        <v>159</v>
      </c>
      <c r="E543" s="240" t="s">
        <v>1</v>
      </c>
      <c r="F543" s="241" t="s">
        <v>548</v>
      </c>
      <c r="G543" s="239"/>
      <c r="H543" s="242">
        <v>15948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8" t="s">
        <v>159</v>
      </c>
      <c r="AU543" s="248" t="s">
        <v>82</v>
      </c>
      <c r="AV543" s="14" t="s">
        <v>82</v>
      </c>
      <c r="AW543" s="14" t="s">
        <v>30</v>
      </c>
      <c r="AX543" s="14" t="s">
        <v>73</v>
      </c>
      <c r="AY543" s="248" t="s">
        <v>152</v>
      </c>
    </row>
    <row r="544" s="15" customFormat="1">
      <c r="A544" s="15"/>
      <c r="B544" s="249"/>
      <c r="C544" s="250"/>
      <c r="D544" s="229" t="s">
        <v>159</v>
      </c>
      <c r="E544" s="251" t="s">
        <v>1</v>
      </c>
      <c r="F544" s="252" t="s">
        <v>162</v>
      </c>
      <c r="G544" s="250"/>
      <c r="H544" s="253">
        <v>15948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9" t="s">
        <v>159</v>
      </c>
      <c r="AU544" s="259" t="s">
        <v>82</v>
      </c>
      <c r="AV544" s="15" t="s">
        <v>158</v>
      </c>
      <c r="AW544" s="15" t="s">
        <v>30</v>
      </c>
      <c r="AX544" s="15" t="s">
        <v>80</v>
      </c>
      <c r="AY544" s="259" t="s">
        <v>152</v>
      </c>
    </row>
    <row r="545" s="2" customFormat="1" ht="21.75" customHeight="1">
      <c r="A545" s="38"/>
      <c r="B545" s="39"/>
      <c r="C545" s="214" t="s">
        <v>563</v>
      </c>
      <c r="D545" s="214" t="s">
        <v>154</v>
      </c>
      <c r="E545" s="215" t="s">
        <v>564</v>
      </c>
      <c r="F545" s="216" t="s">
        <v>565</v>
      </c>
      <c r="G545" s="217" t="s">
        <v>211</v>
      </c>
      <c r="H545" s="218">
        <v>354.39999999999998</v>
      </c>
      <c r="I545" s="219"/>
      <c r="J545" s="220">
        <f>ROUND(I545*H545,2)</f>
        <v>0</v>
      </c>
      <c r="K545" s="216" t="s">
        <v>1</v>
      </c>
      <c r="L545" s="44"/>
      <c r="M545" s="221" t="s">
        <v>1</v>
      </c>
      <c r="N545" s="222" t="s">
        <v>38</v>
      </c>
      <c r="O545" s="91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5" t="s">
        <v>158</v>
      </c>
      <c r="AT545" s="225" t="s">
        <v>154</v>
      </c>
      <c r="AU545" s="225" t="s">
        <v>82</v>
      </c>
      <c r="AY545" s="17" t="s">
        <v>152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7" t="s">
        <v>80</v>
      </c>
      <c r="BK545" s="226">
        <f>ROUND(I545*H545,2)</f>
        <v>0</v>
      </c>
      <c r="BL545" s="17" t="s">
        <v>158</v>
      </c>
      <c r="BM545" s="225" t="s">
        <v>566</v>
      </c>
    </row>
    <row r="546" s="2" customFormat="1" ht="33" customHeight="1">
      <c r="A546" s="38"/>
      <c r="B546" s="39"/>
      <c r="C546" s="214" t="s">
        <v>380</v>
      </c>
      <c r="D546" s="214" t="s">
        <v>154</v>
      </c>
      <c r="E546" s="215" t="s">
        <v>567</v>
      </c>
      <c r="F546" s="216" t="s">
        <v>568</v>
      </c>
      <c r="G546" s="217" t="s">
        <v>211</v>
      </c>
      <c r="H546" s="218">
        <v>250</v>
      </c>
      <c r="I546" s="219"/>
      <c r="J546" s="220">
        <f>ROUND(I546*H546,2)</f>
        <v>0</v>
      </c>
      <c r="K546" s="216" t="s">
        <v>1</v>
      </c>
      <c r="L546" s="44"/>
      <c r="M546" s="221" t="s">
        <v>1</v>
      </c>
      <c r="N546" s="222" t="s">
        <v>38</v>
      </c>
      <c r="O546" s="91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5" t="s">
        <v>158</v>
      </c>
      <c r="AT546" s="225" t="s">
        <v>154</v>
      </c>
      <c r="AU546" s="225" t="s">
        <v>82</v>
      </c>
      <c r="AY546" s="17" t="s">
        <v>152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7" t="s">
        <v>80</v>
      </c>
      <c r="BK546" s="226">
        <f>ROUND(I546*H546,2)</f>
        <v>0</v>
      </c>
      <c r="BL546" s="17" t="s">
        <v>158</v>
      </c>
      <c r="BM546" s="225" t="s">
        <v>569</v>
      </c>
    </row>
    <row r="547" s="2" customFormat="1" ht="24.15" customHeight="1">
      <c r="A547" s="38"/>
      <c r="B547" s="39"/>
      <c r="C547" s="214" t="s">
        <v>570</v>
      </c>
      <c r="D547" s="214" t="s">
        <v>154</v>
      </c>
      <c r="E547" s="215" t="s">
        <v>571</v>
      </c>
      <c r="F547" s="216" t="s">
        <v>572</v>
      </c>
      <c r="G547" s="217" t="s">
        <v>211</v>
      </c>
      <c r="H547" s="218">
        <v>528.42999999999995</v>
      </c>
      <c r="I547" s="219"/>
      <c r="J547" s="220">
        <f>ROUND(I547*H547,2)</f>
        <v>0</v>
      </c>
      <c r="K547" s="216" t="s">
        <v>1</v>
      </c>
      <c r="L547" s="44"/>
      <c r="M547" s="221" t="s">
        <v>1</v>
      </c>
      <c r="N547" s="222" t="s">
        <v>38</v>
      </c>
      <c r="O547" s="91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5" t="s">
        <v>158</v>
      </c>
      <c r="AT547" s="225" t="s">
        <v>154</v>
      </c>
      <c r="AU547" s="225" t="s">
        <v>82</v>
      </c>
      <c r="AY547" s="17" t="s">
        <v>152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7" t="s">
        <v>80</v>
      </c>
      <c r="BK547" s="226">
        <f>ROUND(I547*H547,2)</f>
        <v>0</v>
      </c>
      <c r="BL547" s="17" t="s">
        <v>158</v>
      </c>
      <c r="BM547" s="225" t="s">
        <v>573</v>
      </c>
    </row>
    <row r="548" s="14" customFormat="1">
      <c r="A548" s="14"/>
      <c r="B548" s="238"/>
      <c r="C548" s="239"/>
      <c r="D548" s="229" t="s">
        <v>159</v>
      </c>
      <c r="E548" s="240" t="s">
        <v>1</v>
      </c>
      <c r="F548" s="241" t="s">
        <v>574</v>
      </c>
      <c r="G548" s="239"/>
      <c r="H548" s="242">
        <v>528.42999999999995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159</v>
      </c>
      <c r="AU548" s="248" t="s">
        <v>82</v>
      </c>
      <c r="AV548" s="14" t="s">
        <v>82</v>
      </c>
      <c r="AW548" s="14" t="s">
        <v>30</v>
      </c>
      <c r="AX548" s="14" t="s">
        <v>73</v>
      </c>
      <c r="AY548" s="248" t="s">
        <v>152</v>
      </c>
    </row>
    <row r="549" s="15" customFormat="1">
      <c r="A549" s="15"/>
      <c r="B549" s="249"/>
      <c r="C549" s="250"/>
      <c r="D549" s="229" t="s">
        <v>159</v>
      </c>
      <c r="E549" s="251" t="s">
        <v>1</v>
      </c>
      <c r="F549" s="252" t="s">
        <v>162</v>
      </c>
      <c r="G549" s="250"/>
      <c r="H549" s="253">
        <v>528.42999999999995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9" t="s">
        <v>159</v>
      </c>
      <c r="AU549" s="259" t="s">
        <v>82</v>
      </c>
      <c r="AV549" s="15" t="s">
        <v>158</v>
      </c>
      <c r="AW549" s="15" t="s">
        <v>30</v>
      </c>
      <c r="AX549" s="15" t="s">
        <v>80</v>
      </c>
      <c r="AY549" s="259" t="s">
        <v>152</v>
      </c>
    </row>
    <row r="550" s="2" customFormat="1" ht="24.15" customHeight="1">
      <c r="A550" s="38"/>
      <c r="B550" s="39"/>
      <c r="C550" s="214" t="s">
        <v>385</v>
      </c>
      <c r="D550" s="214" t="s">
        <v>154</v>
      </c>
      <c r="E550" s="215" t="s">
        <v>575</v>
      </c>
      <c r="F550" s="216" t="s">
        <v>576</v>
      </c>
      <c r="G550" s="217" t="s">
        <v>278</v>
      </c>
      <c r="H550" s="218">
        <v>26.68</v>
      </c>
      <c r="I550" s="219"/>
      <c r="J550" s="220">
        <f>ROUND(I550*H550,2)</f>
        <v>0</v>
      </c>
      <c r="K550" s="216" t="s">
        <v>1</v>
      </c>
      <c r="L550" s="44"/>
      <c r="M550" s="221" t="s">
        <v>1</v>
      </c>
      <c r="N550" s="222" t="s">
        <v>38</v>
      </c>
      <c r="O550" s="91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5" t="s">
        <v>158</v>
      </c>
      <c r="AT550" s="225" t="s">
        <v>154</v>
      </c>
      <c r="AU550" s="225" t="s">
        <v>82</v>
      </c>
      <c r="AY550" s="17" t="s">
        <v>152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7" t="s">
        <v>80</v>
      </c>
      <c r="BK550" s="226">
        <f>ROUND(I550*H550,2)</f>
        <v>0</v>
      </c>
      <c r="BL550" s="17" t="s">
        <v>158</v>
      </c>
      <c r="BM550" s="225" t="s">
        <v>577</v>
      </c>
    </row>
    <row r="551" s="13" customFormat="1">
      <c r="A551" s="13"/>
      <c r="B551" s="227"/>
      <c r="C551" s="228"/>
      <c r="D551" s="229" t="s">
        <v>159</v>
      </c>
      <c r="E551" s="230" t="s">
        <v>1</v>
      </c>
      <c r="F551" s="231" t="s">
        <v>578</v>
      </c>
      <c r="G551" s="228"/>
      <c r="H551" s="230" t="s">
        <v>1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159</v>
      </c>
      <c r="AU551" s="237" t="s">
        <v>82</v>
      </c>
      <c r="AV551" s="13" t="s">
        <v>80</v>
      </c>
      <c r="AW551" s="13" t="s">
        <v>30</v>
      </c>
      <c r="AX551" s="13" t="s">
        <v>73</v>
      </c>
      <c r="AY551" s="237" t="s">
        <v>152</v>
      </c>
    </row>
    <row r="552" s="14" customFormat="1">
      <c r="A552" s="14"/>
      <c r="B552" s="238"/>
      <c r="C552" s="239"/>
      <c r="D552" s="229" t="s">
        <v>159</v>
      </c>
      <c r="E552" s="240" t="s">
        <v>1</v>
      </c>
      <c r="F552" s="241" t="s">
        <v>579</v>
      </c>
      <c r="G552" s="239"/>
      <c r="H552" s="242">
        <v>9.1199999999999992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8" t="s">
        <v>159</v>
      </c>
      <c r="AU552" s="248" t="s">
        <v>82</v>
      </c>
      <c r="AV552" s="14" t="s">
        <v>82</v>
      </c>
      <c r="AW552" s="14" t="s">
        <v>30</v>
      </c>
      <c r="AX552" s="14" t="s">
        <v>73</v>
      </c>
      <c r="AY552" s="248" t="s">
        <v>152</v>
      </c>
    </row>
    <row r="553" s="14" customFormat="1">
      <c r="A553" s="14"/>
      <c r="B553" s="238"/>
      <c r="C553" s="239"/>
      <c r="D553" s="229" t="s">
        <v>159</v>
      </c>
      <c r="E553" s="240" t="s">
        <v>1</v>
      </c>
      <c r="F553" s="241" t="s">
        <v>580</v>
      </c>
      <c r="G553" s="239"/>
      <c r="H553" s="242">
        <v>5.2000000000000002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8" t="s">
        <v>159</v>
      </c>
      <c r="AU553" s="248" t="s">
        <v>82</v>
      </c>
      <c r="AV553" s="14" t="s">
        <v>82</v>
      </c>
      <c r="AW553" s="14" t="s">
        <v>30</v>
      </c>
      <c r="AX553" s="14" t="s">
        <v>73</v>
      </c>
      <c r="AY553" s="248" t="s">
        <v>152</v>
      </c>
    </row>
    <row r="554" s="14" customFormat="1">
      <c r="A554" s="14"/>
      <c r="B554" s="238"/>
      <c r="C554" s="239"/>
      <c r="D554" s="229" t="s">
        <v>159</v>
      </c>
      <c r="E554" s="240" t="s">
        <v>1</v>
      </c>
      <c r="F554" s="241" t="s">
        <v>581</v>
      </c>
      <c r="G554" s="239"/>
      <c r="H554" s="242">
        <v>12.359999999999999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8" t="s">
        <v>159</v>
      </c>
      <c r="AU554" s="248" t="s">
        <v>82</v>
      </c>
      <c r="AV554" s="14" t="s">
        <v>82</v>
      </c>
      <c r="AW554" s="14" t="s">
        <v>30</v>
      </c>
      <c r="AX554" s="14" t="s">
        <v>73</v>
      </c>
      <c r="AY554" s="248" t="s">
        <v>152</v>
      </c>
    </row>
    <row r="555" s="15" customFormat="1">
      <c r="A555" s="15"/>
      <c r="B555" s="249"/>
      <c r="C555" s="250"/>
      <c r="D555" s="229" t="s">
        <v>159</v>
      </c>
      <c r="E555" s="251" t="s">
        <v>1</v>
      </c>
      <c r="F555" s="252" t="s">
        <v>162</v>
      </c>
      <c r="G555" s="250"/>
      <c r="H555" s="253">
        <v>26.68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9" t="s">
        <v>159</v>
      </c>
      <c r="AU555" s="259" t="s">
        <v>82</v>
      </c>
      <c r="AV555" s="15" t="s">
        <v>158</v>
      </c>
      <c r="AW555" s="15" t="s">
        <v>30</v>
      </c>
      <c r="AX555" s="15" t="s">
        <v>80</v>
      </c>
      <c r="AY555" s="259" t="s">
        <v>152</v>
      </c>
    </row>
    <row r="556" s="2" customFormat="1" ht="33" customHeight="1">
      <c r="A556" s="38"/>
      <c r="B556" s="39"/>
      <c r="C556" s="214" t="s">
        <v>582</v>
      </c>
      <c r="D556" s="214" t="s">
        <v>154</v>
      </c>
      <c r="E556" s="215" t="s">
        <v>583</v>
      </c>
      <c r="F556" s="216" t="s">
        <v>584</v>
      </c>
      <c r="G556" s="217" t="s">
        <v>278</v>
      </c>
      <c r="H556" s="218">
        <v>26.68</v>
      </c>
      <c r="I556" s="219"/>
      <c r="J556" s="220">
        <f>ROUND(I556*H556,2)</f>
        <v>0</v>
      </c>
      <c r="K556" s="216" t="s">
        <v>1</v>
      </c>
      <c r="L556" s="44"/>
      <c r="M556" s="221" t="s">
        <v>1</v>
      </c>
      <c r="N556" s="222" t="s">
        <v>38</v>
      </c>
      <c r="O556" s="91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5" t="s">
        <v>158</v>
      </c>
      <c r="AT556" s="225" t="s">
        <v>154</v>
      </c>
      <c r="AU556" s="225" t="s">
        <v>82</v>
      </c>
      <c r="AY556" s="17" t="s">
        <v>152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7" t="s">
        <v>80</v>
      </c>
      <c r="BK556" s="226">
        <f>ROUND(I556*H556,2)</f>
        <v>0</v>
      </c>
      <c r="BL556" s="17" t="s">
        <v>158</v>
      </c>
      <c r="BM556" s="225" t="s">
        <v>585</v>
      </c>
    </row>
    <row r="557" s="13" customFormat="1">
      <c r="A557" s="13"/>
      <c r="B557" s="227"/>
      <c r="C557" s="228"/>
      <c r="D557" s="229" t="s">
        <v>159</v>
      </c>
      <c r="E557" s="230" t="s">
        <v>1</v>
      </c>
      <c r="F557" s="231" t="s">
        <v>578</v>
      </c>
      <c r="G557" s="228"/>
      <c r="H557" s="230" t="s">
        <v>1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159</v>
      </c>
      <c r="AU557" s="237" t="s">
        <v>82</v>
      </c>
      <c r="AV557" s="13" t="s">
        <v>80</v>
      </c>
      <c r="AW557" s="13" t="s">
        <v>30</v>
      </c>
      <c r="AX557" s="13" t="s">
        <v>73</v>
      </c>
      <c r="AY557" s="237" t="s">
        <v>152</v>
      </c>
    </row>
    <row r="558" s="14" customFormat="1">
      <c r="A558" s="14"/>
      <c r="B558" s="238"/>
      <c r="C558" s="239"/>
      <c r="D558" s="229" t="s">
        <v>159</v>
      </c>
      <c r="E558" s="240" t="s">
        <v>1</v>
      </c>
      <c r="F558" s="241" t="s">
        <v>579</v>
      </c>
      <c r="G558" s="239"/>
      <c r="H558" s="242">
        <v>9.1199999999999992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8" t="s">
        <v>159</v>
      </c>
      <c r="AU558" s="248" t="s">
        <v>82</v>
      </c>
      <c r="AV558" s="14" t="s">
        <v>82</v>
      </c>
      <c r="AW558" s="14" t="s">
        <v>30</v>
      </c>
      <c r="AX558" s="14" t="s">
        <v>73</v>
      </c>
      <c r="AY558" s="248" t="s">
        <v>152</v>
      </c>
    </row>
    <row r="559" s="14" customFormat="1">
      <c r="A559" s="14"/>
      <c r="B559" s="238"/>
      <c r="C559" s="239"/>
      <c r="D559" s="229" t="s">
        <v>159</v>
      </c>
      <c r="E559" s="240" t="s">
        <v>1</v>
      </c>
      <c r="F559" s="241" t="s">
        <v>580</v>
      </c>
      <c r="G559" s="239"/>
      <c r="H559" s="242">
        <v>5.2000000000000002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8" t="s">
        <v>159</v>
      </c>
      <c r="AU559" s="248" t="s">
        <v>82</v>
      </c>
      <c r="AV559" s="14" t="s">
        <v>82</v>
      </c>
      <c r="AW559" s="14" t="s">
        <v>30</v>
      </c>
      <c r="AX559" s="14" t="s">
        <v>73</v>
      </c>
      <c r="AY559" s="248" t="s">
        <v>152</v>
      </c>
    </row>
    <row r="560" s="14" customFormat="1">
      <c r="A560" s="14"/>
      <c r="B560" s="238"/>
      <c r="C560" s="239"/>
      <c r="D560" s="229" t="s">
        <v>159</v>
      </c>
      <c r="E560" s="240" t="s">
        <v>1</v>
      </c>
      <c r="F560" s="241" t="s">
        <v>581</v>
      </c>
      <c r="G560" s="239"/>
      <c r="H560" s="242">
        <v>12.359999999999999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8" t="s">
        <v>159</v>
      </c>
      <c r="AU560" s="248" t="s">
        <v>82</v>
      </c>
      <c r="AV560" s="14" t="s">
        <v>82</v>
      </c>
      <c r="AW560" s="14" t="s">
        <v>30</v>
      </c>
      <c r="AX560" s="14" t="s">
        <v>73</v>
      </c>
      <c r="AY560" s="248" t="s">
        <v>152</v>
      </c>
    </row>
    <row r="561" s="15" customFormat="1">
      <c r="A561" s="15"/>
      <c r="B561" s="249"/>
      <c r="C561" s="250"/>
      <c r="D561" s="229" t="s">
        <v>159</v>
      </c>
      <c r="E561" s="251" t="s">
        <v>1</v>
      </c>
      <c r="F561" s="252" t="s">
        <v>162</v>
      </c>
      <c r="G561" s="250"/>
      <c r="H561" s="253">
        <v>26.68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9" t="s">
        <v>159</v>
      </c>
      <c r="AU561" s="259" t="s">
        <v>82</v>
      </c>
      <c r="AV561" s="15" t="s">
        <v>158</v>
      </c>
      <c r="AW561" s="15" t="s">
        <v>30</v>
      </c>
      <c r="AX561" s="15" t="s">
        <v>80</v>
      </c>
      <c r="AY561" s="259" t="s">
        <v>152</v>
      </c>
    </row>
    <row r="562" s="2" customFormat="1" ht="24.15" customHeight="1">
      <c r="A562" s="38"/>
      <c r="B562" s="39"/>
      <c r="C562" s="214" t="s">
        <v>396</v>
      </c>
      <c r="D562" s="214" t="s">
        <v>154</v>
      </c>
      <c r="E562" s="215" t="s">
        <v>586</v>
      </c>
      <c r="F562" s="216" t="s">
        <v>587</v>
      </c>
      <c r="G562" s="217" t="s">
        <v>211</v>
      </c>
      <c r="H562" s="218">
        <v>25.98</v>
      </c>
      <c r="I562" s="219"/>
      <c r="J562" s="220">
        <f>ROUND(I562*H562,2)</f>
        <v>0</v>
      </c>
      <c r="K562" s="216" t="s">
        <v>1</v>
      </c>
      <c r="L562" s="44"/>
      <c r="M562" s="221" t="s">
        <v>1</v>
      </c>
      <c r="N562" s="222" t="s">
        <v>38</v>
      </c>
      <c r="O562" s="91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5" t="s">
        <v>158</v>
      </c>
      <c r="AT562" s="225" t="s">
        <v>154</v>
      </c>
      <c r="AU562" s="225" t="s">
        <v>82</v>
      </c>
      <c r="AY562" s="17" t="s">
        <v>152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7" t="s">
        <v>80</v>
      </c>
      <c r="BK562" s="226">
        <f>ROUND(I562*H562,2)</f>
        <v>0</v>
      </c>
      <c r="BL562" s="17" t="s">
        <v>158</v>
      </c>
      <c r="BM562" s="225" t="s">
        <v>588</v>
      </c>
    </row>
    <row r="563" s="13" customFormat="1">
      <c r="A563" s="13"/>
      <c r="B563" s="227"/>
      <c r="C563" s="228"/>
      <c r="D563" s="229" t="s">
        <v>159</v>
      </c>
      <c r="E563" s="230" t="s">
        <v>1</v>
      </c>
      <c r="F563" s="231" t="s">
        <v>220</v>
      </c>
      <c r="G563" s="228"/>
      <c r="H563" s="230" t="s">
        <v>1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159</v>
      </c>
      <c r="AU563" s="237" t="s">
        <v>82</v>
      </c>
      <c r="AV563" s="13" t="s">
        <v>80</v>
      </c>
      <c r="AW563" s="13" t="s">
        <v>30</v>
      </c>
      <c r="AX563" s="13" t="s">
        <v>73</v>
      </c>
      <c r="AY563" s="237" t="s">
        <v>152</v>
      </c>
    </row>
    <row r="564" s="14" customFormat="1">
      <c r="A564" s="14"/>
      <c r="B564" s="238"/>
      <c r="C564" s="239"/>
      <c r="D564" s="229" t="s">
        <v>159</v>
      </c>
      <c r="E564" s="240" t="s">
        <v>1</v>
      </c>
      <c r="F564" s="241" t="s">
        <v>589</v>
      </c>
      <c r="G564" s="239"/>
      <c r="H564" s="242">
        <v>2.5499999999999998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8" t="s">
        <v>159</v>
      </c>
      <c r="AU564" s="248" t="s">
        <v>82</v>
      </c>
      <c r="AV564" s="14" t="s">
        <v>82</v>
      </c>
      <c r="AW564" s="14" t="s">
        <v>30</v>
      </c>
      <c r="AX564" s="14" t="s">
        <v>73</v>
      </c>
      <c r="AY564" s="248" t="s">
        <v>152</v>
      </c>
    </row>
    <row r="565" s="13" customFormat="1">
      <c r="A565" s="13"/>
      <c r="B565" s="227"/>
      <c r="C565" s="228"/>
      <c r="D565" s="229" t="s">
        <v>159</v>
      </c>
      <c r="E565" s="230" t="s">
        <v>1</v>
      </c>
      <c r="F565" s="231" t="s">
        <v>590</v>
      </c>
      <c r="G565" s="228"/>
      <c r="H565" s="230" t="s">
        <v>1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159</v>
      </c>
      <c r="AU565" s="237" t="s">
        <v>82</v>
      </c>
      <c r="AV565" s="13" t="s">
        <v>80</v>
      </c>
      <c r="AW565" s="13" t="s">
        <v>30</v>
      </c>
      <c r="AX565" s="13" t="s">
        <v>73</v>
      </c>
      <c r="AY565" s="237" t="s">
        <v>152</v>
      </c>
    </row>
    <row r="566" s="14" customFormat="1">
      <c r="A566" s="14"/>
      <c r="B566" s="238"/>
      <c r="C566" s="239"/>
      <c r="D566" s="229" t="s">
        <v>159</v>
      </c>
      <c r="E566" s="240" t="s">
        <v>1</v>
      </c>
      <c r="F566" s="241" t="s">
        <v>591</v>
      </c>
      <c r="G566" s="239"/>
      <c r="H566" s="242">
        <v>7.29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8" t="s">
        <v>159</v>
      </c>
      <c r="AU566" s="248" t="s">
        <v>82</v>
      </c>
      <c r="AV566" s="14" t="s">
        <v>82</v>
      </c>
      <c r="AW566" s="14" t="s">
        <v>30</v>
      </c>
      <c r="AX566" s="14" t="s">
        <v>73</v>
      </c>
      <c r="AY566" s="248" t="s">
        <v>152</v>
      </c>
    </row>
    <row r="567" s="13" customFormat="1">
      <c r="A567" s="13"/>
      <c r="B567" s="227"/>
      <c r="C567" s="228"/>
      <c r="D567" s="229" t="s">
        <v>159</v>
      </c>
      <c r="E567" s="230" t="s">
        <v>1</v>
      </c>
      <c r="F567" s="231" t="s">
        <v>592</v>
      </c>
      <c r="G567" s="228"/>
      <c r="H567" s="230" t="s">
        <v>1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159</v>
      </c>
      <c r="AU567" s="237" t="s">
        <v>82</v>
      </c>
      <c r="AV567" s="13" t="s">
        <v>80</v>
      </c>
      <c r="AW567" s="13" t="s">
        <v>30</v>
      </c>
      <c r="AX567" s="13" t="s">
        <v>73</v>
      </c>
      <c r="AY567" s="237" t="s">
        <v>152</v>
      </c>
    </row>
    <row r="568" s="14" customFormat="1">
      <c r="A568" s="14"/>
      <c r="B568" s="238"/>
      <c r="C568" s="239"/>
      <c r="D568" s="229" t="s">
        <v>159</v>
      </c>
      <c r="E568" s="240" t="s">
        <v>1</v>
      </c>
      <c r="F568" s="241" t="s">
        <v>593</v>
      </c>
      <c r="G568" s="239"/>
      <c r="H568" s="242">
        <v>16.140000000000001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8" t="s">
        <v>159</v>
      </c>
      <c r="AU568" s="248" t="s">
        <v>82</v>
      </c>
      <c r="AV568" s="14" t="s">
        <v>82</v>
      </c>
      <c r="AW568" s="14" t="s">
        <v>30</v>
      </c>
      <c r="AX568" s="14" t="s">
        <v>73</v>
      </c>
      <c r="AY568" s="248" t="s">
        <v>152</v>
      </c>
    </row>
    <row r="569" s="15" customFormat="1">
      <c r="A569" s="15"/>
      <c r="B569" s="249"/>
      <c r="C569" s="250"/>
      <c r="D569" s="229" t="s">
        <v>159</v>
      </c>
      <c r="E569" s="251" t="s">
        <v>1</v>
      </c>
      <c r="F569" s="252" t="s">
        <v>162</v>
      </c>
      <c r="G569" s="250"/>
      <c r="H569" s="253">
        <v>25.98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9" t="s">
        <v>159</v>
      </c>
      <c r="AU569" s="259" t="s">
        <v>82</v>
      </c>
      <c r="AV569" s="15" t="s">
        <v>158</v>
      </c>
      <c r="AW569" s="15" t="s">
        <v>30</v>
      </c>
      <c r="AX569" s="15" t="s">
        <v>80</v>
      </c>
      <c r="AY569" s="259" t="s">
        <v>152</v>
      </c>
    </row>
    <row r="570" s="2" customFormat="1" ht="24.15" customHeight="1">
      <c r="A570" s="38"/>
      <c r="B570" s="39"/>
      <c r="C570" s="214" t="s">
        <v>594</v>
      </c>
      <c r="D570" s="214" t="s">
        <v>154</v>
      </c>
      <c r="E570" s="215" t="s">
        <v>595</v>
      </c>
      <c r="F570" s="216" t="s">
        <v>596</v>
      </c>
      <c r="G570" s="217" t="s">
        <v>211</v>
      </c>
      <c r="H570" s="218">
        <v>21.053999999999998</v>
      </c>
      <c r="I570" s="219"/>
      <c r="J570" s="220">
        <f>ROUND(I570*H570,2)</f>
        <v>0</v>
      </c>
      <c r="K570" s="216" t="s">
        <v>1</v>
      </c>
      <c r="L570" s="44"/>
      <c r="M570" s="221" t="s">
        <v>1</v>
      </c>
      <c r="N570" s="222" t="s">
        <v>38</v>
      </c>
      <c r="O570" s="91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5" t="s">
        <v>158</v>
      </c>
      <c r="AT570" s="225" t="s">
        <v>154</v>
      </c>
      <c r="AU570" s="225" t="s">
        <v>82</v>
      </c>
      <c r="AY570" s="17" t="s">
        <v>152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7" t="s">
        <v>80</v>
      </c>
      <c r="BK570" s="226">
        <f>ROUND(I570*H570,2)</f>
        <v>0</v>
      </c>
      <c r="BL570" s="17" t="s">
        <v>158</v>
      </c>
      <c r="BM570" s="225" t="s">
        <v>597</v>
      </c>
    </row>
    <row r="571" s="13" customFormat="1">
      <c r="A571" s="13"/>
      <c r="B571" s="227"/>
      <c r="C571" s="228"/>
      <c r="D571" s="229" t="s">
        <v>159</v>
      </c>
      <c r="E571" s="230" t="s">
        <v>1</v>
      </c>
      <c r="F571" s="231" t="s">
        <v>598</v>
      </c>
      <c r="G571" s="228"/>
      <c r="H571" s="230" t="s">
        <v>1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159</v>
      </c>
      <c r="AU571" s="237" t="s">
        <v>82</v>
      </c>
      <c r="AV571" s="13" t="s">
        <v>80</v>
      </c>
      <c r="AW571" s="13" t="s">
        <v>30</v>
      </c>
      <c r="AX571" s="13" t="s">
        <v>73</v>
      </c>
      <c r="AY571" s="237" t="s">
        <v>152</v>
      </c>
    </row>
    <row r="572" s="14" customFormat="1">
      <c r="A572" s="14"/>
      <c r="B572" s="238"/>
      <c r="C572" s="239"/>
      <c r="D572" s="229" t="s">
        <v>159</v>
      </c>
      <c r="E572" s="240" t="s">
        <v>1</v>
      </c>
      <c r="F572" s="241" t="s">
        <v>599</v>
      </c>
      <c r="G572" s="239"/>
      <c r="H572" s="242">
        <v>7.9139999999999997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8" t="s">
        <v>159</v>
      </c>
      <c r="AU572" s="248" t="s">
        <v>82</v>
      </c>
      <c r="AV572" s="14" t="s">
        <v>82</v>
      </c>
      <c r="AW572" s="14" t="s">
        <v>30</v>
      </c>
      <c r="AX572" s="14" t="s">
        <v>73</v>
      </c>
      <c r="AY572" s="248" t="s">
        <v>152</v>
      </c>
    </row>
    <row r="573" s="13" customFormat="1">
      <c r="A573" s="13"/>
      <c r="B573" s="227"/>
      <c r="C573" s="228"/>
      <c r="D573" s="229" t="s">
        <v>159</v>
      </c>
      <c r="E573" s="230" t="s">
        <v>1</v>
      </c>
      <c r="F573" s="231" t="s">
        <v>600</v>
      </c>
      <c r="G573" s="228"/>
      <c r="H573" s="230" t="s">
        <v>1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159</v>
      </c>
      <c r="AU573" s="237" t="s">
        <v>82</v>
      </c>
      <c r="AV573" s="13" t="s">
        <v>80</v>
      </c>
      <c r="AW573" s="13" t="s">
        <v>30</v>
      </c>
      <c r="AX573" s="13" t="s">
        <v>73</v>
      </c>
      <c r="AY573" s="237" t="s">
        <v>152</v>
      </c>
    </row>
    <row r="574" s="14" customFormat="1">
      <c r="A574" s="14"/>
      <c r="B574" s="238"/>
      <c r="C574" s="239"/>
      <c r="D574" s="229" t="s">
        <v>159</v>
      </c>
      <c r="E574" s="240" t="s">
        <v>1</v>
      </c>
      <c r="F574" s="241" t="s">
        <v>601</v>
      </c>
      <c r="G574" s="239"/>
      <c r="H574" s="242">
        <v>4.5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159</v>
      </c>
      <c r="AU574" s="248" t="s">
        <v>82</v>
      </c>
      <c r="AV574" s="14" t="s">
        <v>82</v>
      </c>
      <c r="AW574" s="14" t="s">
        <v>30</v>
      </c>
      <c r="AX574" s="14" t="s">
        <v>73</v>
      </c>
      <c r="AY574" s="248" t="s">
        <v>152</v>
      </c>
    </row>
    <row r="575" s="13" customFormat="1">
      <c r="A575" s="13"/>
      <c r="B575" s="227"/>
      <c r="C575" s="228"/>
      <c r="D575" s="229" t="s">
        <v>159</v>
      </c>
      <c r="E575" s="230" t="s">
        <v>1</v>
      </c>
      <c r="F575" s="231" t="s">
        <v>602</v>
      </c>
      <c r="G575" s="228"/>
      <c r="H575" s="230" t="s">
        <v>1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159</v>
      </c>
      <c r="AU575" s="237" t="s">
        <v>82</v>
      </c>
      <c r="AV575" s="13" t="s">
        <v>80</v>
      </c>
      <c r="AW575" s="13" t="s">
        <v>30</v>
      </c>
      <c r="AX575" s="13" t="s">
        <v>73</v>
      </c>
      <c r="AY575" s="237" t="s">
        <v>152</v>
      </c>
    </row>
    <row r="576" s="14" customFormat="1">
      <c r="A576" s="14"/>
      <c r="B576" s="238"/>
      <c r="C576" s="239"/>
      <c r="D576" s="229" t="s">
        <v>159</v>
      </c>
      <c r="E576" s="240" t="s">
        <v>1</v>
      </c>
      <c r="F576" s="241" t="s">
        <v>603</v>
      </c>
      <c r="G576" s="239"/>
      <c r="H576" s="242">
        <v>8.6400000000000006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8" t="s">
        <v>159</v>
      </c>
      <c r="AU576" s="248" t="s">
        <v>82</v>
      </c>
      <c r="AV576" s="14" t="s">
        <v>82</v>
      </c>
      <c r="AW576" s="14" t="s">
        <v>30</v>
      </c>
      <c r="AX576" s="14" t="s">
        <v>73</v>
      </c>
      <c r="AY576" s="248" t="s">
        <v>152</v>
      </c>
    </row>
    <row r="577" s="15" customFormat="1">
      <c r="A577" s="15"/>
      <c r="B577" s="249"/>
      <c r="C577" s="250"/>
      <c r="D577" s="229" t="s">
        <v>159</v>
      </c>
      <c r="E577" s="251" t="s">
        <v>1</v>
      </c>
      <c r="F577" s="252" t="s">
        <v>162</v>
      </c>
      <c r="G577" s="250"/>
      <c r="H577" s="253">
        <v>21.054000000000002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9" t="s">
        <v>159</v>
      </c>
      <c r="AU577" s="259" t="s">
        <v>82</v>
      </c>
      <c r="AV577" s="15" t="s">
        <v>158</v>
      </c>
      <c r="AW577" s="15" t="s">
        <v>30</v>
      </c>
      <c r="AX577" s="15" t="s">
        <v>80</v>
      </c>
      <c r="AY577" s="259" t="s">
        <v>152</v>
      </c>
    </row>
    <row r="578" s="2" customFormat="1" ht="21.75" customHeight="1">
      <c r="A578" s="38"/>
      <c r="B578" s="39"/>
      <c r="C578" s="214" t="s">
        <v>399</v>
      </c>
      <c r="D578" s="214" t="s">
        <v>154</v>
      </c>
      <c r="E578" s="215" t="s">
        <v>604</v>
      </c>
      <c r="F578" s="216" t="s">
        <v>605</v>
      </c>
      <c r="G578" s="217" t="s">
        <v>211</v>
      </c>
      <c r="H578" s="218">
        <v>14.135</v>
      </c>
      <c r="I578" s="219"/>
      <c r="J578" s="220">
        <f>ROUND(I578*H578,2)</f>
        <v>0</v>
      </c>
      <c r="K578" s="216" t="s">
        <v>1</v>
      </c>
      <c r="L578" s="44"/>
      <c r="M578" s="221" t="s">
        <v>1</v>
      </c>
      <c r="N578" s="222" t="s">
        <v>38</v>
      </c>
      <c r="O578" s="91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5" t="s">
        <v>158</v>
      </c>
      <c r="AT578" s="225" t="s">
        <v>154</v>
      </c>
      <c r="AU578" s="225" t="s">
        <v>82</v>
      </c>
      <c r="AY578" s="17" t="s">
        <v>152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7" t="s">
        <v>80</v>
      </c>
      <c r="BK578" s="226">
        <f>ROUND(I578*H578,2)</f>
        <v>0</v>
      </c>
      <c r="BL578" s="17" t="s">
        <v>158</v>
      </c>
      <c r="BM578" s="225" t="s">
        <v>606</v>
      </c>
    </row>
    <row r="579" s="13" customFormat="1">
      <c r="A579" s="13"/>
      <c r="B579" s="227"/>
      <c r="C579" s="228"/>
      <c r="D579" s="229" t="s">
        <v>159</v>
      </c>
      <c r="E579" s="230" t="s">
        <v>1</v>
      </c>
      <c r="F579" s="231" t="s">
        <v>607</v>
      </c>
      <c r="G579" s="228"/>
      <c r="H579" s="230" t="s">
        <v>1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159</v>
      </c>
      <c r="AU579" s="237" t="s">
        <v>82</v>
      </c>
      <c r="AV579" s="13" t="s">
        <v>80</v>
      </c>
      <c r="AW579" s="13" t="s">
        <v>30</v>
      </c>
      <c r="AX579" s="13" t="s">
        <v>73</v>
      </c>
      <c r="AY579" s="237" t="s">
        <v>152</v>
      </c>
    </row>
    <row r="580" s="14" customFormat="1">
      <c r="A580" s="14"/>
      <c r="B580" s="238"/>
      <c r="C580" s="239"/>
      <c r="D580" s="229" t="s">
        <v>159</v>
      </c>
      <c r="E580" s="240" t="s">
        <v>1</v>
      </c>
      <c r="F580" s="241" t="s">
        <v>608</v>
      </c>
      <c r="G580" s="239"/>
      <c r="H580" s="242">
        <v>1.9350000000000001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8" t="s">
        <v>159</v>
      </c>
      <c r="AU580" s="248" t="s">
        <v>82</v>
      </c>
      <c r="AV580" s="14" t="s">
        <v>82</v>
      </c>
      <c r="AW580" s="14" t="s">
        <v>30</v>
      </c>
      <c r="AX580" s="14" t="s">
        <v>73</v>
      </c>
      <c r="AY580" s="248" t="s">
        <v>152</v>
      </c>
    </row>
    <row r="581" s="13" customFormat="1">
      <c r="A581" s="13"/>
      <c r="B581" s="227"/>
      <c r="C581" s="228"/>
      <c r="D581" s="229" t="s">
        <v>159</v>
      </c>
      <c r="E581" s="230" t="s">
        <v>1</v>
      </c>
      <c r="F581" s="231" t="s">
        <v>609</v>
      </c>
      <c r="G581" s="228"/>
      <c r="H581" s="230" t="s">
        <v>1</v>
      </c>
      <c r="I581" s="232"/>
      <c r="J581" s="228"/>
      <c r="K581" s="228"/>
      <c r="L581" s="233"/>
      <c r="M581" s="234"/>
      <c r="N581" s="235"/>
      <c r="O581" s="235"/>
      <c r="P581" s="235"/>
      <c r="Q581" s="235"/>
      <c r="R581" s="235"/>
      <c r="S581" s="235"/>
      <c r="T581" s="23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7" t="s">
        <v>159</v>
      </c>
      <c r="AU581" s="237" t="s">
        <v>82</v>
      </c>
      <c r="AV581" s="13" t="s">
        <v>80</v>
      </c>
      <c r="AW581" s="13" t="s">
        <v>30</v>
      </c>
      <c r="AX581" s="13" t="s">
        <v>73</v>
      </c>
      <c r="AY581" s="237" t="s">
        <v>152</v>
      </c>
    </row>
    <row r="582" s="14" customFormat="1">
      <c r="A582" s="14"/>
      <c r="B582" s="238"/>
      <c r="C582" s="239"/>
      <c r="D582" s="229" t="s">
        <v>159</v>
      </c>
      <c r="E582" s="240" t="s">
        <v>1</v>
      </c>
      <c r="F582" s="241" t="s">
        <v>610</v>
      </c>
      <c r="G582" s="239"/>
      <c r="H582" s="242">
        <v>1.8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8" t="s">
        <v>159</v>
      </c>
      <c r="AU582" s="248" t="s">
        <v>82</v>
      </c>
      <c r="AV582" s="14" t="s">
        <v>82</v>
      </c>
      <c r="AW582" s="14" t="s">
        <v>30</v>
      </c>
      <c r="AX582" s="14" t="s">
        <v>73</v>
      </c>
      <c r="AY582" s="248" t="s">
        <v>152</v>
      </c>
    </row>
    <row r="583" s="13" customFormat="1">
      <c r="A583" s="13"/>
      <c r="B583" s="227"/>
      <c r="C583" s="228"/>
      <c r="D583" s="229" t="s">
        <v>159</v>
      </c>
      <c r="E583" s="230" t="s">
        <v>1</v>
      </c>
      <c r="F583" s="231" t="s">
        <v>611</v>
      </c>
      <c r="G583" s="228"/>
      <c r="H583" s="230" t="s">
        <v>1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159</v>
      </c>
      <c r="AU583" s="237" t="s">
        <v>82</v>
      </c>
      <c r="AV583" s="13" t="s">
        <v>80</v>
      </c>
      <c r="AW583" s="13" t="s">
        <v>30</v>
      </c>
      <c r="AX583" s="13" t="s">
        <v>73</v>
      </c>
      <c r="AY583" s="237" t="s">
        <v>152</v>
      </c>
    </row>
    <row r="584" s="14" customFormat="1">
      <c r="A584" s="14"/>
      <c r="B584" s="238"/>
      <c r="C584" s="239"/>
      <c r="D584" s="229" t="s">
        <v>159</v>
      </c>
      <c r="E584" s="240" t="s">
        <v>1</v>
      </c>
      <c r="F584" s="241" t="s">
        <v>612</v>
      </c>
      <c r="G584" s="239"/>
      <c r="H584" s="242">
        <v>1.2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8" t="s">
        <v>159</v>
      </c>
      <c r="AU584" s="248" t="s">
        <v>82</v>
      </c>
      <c r="AV584" s="14" t="s">
        <v>82</v>
      </c>
      <c r="AW584" s="14" t="s">
        <v>30</v>
      </c>
      <c r="AX584" s="14" t="s">
        <v>73</v>
      </c>
      <c r="AY584" s="248" t="s">
        <v>152</v>
      </c>
    </row>
    <row r="585" s="13" customFormat="1">
      <c r="A585" s="13"/>
      <c r="B585" s="227"/>
      <c r="C585" s="228"/>
      <c r="D585" s="229" t="s">
        <v>159</v>
      </c>
      <c r="E585" s="230" t="s">
        <v>1</v>
      </c>
      <c r="F585" s="231" t="s">
        <v>213</v>
      </c>
      <c r="G585" s="228"/>
      <c r="H585" s="230" t="s">
        <v>1</v>
      </c>
      <c r="I585" s="232"/>
      <c r="J585" s="228"/>
      <c r="K585" s="228"/>
      <c r="L585" s="233"/>
      <c r="M585" s="234"/>
      <c r="N585" s="235"/>
      <c r="O585" s="235"/>
      <c r="P585" s="235"/>
      <c r="Q585" s="235"/>
      <c r="R585" s="235"/>
      <c r="S585" s="235"/>
      <c r="T585" s="23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7" t="s">
        <v>159</v>
      </c>
      <c r="AU585" s="237" t="s">
        <v>82</v>
      </c>
      <c r="AV585" s="13" t="s">
        <v>80</v>
      </c>
      <c r="AW585" s="13" t="s">
        <v>30</v>
      </c>
      <c r="AX585" s="13" t="s">
        <v>73</v>
      </c>
      <c r="AY585" s="237" t="s">
        <v>152</v>
      </c>
    </row>
    <row r="586" s="14" customFormat="1">
      <c r="A586" s="14"/>
      <c r="B586" s="238"/>
      <c r="C586" s="239"/>
      <c r="D586" s="229" t="s">
        <v>159</v>
      </c>
      <c r="E586" s="240" t="s">
        <v>1</v>
      </c>
      <c r="F586" s="241" t="s">
        <v>613</v>
      </c>
      <c r="G586" s="239"/>
      <c r="H586" s="242">
        <v>1.6000000000000001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8" t="s">
        <v>159</v>
      </c>
      <c r="AU586" s="248" t="s">
        <v>82</v>
      </c>
      <c r="AV586" s="14" t="s">
        <v>82</v>
      </c>
      <c r="AW586" s="14" t="s">
        <v>30</v>
      </c>
      <c r="AX586" s="14" t="s">
        <v>73</v>
      </c>
      <c r="AY586" s="248" t="s">
        <v>152</v>
      </c>
    </row>
    <row r="587" s="13" customFormat="1">
      <c r="A587" s="13"/>
      <c r="B587" s="227"/>
      <c r="C587" s="228"/>
      <c r="D587" s="229" t="s">
        <v>159</v>
      </c>
      <c r="E587" s="230" t="s">
        <v>1</v>
      </c>
      <c r="F587" s="231" t="s">
        <v>272</v>
      </c>
      <c r="G587" s="228"/>
      <c r="H587" s="230" t="s">
        <v>1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159</v>
      </c>
      <c r="AU587" s="237" t="s">
        <v>82</v>
      </c>
      <c r="AV587" s="13" t="s">
        <v>80</v>
      </c>
      <c r="AW587" s="13" t="s">
        <v>30</v>
      </c>
      <c r="AX587" s="13" t="s">
        <v>73</v>
      </c>
      <c r="AY587" s="237" t="s">
        <v>152</v>
      </c>
    </row>
    <row r="588" s="14" customFormat="1">
      <c r="A588" s="14"/>
      <c r="B588" s="238"/>
      <c r="C588" s="239"/>
      <c r="D588" s="229" t="s">
        <v>159</v>
      </c>
      <c r="E588" s="240" t="s">
        <v>1</v>
      </c>
      <c r="F588" s="241" t="s">
        <v>610</v>
      </c>
      <c r="G588" s="239"/>
      <c r="H588" s="242">
        <v>1.8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8" t="s">
        <v>159</v>
      </c>
      <c r="AU588" s="248" t="s">
        <v>82</v>
      </c>
      <c r="AV588" s="14" t="s">
        <v>82</v>
      </c>
      <c r="AW588" s="14" t="s">
        <v>30</v>
      </c>
      <c r="AX588" s="14" t="s">
        <v>73</v>
      </c>
      <c r="AY588" s="248" t="s">
        <v>152</v>
      </c>
    </row>
    <row r="589" s="13" customFormat="1">
      <c r="A589" s="13"/>
      <c r="B589" s="227"/>
      <c r="C589" s="228"/>
      <c r="D589" s="229" t="s">
        <v>159</v>
      </c>
      <c r="E589" s="230" t="s">
        <v>1</v>
      </c>
      <c r="F589" s="231" t="s">
        <v>525</v>
      </c>
      <c r="G589" s="228"/>
      <c r="H589" s="230" t="s">
        <v>1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159</v>
      </c>
      <c r="AU589" s="237" t="s">
        <v>82</v>
      </c>
      <c r="AV589" s="13" t="s">
        <v>80</v>
      </c>
      <c r="AW589" s="13" t="s">
        <v>30</v>
      </c>
      <c r="AX589" s="13" t="s">
        <v>73</v>
      </c>
      <c r="AY589" s="237" t="s">
        <v>152</v>
      </c>
    </row>
    <row r="590" s="14" customFormat="1">
      <c r="A590" s="14"/>
      <c r="B590" s="238"/>
      <c r="C590" s="239"/>
      <c r="D590" s="229" t="s">
        <v>159</v>
      </c>
      <c r="E590" s="240" t="s">
        <v>1</v>
      </c>
      <c r="F590" s="241" t="s">
        <v>614</v>
      </c>
      <c r="G590" s="239"/>
      <c r="H590" s="242">
        <v>1.3999999999999999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159</v>
      </c>
      <c r="AU590" s="248" t="s">
        <v>82</v>
      </c>
      <c r="AV590" s="14" t="s">
        <v>82</v>
      </c>
      <c r="AW590" s="14" t="s">
        <v>30</v>
      </c>
      <c r="AX590" s="14" t="s">
        <v>73</v>
      </c>
      <c r="AY590" s="248" t="s">
        <v>152</v>
      </c>
    </row>
    <row r="591" s="13" customFormat="1">
      <c r="A591" s="13"/>
      <c r="B591" s="227"/>
      <c r="C591" s="228"/>
      <c r="D591" s="229" t="s">
        <v>159</v>
      </c>
      <c r="E591" s="230" t="s">
        <v>1</v>
      </c>
      <c r="F591" s="231" t="s">
        <v>615</v>
      </c>
      <c r="G591" s="228"/>
      <c r="H591" s="230" t="s">
        <v>1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159</v>
      </c>
      <c r="AU591" s="237" t="s">
        <v>82</v>
      </c>
      <c r="AV591" s="13" t="s">
        <v>80</v>
      </c>
      <c r="AW591" s="13" t="s">
        <v>30</v>
      </c>
      <c r="AX591" s="13" t="s">
        <v>73</v>
      </c>
      <c r="AY591" s="237" t="s">
        <v>152</v>
      </c>
    </row>
    <row r="592" s="14" customFormat="1">
      <c r="A592" s="14"/>
      <c r="B592" s="238"/>
      <c r="C592" s="239"/>
      <c r="D592" s="229" t="s">
        <v>159</v>
      </c>
      <c r="E592" s="240" t="s">
        <v>1</v>
      </c>
      <c r="F592" s="241" t="s">
        <v>616</v>
      </c>
      <c r="G592" s="239"/>
      <c r="H592" s="242">
        <v>2.7999999999999998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8" t="s">
        <v>159</v>
      </c>
      <c r="AU592" s="248" t="s">
        <v>82</v>
      </c>
      <c r="AV592" s="14" t="s">
        <v>82</v>
      </c>
      <c r="AW592" s="14" t="s">
        <v>30</v>
      </c>
      <c r="AX592" s="14" t="s">
        <v>73</v>
      </c>
      <c r="AY592" s="248" t="s">
        <v>152</v>
      </c>
    </row>
    <row r="593" s="13" customFormat="1">
      <c r="A593" s="13"/>
      <c r="B593" s="227"/>
      <c r="C593" s="228"/>
      <c r="D593" s="229" t="s">
        <v>159</v>
      </c>
      <c r="E593" s="230" t="s">
        <v>1</v>
      </c>
      <c r="F593" s="231" t="s">
        <v>260</v>
      </c>
      <c r="G593" s="228"/>
      <c r="H593" s="230" t="s">
        <v>1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159</v>
      </c>
      <c r="AU593" s="237" t="s">
        <v>82</v>
      </c>
      <c r="AV593" s="13" t="s">
        <v>80</v>
      </c>
      <c r="AW593" s="13" t="s">
        <v>30</v>
      </c>
      <c r="AX593" s="13" t="s">
        <v>73</v>
      </c>
      <c r="AY593" s="237" t="s">
        <v>152</v>
      </c>
    </row>
    <row r="594" s="14" customFormat="1">
      <c r="A594" s="14"/>
      <c r="B594" s="238"/>
      <c r="C594" s="239"/>
      <c r="D594" s="229" t="s">
        <v>159</v>
      </c>
      <c r="E594" s="240" t="s">
        <v>1</v>
      </c>
      <c r="F594" s="241" t="s">
        <v>613</v>
      </c>
      <c r="G594" s="239"/>
      <c r="H594" s="242">
        <v>1.6000000000000001</v>
      </c>
      <c r="I594" s="243"/>
      <c r="J594" s="239"/>
      <c r="K594" s="239"/>
      <c r="L594" s="244"/>
      <c r="M594" s="245"/>
      <c r="N594" s="246"/>
      <c r="O594" s="246"/>
      <c r="P594" s="246"/>
      <c r="Q594" s="246"/>
      <c r="R594" s="246"/>
      <c r="S594" s="246"/>
      <c r="T594" s="24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8" t="s">
        <v>159</v>
      </c>
      <c r="AU594" s="248" t="s">
        <v>82</v>
      </c>
      <c r="AV594" s="14" t="s">
        <v>82</v>
      </c>
      <c r="AW594" s="14" t="s">
        <v>30</v>
      </c>
      <c r="AX594" s="14" t="s">
        <v>73</v>
      </c>
      <c r="AY594" s="248" t="s">
        <v>152</v>
      </c>
    </row>
    <row r="595" s="15" customFormat="1">
      <c r="A595" s="15"/>
      <c r="B595" s="249"/>
      <c r="C595" s="250"/>
      <c r="D595" s="229" t="s">
        <v>159</v>
      </c>
      <c r="E595" s="251" t="s">
        <v>1</v>
      </c>
      <c r="F595" s="252" t="s">
        <v>162</v>
      </c>
      <c r="G595" s="250"/>
      <c r="H595" s="253">
        <v>14.135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9" t="s">
        <v>159</v>
      </c>
      <c r="AU595" s="259" t="s">
        <v>82</v>
      </c>
      <c r="AV595" s="15" t="s">
        <v>158</v>
      </c>
      <c r="AW595" s="15" t="s">
        <v>30</v>
      </c>
      <c r="AX595" s="15" t="s">
        <v>80</v>
      </c>
      <c r="AY595" s="259" t="s">
        <v>152</v>
      </c>
    </row>
    <row r="596" s="2" customFormat="1" ht="24.15" customHeight="1">
      <c r="A596" s="38"/>
      <c r="B596" s="39"/>
      <c r="C596" s="214" t="s">
        <v>617</v>
      </c>
      <c r="D596" s="214" t="s">
        <v>154</v>
      </c>
      <c r="E596" s="215" t="s">
        <v>618</v>
      </c>
      <c r="F596" s="216" t="s">
        <v>619</v>
      </c>
      <c r="G596" s="217" t="s">
        <v>218</v>
      </c>
      <c r="H596" s="218">
        <v>3</v>
      </c>
      <c r="I596" s="219"/>
      <c r="J596" s="220">
        <f>ROUND(I596*H596,2)</f>
        <v>0</v>
      </c>
      <c r="K596" s="216" t="s">
        <v>1</v>
      </c>
      <c r="L596" s="44"/>
      <c r="M596" s="221" t="s">
        <v>1</v>
      </c>
      <c r="N596" s="222" t="s">
        <v>38</v>
      </c>
      <c r="O596" s="91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5" t="s">
        <v>158</v>
      </c>
      <c r="AT596" s="225" t="s">
        <v>154</v>
      </c>
      <c r="AU596" s="225" t="s">
        <v>82</v>
      </c>
      <c r="AY596" s="17" t="s">
        <v>152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7" t="s">
        <v>80</v>
      </c>
      <c r="BK596" s="226">
        <f>ROUND(I596*H596,2)</f>
        <v>0</v>
      </c>
      <c r="BL596" s="17" t="s">
        <v>158</v>
      </c>
      <c r="BM596" s="225" t="s">
        <v>620</v>
      </c>
    </row>
    <row r="597" s="13" customFormat="1">
      <c r="A597" s="13"/>
      <c r="B597" s="227"/>
      <c r="C597" s="228"/>
      <c r="D597" s="229" t="s">
        <v>159</v>
      </c>
      <c r="E597" s="230" t="s">
        <v>1</v>
      </c>
      <c r="F597" s="231" t="s">
        <v>621</v>
      </c>
      <c r="G597" s="228"/>
      <c r="H597" s="230" t="s">
        <v>1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159</v>
      </c>
      <c r="AU597" s="237" t="s">
        <v>82</v>
      </c>
      <c r="AV597" s="13" t="s">
        <v>80</v>
      </c>
      <c r="AW597" s="13" t="s">
        <v>30</v>
      </c>
      <c r="AX597" s="13" t="s">
        <v>73</v>
      </c>
      <c r="AY597" s="237" t="s">
        <v>152</v>
      </c>
    </row>
    <row r="598" s="14" customFormat="1">
      <c r="A598" s="14"/>
      <c r="B598" s="238"/>
      <c r="C598" s="239"/>
      <c r="D598" s="229" t="s">
        <v>159</v>
      </c>
      <c r="E598" s="240" t="s">
        <v>1</v>
      </c>
      <c r="F598" s="241" t="s">
        <v>167</v>
      </c>
      <c r="G598" s="239"/>
      <c r="H598" s="242">
        <v>3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8" t="s">
        <v>159</v>
      </c>
      <c r="AU598" s="248" t="s">
        <v>82</v>
      </c>
      <c r="AV598" s="14" t="s">
        <v>82</v>
      </c>
      <c r="AW598" s="14" t="s">
        <v>30</v>
      </c>
      <c r="AX598" s="14" t="s">
        <v>73</v>
      </c>
      <c r="AY598" s="248" t="s">
        <v>152</v>
      </c>
    </row>
    <row r="599" s="15" customFormat="1">
      <c r="A599" s="15"/>
      <c r="B599" s="249"/>
      <c r="C599" s="250"/>
      <c r="D599" s="229" t="s">
        <v>159</v>
      </c>
      <c r="E599" s="251" t="s">
        <v>1</v>
      </c>
      <c r="F599" s="252" t="s">
        <v>162</v>
      </c>
      <c r="G599" s="250"/>
      <c r="H599" s="253">
        <v>3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9" t="s">
        <v>159</v>
      </c>
      <c r="AU599" s="259" t="s">
        <v>82</v>
      </c>
      <c r="AV599" s="15" t="s">
        <v>158</v>
      </c>
      <c r="AW599" s="15" t="s">
        <v>30</v>
      </c>
      <c r="AX599" s="15" t="s">
        <v>80</v>
      </c>
      <c r="AY599" s="259" t="s">
        <v>152</v>
      </c>
    </row>
    <row r="600" s="2" customFormat="1" ht="24.15" customHeight="1">
      <c r="A600" s="38"/>
      <c r="B600" s="39"/>
      <c r="C600" s="214" t="s">
        <v>406</v>
      </c>
      <c r="D600" s="214" t="s">
        <v>154</v>
      </c>
      <c r="E600" s="215" t="s">
        <v>622</v>
      </c>
      <c r="F600" s="216" t="s">
        <v>623</v>
      </c>
      <c r="G600" s="217" t="s">
        <v>211</v>
      </c>
      <c r="H600" s="218">
        <v>4.2000000000000002</v>
      </c>
      <c r="I600" s="219"/>
      <c r="J600" s="220">
        <f>ROUND(I600*H600,2)</f>
        <v>0</v>
      </c>
      <c r="K600" s="216" t="s">
        <v>1</v>
      </c>
      <c r="L600" s="44"/>
      <c r="M600" s="221" t="s">
        <v>1</v>
      </c>
      <c r="N600" s="222" t="s">
        <v>38</v>
      </c>
      <c r="O600" s="91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5" t="s">
        <v>158</v>
      </c>
      <c r="AT600" s="225" t="s">
        <v>154</v>
      </c>
      <c r="AU600" s="225" t="s">
        <v>82</v>
      </c>
      <c r="AY600" s="17" t="s">
        <v>152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7" t="s">
        <v>80</v>
      </c>
      <c r="BK600" s="226">
        <f>ROUND(I600*H600,2)</f>
        <v>0</v>
      </c>
      <c r="BL600" s="17" t="s">
        <v>158</v>
      </c>
      <c r="BM600" s="225" t="s">
        <v>624</v>
      </c>
    </row>
    <row r="601" s="13" customFormat="1">
      <c r="A601" s="13"/>
      <c r="B601" s="227"/>
      <c r="C601" s="228"/>
      <c r="D601" s="229" t="s">
        <v>159</v>
      </c>
      <c r="E601" s="230" t="s">
        <v>1</v>
      </c>
      <c r="F601" s="231" t="s">
        <v>625</v>
      </c>
      <c r="G601" s="228"/>
      <c r="H601" s="230" t="s">
        <v>1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159</v>
      </c>
      <c r="AU601" s="237" t="s">
        <v>82</v>
      </c>
      <c r="AV601" s="13" t="s">
        <v>80</v>
      </c>
      <c r="AW601" s="13" t="s">
        <v>30</v>
      </c>
      <c r="AX601" s="13" t="s">
        <v>73</v>
      </c>
      <c r="AY601" s="237" t="s">
        <v>152</v>
      </c>
    </row>
    <row r="602" s="13" customFormat="1">
      <c r="A602" s="13"/>
      <c r="B602" s="227"/>
      <c r="C602" s="228"/>
      <c r="D602" s="229" t="s">
        <v>159</v>
      </c>
      <c r="E602" s="230" t="s">
        <v>1</v>
      </c>
      <c r="F602" s="231" t="s">
        <v>626</v>
      </c>
      <c r="G602" s="228"/>
      <c r="H602" s="230" t="s">
        <v>1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159</v>
      </c>
      <c r="AU602" s="237" t="s">
        <v>82</v>
      </c>
      <c r="AV602" s="13" t="s">
        <v>80</v>
      </c>
      <c r="AW602" s="13" t="s">
        <v>30</v>
      </c>
      <c r="AX602" s="13" t="s">
        <v>73</v>
      </c>
      <c r="AY602" s="237" t="s">
        <v>152</v>
      </c>
    </row>
    <row r="603" s="14" customFormat="1">
      <c r="A603" s="14"/>
      <c r="B603" s="238"/>
      <c r="C603" s="239"/>
      <c r="D603" s="229" t="s">
        <v>159</v>
      </c>
      <c r="E603" s="240" t="s">
        <v>1</v>
      </c>
      <c r="F603" s="241" t="s">
        <v>614</v>
      </c>
      <c r="G603" s="239"/>
      <c r="H603" s="242">
        <v>1.3999999999999999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8" t="s">
        <v>159</v>
      </c>
      <c r="AU603" s="248" t="s">
        <v>82</v>
      </c>
      <c r="AV603" s="14" t="s">
        <v>82</v>
      </c>
      <c r="AW603" s="14" t="s">
        <v>30</v>
      </c>
      <c r="AX603" s="14" t="s">
        <v>73</v>
      </c>
      <c r="AY603" s="248" t="s">
        <v>152</v>
      </c>
    </row>
    <row r="604" s="13" customFormat="1">
      <c r="A604" s="13"/>
      <c r="B604" s="227"/>
      <c r="C604" s="228"/>
      <c r="D604" s="229" t="s">
        <v>159</v>
      </c>
      <c r="E604" s="230" t="s">
        <v>1</v>
      </c>
      <c r="F604" s="231" t="s">
        <v>627</v>
      </c>
      <c r="G604" s="228"/>
      <c r="H604" s="230" t="s">
        <v>1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159</v>
      </c>
      <c r="AU604" s="237" t="s">
        <v>82</v>
      </c>
      <c r="AV604" s="13" t="s">
        <v>80</v>
      </c>
      <c r="AW604" s="13" t="s">
        <v>30</v>
      </c>
      <c r="AX604" s="13" t="s">
        <v>73</v>
      </c>
      <c r="AY604" s="237" t="s">
        <v>152</v>
      </c>
    </row>
    <row r="605" s="14" customFormat="1">
      <c r="A605" s="14"/>
      <c r="B605" s="238"/>
      <c r="C605" s="239"/>
      <c r="D605" s="229" t="s">
        <v>159</v>
      </c>
      <c r="E605" s="240" t="s">
        <v>1</v>
      </c>
      <c r="F605" s="241" t="s">
        <v>614</v>
      </c>
      <c r="G605" s="239"/>
      <c r="H605" s="242">
        <v>1.3999999999999999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8" t="s">
        <v>159</v>
      </c>
      <c r="AU605" s="248" t="s">
        <v>82</v>
      </c>
      <c r="AV605" s="14" t="s">
        <v>82</v>
      </c>
      <c r="AW605" s="14" t="s">
        <v>30</v>
      </c>
      <c r="AX605" s="14" t="s">
        <v>73</v>
      </c>
      <c r="AY605" s="248" t="s">
        <v>152</v>
      </c>
    </row>
    <row r="606" s="13" customFormat="1">
      <c r="A606" s="13"/>
      <c r="B606" s="227"/>
      <c r="C606" s="228"/>
      <c r="D606" s="229" t="s">
        <v>159</v>
      </c>
      <c r="E606" s="230" t="s">
        <v>1</v>
      </c>
      <c r="F606" s="231" t="s">
        <v>628</v>
      </c>
      <c r="G606" s="228"/>
      <c r="H606" s="230" t="s">
        <v>1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159</v>
      </c>
      <c r="AU606" s="237" t="s">
        <v>82</v>
      </c>
      <c r="AV606" s="13" t="s">
        <v>80</v>
      </c>
      <c r="AW606" s="13" t="s">
        <v>30</v>
      </c>
      <c r="AX606" s="13" t="s">
        <v>73</v>
      </c>
      <c r="AY606" s="237" t="s">
        <v>152</v>
      </c>
    </row>
    <row r="607" s="14" customFormat="1">
      <c r="A607" s="14"/>
      <c r="B607" s="238"/>
      <c r="C607" s="239"/>
      <c r="D607" s="229" t="s">
        <v>159</v>
      </c>
      <c r="E607" s="240" t="s">
        <v>1</v>
      </c>
      <c r="F607" s="241" t="s">
        <v>614</v>
      </c>
      <c r="G607" s="239"/>
      <c r="H607" s="242">
        <v>1.3999999999999999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8" t="s">
        <v>159</v>
      </c>
      <c r="AU607" s="248" t="s">
        <v>82</v>
      </c>
      <c r="AV607" s="14" t="s">
        <v>82</v>
      </c>
      <c r="AW607" s="14" t="s">
        <v>30</v>
      </c>
      <c r="AX607" s="14" t="s">
        <v>73</v>
      </c>
      <c r="AY607" s="248" t="s">
        <v>152</v>
      </c>
    </row>
    <row r="608" s="15" customFormat="1">
      <c r="A608" s="15"/>
      <c r="B608" s="249"/>
      <c r="C608" s="250"/>
      <c r="D608" s="229" t="s">
        <v>159</v>
      </c>
      <c r="E608" s="251" t="s">
        <v>1</v>
      </c>
      <c r="F608" s="252" t="s">
        <v>162</v>
      </c>
      <c r="G608" s="250"/>
      <c r="H608" s="253">
        <v>4.1999999999999993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9" t="s">
        <v>159</v>
      </c>
      <c r="AU608" s="259" t="s">
        <v>82</v>
      </c>
      <c r="AV608" s="15" t="s">
        <v>158</v>
      </c>
      <c r="AW608" s="15" t="s">
        <v>30</v>
      </c>
      <c r="AX608" s="15" t="s">
        <v>80</v>
      </c>
      <c r="AY608" s="259" t="s">
        <v>152</v>
      </c>
    </row>
    <row r="609" s="2" customFormat="1" ht="24.15" customHeight="1">
      <c r="A609" s="38"/>
      <c r="B609" s="39"/>
      <c r="C609" s="214" t="s">
        <v>629</v>
      </c>
      <c r="D609" s="214" t="s">
        <v>154</v>
      </c>
      <c r="E609" s="215" t="s">
        <v>630</v>
      </c>
      <c r="F609" s="216" t="s">
        <v>631</v>
      </c>
      <c r="G609" s="217" t="s">
        <v>157</v>
      </c>
      <c r="H609" s="218">
        <v>7.1689999999999996</v>
      </c>
      <c r="I609" s="219"/>
      <c r="J609" s="220">
        <f>ROUND(I609*H609,2)</f>
        <v>0</v>
      </c>
      <c r="K609" s="216" t="s">
        <v>1</v>
      </c>
      <c r="L609" s="44"/>
      <c r="M609" s="221" t="s">
        <v>1</v>
      </c>
      <c r="N609" s="222" t="s">
        <v>38</v>
      </c>
      <c r="O609" s="91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5" t="s">
        <v>158</v>
      </c>
      <c r="AT609" s="225" t="s">
        <v>154</v>
      </c>
      <c r="AU609" s="225" t="s">
        <v>82</v>
      </c>
      <c r="AY609" s="17" t="s">
        <v>152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7" t="s">
        <v>80</v>
      </c>
      <c r="BK609" s="226">
        <f>ROUND(I609*H609,2)</f>
        <v>0</v>
      </c>
      <c r="BL609" s="17" t="s">
        <v>158</v>
      </c>
      <c r="BM609" s="225" t="s">
        <v>632</v>
      </c>
    </row>
    <row r="610" s="13" customFormat="1">
      <c r="A610" s="13"/>
      <c r="B610" s="227"/>
      <c r="C610" s="228"/>
      <c r="D610" s="229" t="s">
        <v>159</v>
      </c>
      <c r="E610" s="230" t="s">
        <v>1</v>
      </c>
      <c r="F610" s="231" t="s">
        <v>633</v>
      </c>
      <c r="G610" s="228"/>
      <c r="H610" s="230" t="s">
        <v>1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159</v>
      </c>
      <c r="AU610" s="237" t="s">
        <v>82</v>
      </c>
      <c r="AV610" s="13" t="s">
        <v>80</v>
      </c>
      <c r="AW610" s="13" t="s">
        <v>30</v>
      </c>
      <c r="AX610" s="13" t="s">
        <v>73</v>
      </c>
      <c r="AY610" s="237" t="s">
        <v>152</v>
      </c>
    </row>
    <row r="611" s="13" customFormat="1">
      <c r="A611" s="13"/>
      <c r="B611" s="227"/>
      <c r="C611" s="228"/>
      <c r="D611" s="229" t="s">
        <v>159</v>
      </c>
      <c r="E611" s="230" t="s">
        <v>1</v>
      </c>
      <c r="F611" s="231" t="s">
        <v>322</v>
      </c>
      <c r="G611" s="228"/>
      <c r="H611" s="230" t="s">
        <v>1</v>
      </c>
      <c r="I611" s="232"/>
      <c r="J611" s="228"/>
      <c r="K611" s="228"/>
      <c r="L611" s="233"/>
      <c r="M611" s="234"/>
      <c r="N611" s="235"/>
      <c r="O611" s="235"/>
      <c r="P611" s="235"/>
      <c r="Q611" s="235"/>
      <c r="R611" s="235"/>
      <c r="S611" s="235"/>
      <c r="T611" s="23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7" t="s">
        <v>159</v>
      </c>
      <c r="AU611" s="237" t="s">
        <v>82</v>
      </c>
      <c r="AV611" s="13" t="s">
        <v>80</v>
      </c>
      <c r="AW611" s="13" t="s">
        <v>30</v>
      </c>
      <c r="AX611" s="13" t="s">
        <v>73</v>
      </c>
      <c r="AY611" s="237" t="s">
        <v>152</v>
      </c>
    </row>
    <row r="612" s="14" customFormat="1">
      <c r="A612" s="14"/>
      <c r="B612" s="238"/>
      <c r="C612" s="239"/>
      <c r="D612" s="229" t="s">
        <v>159</v>
      </c>
      <c r="E612" s="240" t="s">
        <v>1</v>
      </c>
      <c r="F612" s="241" t="s">
        <v>634</v>
      </c>
      <c r="G612" s="239"/>
      <c r="H612" s="242">
        <v>1.452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8" t="s">
        <v>159</v>
      </c>
      <c r="AU612" s="248" t="s">
        <v>82</v>
      </c>
      <c r="AV612" s="14" t="s">
        <v>82</v>
      </c>
      <c r="AW612" s="14" t="s">
        <v>30</v>
      </c>
      <c r="AX612" s="14" t="s">
        <v>73</v>
      </c>
      <c r="AY612" s="248" t="s">
        <v>152</v>
      </c>
    </row>
    <row r="613" s="13" customFormat="1">
      <c r="A613" s="13"/>
      <c r="B613" s="227"/>
      <c r="C613" s="228"/>
      <c r="D613" s="229" t="s">
        <v>159</v>
      </c>
      <c r="E613" s="230" t="s">
        <v>1</v>
      </c>
      <c r="F613" s="231" t="s">
        <v>290</v>
      </c>
      <c r="G613" s="228"/>
      <c r="H613" s="230" t="s">
        <v>1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159</v>
      </c>
      <c r="AU613" s="237" t="s">
        <v>82</v>
      </c>
      <c r="AV613" s="13" t="s">
        <v>80</v>
      </c>
      <c r="AW613" s="13" t="s">
        <v>30</v>
      </c>
      <c r="AX613" s="13" t="s">
        <v>73</v>
      </c>
      <c r="AY613" s="237" t="s">
        <v>152</v>
      </c>
    </row>
    <row r="614" s="14" customFormat="1">
      <c r="A614" s="14"/>
      <c r="B614" s="238"/>
      <c r="C614" s="239"/>
      <c r="D614" s="229" t="s">
        <v>159</v>
      </c>
      <c r="E614" s="240" t="s">
        <v>1</v>
      </c>
      <c r="F614" s="241" t="s">
        <v>635</v>
      </c>
      <c r="G614" s="239"/>
      <c r="H614" s="242">
        <v>1.089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8" t="s">
        <v>159</v>
      </c>
      <c r="AU614" s="248" t="s">
        <v>82</v>
      </c>
      <c r="AV614" s="14" t="s">
        <v>82</v>
      </c>
      <c r="AW614" s="14" t="s">
        <v>30</v>
      </c>
      <c r="AX614" s="14" t="s">
        <v>73</v>
      </c>
      <c r="AY614" s="248" t="s">
        <v>152</v>
      </c>
    </row>
    <row r="615" s="13" customFormat="1">
      <c r="A615" s="13"/>
      <c r="B615" s="227"/>
      <c r="C615" s="228"/>
      <c r="D615" s="229" t="s">
        <v>159</v>
      </c>
      <c r="E615" s="230" t="s">
        <v>1</v>
      </c>
      <c r="F615" s="231" t="s">
        <v>292</v>
      </c>
      <c r="G615" s="228"/>
      <c r="H615" s="230" t="s">
        <v>1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159</v>
      </c>
      <c r="AU615" s="237" t="s">
        <v>82</v>
      </c>
      <c r="AV615" s="13" t="s">
        <v>80</v>
      </c>
      <c r="AW615" s="13" t="s">
        <v>30</v>
      </c>
      <c r="AX615" s="13" t="s">
        <v>73</v>
      </c>
      <c r="AY615" s="237" t="s">
        <v>152</v>
      </c>
    </row>
    <row r="616" s="14" customFormat="1">
      <c r="A616" s="14"/>
      <c r="B616" s="238"/>
      <c r="C616" s="239"/>
      <c r="D616" s="229" t="s">
        <v>159</v>
      </c>
      <c r="E616" s="240" t="s">
        <v>1</v>
      </c>
      <c r="F616" s="241" t="s">
        <v>635</v>
      </c>
      <c r="G616" s="239"/>
      <c r="H616" s="242">
        <v>1.089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8" t="s">
        <v>159</v>
      </c>
      <c r="AU616" s="248" t="s">
        <v>82</v>
      </c>
      <c r="AV616" s="14" t="s">
        <v>82</v>
      </c>
      <c r="AW616" s="14" t="s">
        <v>30</v>
      </c>
      <c r="AX616" s="14" t="s">
        <v>73</v>
      </c>
      <c r="AY616" s="248" t="s">
        <v>152</v>
      </c>
    </row>
    <row r="617" s="13" customFormat="1">
      <c r="A617" s="13"/>
      <c r="B617" s="227"/>
      <c r="C617" s="228"/>
      <c r="D617" s="229" t="s">
        <v>159</v>
      </c>
      <c r="E617" s="230" t="s">
        <v>1</v>
      </c>
      <c r="F617" s="231" t="s">
        <v>446</v>
      </c>
      <c r="G617" s="228"/>
      <c r="H617" s="230" t="s">
        <v>1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159</v>
      </c>
      <c r="AU617" s="237" t="s">
        <v>82</v>
      </c>
      <c r="AV617" s="13" t="s">
        <v>80</v>
      </c>
      <c r="AW617" s="13" t="s">
        <v>30</v>
      </c>
      <c r="AX617" s="13" t="s">
        <v>73</v>
      </c>
      <c r="AY617" s="237" t="s">
        <v>152</v>
      </c>
    </row>
    <row r="618" s="14" customFormat="1">
      <c r="A618" s="14"/>
      <c r="B618" s="238"/>
      <c r="C618" s="239"/>
      <c r="D618" s="229" t="s">
        <v>159</v>
      </c>
      <c r="E618" s="240" t="s">
        <v>1</v>
      </c>
      <c r="F618" s="241" t="s">
        <v>635</v>
      </c>
      <c r="G618" s="239"/>
      <c r="H618" s="242">
        <v>1.089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8" t="s">
        <v>159</v>
      </c>
      <c r="AU618" s="248" t="s">
        <v>82</v>
      </c>
      <c r="AV618" s="14" t="s">
        <v>82</v>
      </c>
      <c r="AW618" s="14" t="s">
        <v>30</v>
      </c>
      <c r="AX618" s="14" t="s">
        <v>73</v>
      </c>
      <c r="AY618" s="248" t="s">
        <v>152</v>
      </c>
    </row>
    <row r="619" s="13" customFormat="1">
      <c r="A619" s="13"/>
      <c r="B619" s="227"/>
      <c r="C619" s="228"/>
      <c r="D619" s="229" t="s">
        <v>159</v>
      </c>
      <c r="E619" s="230" t="s">
        <v>1</v>
      </c>
      <c r="F619" s="231" t="s">
        <v>236</v>
      </c>
      <c r="G619" s="228"/>
      <c r="H619" s="230" t="s">
        <v>1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159</v>
      </c>
      <c r="AU619" s="237" t="s">
        <v>82</v>
      </c>
      <c r="AV619" s="13" t="s">
        <v>80</v>
      </c>
      <c r="AW619" s="13" t="s">
        <v>30</v>
      </c>
      <c r="AX619" s="13" t="s">
        <v>73</v>
      </c>
      <c r="AY619" s="237" t="s">
        <v>152</v>
      </c>
    </row>
    <row r="620" s="14" customFormat="1">
      <c r="A620" s="14"/>
      <c r="B620" s="238"/>
      <c r="C620" s="239"/>
      <c r="D620" s="229" t="s">
        <v>159</v>
      </c>
      <c r="E620" s="240" t="s">
        <v>1</v>
      </c>
      <c r="F620" s="241" t="s">
        <v>635</v>
      </c>
      <c r="G620" s="239"/>
      <c r="H620" s="242">
        <v>1.089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8" t="s">
        <v>159</v>
      </c>
      <c r="AU620" s="248" t="s">
        <v>82</v>
      </c>
      <c r="AV620" s="14" t="s">
        <v>82</v>
      </c>
      <c r="AW620" s="14" t="s">
        <v>30</v>
      </c>
      <c r="AX620" s="14" t="s">
        <v>73</v>
      </c>
      <c r="AY620" s="248" t="s">
        <v>152</v>
      </c>
    </row>
    <row r="621" s="13" customFormat="1">
      <c r="A621" s="13"/>
      <c r="B621" s="227"/>
      <c r="C621" s="228"/>
      <c r="D621" s="229" t="s">
        <v>159</v>
      </c>
      <c r="E621" s="230" t="s">
        <v>1</v>
      </c>
      <c r="F621" s="231" t="s">
        <v>636</v>
      </c>
      <c r="G621" s="228"/>
      <c r="H621" s="230" t="s">
        <v>1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159</v>
      </c>
      <c r="AU621" s="237" t="s">
        <v>82</v>
      </c>
      <c r="AV621" s="13" t="s">
        <v>80</v>
      </c>
      <c r="AW621" s="13" t="s">
        <v>30</v>
      </c>
      <c r="AX621" s="13" t="s">
        <v>73</v>
      </c>
      <c r="AY621" s="237" t="s">
        <v>152</v>
      </c>
    </row>
    <row r="622" s="14" customFormat="1">
      <c r="A622" s="14"/>
      <c r="B622" s="238"/>
      <c r="C622" s="239"/>
      <c r="D622" s="229" t="s">
        <v>159</v>
      </c>
      <c r="E622" s="240" t="s">
        <v>1</v>
      </c>
      <c r="F622" s="241" t="s">
        <v>637</v>
      </c>
      <c r="G622" s="239"/>
      <c r="H622" s="242">
        <v>1.361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8" t="s">
        <v>159</v>
      </c>
      <c r="AU622" s="248" t="s">
        <v>82</v>
      </c>
      <c r="AV622" s="14" t="s">
        <v>82</v>
      </c>
      <c r="AW622" s="14" t="s">
        <v>30</v>
      </c>
      <c r="AX622" s="14" t="s">
        <v>73</v>
      </c>
      <c r="AY622" s="248" t="s">
        <v>152</v>
      </c>
    </row>
    <row r="623" s="15" customFormat="1">
      <c r="A623" s="15"/>
      <c r="B623" s="249"/>
      <c r="C623" s="250"/>
      <c r="D623" s="229" t="s">
        <v>159</v>
      </c>
      <c r="E623" s="251" t="s">
        <v>1</v>
      </c>
      <c r="F623" s="252" t="s">
        <v>162</v>
      </c>
      <c r="G623" s="250"/>
      <c r="H623" s="253">
        <v>7.1689999999999996</v>
      </c>
      <c r="I623" s="254"/>
      <c r="J623" s="250"/>
      <c r="K623" s="250"/>
      <c r="L623" s="255"/>
      <c r="M623" s="256"/>
      <c r="N623" s="257"/>
      <c r="O623" s="257"/>
      <c r="P623" s="257"/>
      <c r="Q623" s="257"/>
      <c r="R623" s="257"/>
      <c r="S623" s="257"/>
      <c r="T623" s="25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9" t="s">
        <v>159</v>
      </c>
      <c r="AU623" s="259" t="s">
        <v>82</v>
      </c>
      <c r="AV623" s="15" t="s">
        <v>158</v>
      </c>
      <c r="AW623" s="15" t="s">
        <v>30</v>
      </c>
      <c r="AX623" s="15" t="s">
        <v>80</v>
      </c>
      <c r="AY623" s="259" t="s">
        <v>152</v>
      </c>
    </row>
    <row r="624" s="2" customFormat="1" ht="24.15" customHeight="1">
      <c r="A624" s="38"/>
      <c r="B624" s="39"/>
      <c r="C624" s="214" t="s">
        <v>412</v>
      </c>
      <c r="D624" s="214" t="s">
        <v>154</v>
      </c>
      <c r="E624" s="215" t="s">
        <v>638</v>
      </c>
      <c r="F624" s="216" t="s">
        <v>639</v>
      </c>
      <c r="G624" s="217" t="s">
        <v>218</v>
      </c>
      <c r="H624" s="218">
        <v>3</v>
      </c>
      <c r="I624" s="219"/>
      <c r="J624" s="220">
        <f>ROUND(I624*H624,2)</f>
        <v>0</v>
      </c>
      <c r="K624" s="216" t="s">
        <v>1</v>
      </c>
      <c r="L624" s="44"/>
      <c r="M624" s="221" t="s">
        <v>1</v>
      </c>
      <c r="N624" s="222" t="s">
        <v>38</v>
      </c>
      <c r="O624" s="91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5" t="s">
        <v>158</v>
      </c>
      <c r="AT624" s="225" t="s">
        <v>154</v>
      </c>
      <c r="AU624" s="225" t="s">
        <v>82</v>
      </c>
      <c r="AY624" s="17" t="s">
        <v>152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7" t="s">
        <v>80</v>
      </c>
      <c r="BK624" s="226">
        <f>ROUND(I624*H624,2)</f>
        <v>0</v>
      </c>
      <c r="BL624" s="17" t="s">
        <v>158</v>
      </c>
      <c r="BM624" s="225" t="s">
        <v>640</v>
      </c>
    </row>
    <row r="625" s="13" customFormat="1">
      <c r="A625" s="13"/>
      <c r="B625" s="227"/>
      <c r="C625" s="228"/>
      <c r="D625" s="229" t="s">
        <v>159</v>
      </c>
      <c r="E625" s="230" t="s">
        <v>1</v>
      </c>
      <c r="F625" s="231" t="s">
        <v>641</v>
      </c>
      <c r="G625" s="228"/>
      <c r="H625" s="230" t="s">
        <v>1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159</v>
      </c>
      <c r="AU625" s="237" t="s">
        <v>82</v>
      </c>
      <c r="AV625" s="13" t="s">
        <v>80</v>
      </c>
      <c r="AW625" s="13" t="s">
        <v>30</v>
      </c>
      <c r="AX625" s="13" t="s">
        <v>73</v>
      </c>
      <c r="AY625" s="237" t="s">
        <v>152</v>
      </c>
    </row>
    <row r="626" s="14" customFormat="1">
      <c r="A626" s="14"/>
      <c r="B626" s="238"/>
      <c r="C626" s="239"/>
      <c r="D626" s="229" t="s">
        <v>159</v>
      </c>
      <c r="E626" s="240" t="s">
        <v>1</v>
      </c>
      <c r="F626" s="241" t="s">
        <v>167</v>
      </c>
      <c r="G626" s="239"/>
      <c r="H626" s="242">
        <v>3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159</v>
      </c>
      <c r="AU626" s="248" t="s">
        <v>82</v>
      </c>
      <c r="AV626" s="14" t="s">
        <v>82</v>
      </c>
      <c r="AW626" s="14" t="s">
        <v>30</v>
      </c>
      <c r="AX626" s="14" t="s">
        <v>73</v>
      </c>
      <c r="AY626" s="248" t="s">
        <v>152</v>
      </c>
    </row>
    <row r="627" s="15" customFormat="1">
      <c r="A627" s="15"/>
      <c r="B627" s="249"/>
      <c r="C627" s="250"/>
      <c r="D627" s="229" t="s">
        <v>159</v>
      </c>
      <c r="E627" s="251" t="s">
        <v>1</v>
      </c>
      <c r="F627" s="252" t="s">
        <v>162</v>
      </c>
      <c r="G627" s="250"/>
      <c r="H627" s="253">
        <v>3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9" t="s">
        <v>159</v>
      </c>
      <c r="AU627" s="259" t="s">
        <v>82</v>
      </c>
      <c r="AV627" s="15" t="s">
        <v>158</v>
      </c>
      <c r="AW627" s="15" t="s">
        <v>30</v>
      </c>
      <c r="AX627" s="15" t="s">
        <v>80</v>
      </c>
      <c r="AY627" s="259" t="s">
        <v>152</v>
      </c>
    </row>
    <row r="628" s="2" customFormat="1" ht="24.15" customHeight="1">
      <c r="A628" s="38"/>
      <c r="B628" s="39"/>
      <c r="C628" s="214" t="s">
        <v>642</v>
      </c>
      <c r="D628" s="214" t="s">
        <v>154</v>
      </c>
      <c r="E628" s="215" t="s">
        <v>643</v>
      </c>
      <c r="F628" s="216" t="s">
        <v>644</v>
      </c>
      <c r="G628" s="217" t="s">
        <v>218</v>
      </c>
      <c r="H628" s="218">
        <v>16</v>
      </c>
      <c r="I628" s="219"/>
      <c r="J628" s="220">
        <f>ROUND(I628*H628,2)</f>
        <v>0</v>
      </c>
      <c r="K628" s="216" t="s">
        <v>1</v>
      </c>
      <c r="L628" s="44"/>
      <c r="M628" s="221" t="s">
        <v>1</v>
      </c>
      <c r="N628" s="222" t="s">
        <v>38</v>
      </c>
      <c r="O628" s="91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5" t="s">
        <v>158</v>
      </c>
      <c r="AT628" s="225" t="s">
        <v>154</v>
      </c>
      <c r="AU628" s="225" t="s">
        <v>82</v>
      </c>
      <c r="AY628" s="17" t="s">
        <v>152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7" t="s">
        <v>80</v>
      </c>
      <c r="BK628" s="226">
        <f>ROUND(I628*H628,2)</f>
        <v>0</v>
      </c>
      <c r="BL628" s="17" t="s">
        <v>158</v>
      </c>
      <c r="BM628" s="225" t="s">
        <v>645</v>
      </c>
    </row>
    <row r="629" s="13" customFormat="1">
      <c r="A629" s="13"/>
      <c r="B629" s="227"/>
      <c r="C629" s="228"/>
      <c r="D629" s="229" t="s">
        <v>159</v>
      </c>
      <c r="E629" s="230" t="s">
        <v>1</v>
      </c>
      <c r="F629" s="231" t="s">
        <v>401</v>
      </c>
      <c r="G629" s="228"/>
      <c r="H629" s="230" t="s">
        <v>1</v>
      </c>
      <c r="I629" s="232"/>
      <c r="J629" s="228"/>
      <c r="K629" s="228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159</v>
      </c>
      <c r="AU629" s="237" t="s">
        <v>82</v>
      </c>
      <c r="AV629" s="13" t="s">
        <v>80</v>
      </c>
      <c r="AW629" s="13" t="s">
        <v>30</v>
      </c>
      <c r="AX629" s="13" t="s">
        <v>73</v>
      </c>
      <c r="AY629" s="237" t="s">
        <v>152</v>
      </c>
    </row>
    <row r="630" s="14" customFormat="1">
      <c r="A630" s="14"/>
      <c r="B630" s="238"/>
      <c r="C630" s="239"/>
      <c r="D630" s="229" t="s">
        <v>159</v>
      </c>
      <c r="E630" s="240" t="s">
        <v>1</v>
      </c>
      <c r="F630" s="241" t="s">
        <v>170</v>
      </c>
      <c r="G630" s="239"/>
      <c r="H630" s="242">
        <v>6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8" t="s">
        <v>159</v>
      </c>
      <c r="AU630" s="248" t="s">
        <v>82</v>
      </c>
      <c r="AV630" s="14" t="s">
        <v>82</v>
      </c>
      <c r="AW630" s="14" t="s">
        <v>30</v>
      </c>
      <c r="AX630" s="14" t="s">
        <v>73</v>
      </c>
      <c r="AY630" s="248" t="s">
        <v>152</v>
      </c>
    </row>
    <row r="631" s="13" customFormat="1">
      <c r="A631" s="13"/>
      <c r="B631" s="227"/>
      <c r="C631" s="228"/>
      <c r="D631" s="229" t="s">
        <v>159</v>
      </c>
      <c r="E631" s="230" t="s">
        <v>1</v>
      </c>
      <c r="F631" s="231" t="s">
        <v>646</v>
      </c>
      <c r="G631" s="228"/>
      <c r="H631" s="230" t="s">
        <v>1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159</v>
      </c>
      <c r="AU631" s="237" t="s">
        <v>82</v>
      </c>
      <c r="AV631" s="13" t="s">
        <v>80</v>
      </c>
      <c r="AW631" s="13" t="s">
        <v>30</v>
      </c>
      <c r="AX631" s="13" t="s">
        <v>73</v>
      </c>
      <c r="AY631" s="237" t="s">
        <v>152</v>
      </c>
    </row>
    <row r="632" s="14" customFormat="1">
      <c r="A632" s="14"/>
      <c r="B632" s="238"/>
      <c r="C632" s="239"/>
      <c r="D632" s="229" t="s">
        <v>159</v>
      </c>
      <c r="E632" s="240" t="s">
        <v>1</v>
      </c>
      <c r="F632" s="241" t="s">
        <v>170</v>
      </c>
      <c r="G632" s="239"/>
      <c r="H632" s="242">
        <v>6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159</v>
      </c>
      <c r="AU632" s="248" t="s">
        <v>82</v>
      </c>
      <c r="AV632" s="14" t="s">
        <v>82</v>
      </c>
      <c r="AW632" s="14" t="s">
        <v>30</v>
      </c>
      <c r="AX632" s="14" t="s">
        <v>73</v>
      </c>
      <c r="AY632" s="248" t="s">
        <v>152</v>
      </c>
    </row>
    <row r="633" s="13" customFormat="1">
      <c r="A633" s="13"/>
      <c r="B633" s="227"/>
      <c r="C633" s="228"/>
      <c r="D633" s="229" t="s">
        <v>159</v>
      </c>
      <c r="E633" s="230" t="s">
        <v>1</v>
      </c>
      <c r="F633" s="231" t="s">
        <v>647</v>
      </c>
      <c r="G633" s="228"/>
      <c r="H633" s="230" t="s">
        <v>1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159</v>
      </c>
      <c r="AU633" s="237" t="s">
        <v>82</v>
      </c>
      <c r="AV633" s="13" t="s">
        <v>80</v>
      </c>
      <c r="AW633" s="13" t="s">
        <v>30</v>
      </c>
      <c r="AX633" s="13" t="s">
        <v>73</v>
      </c>
      <c r="AY633" s="237" t="s">
        <v>152</v>
      </c>
    </row>
    <row r="634" s="14" customFormat="1">
      <c r="A634" s="14"/>
      <c r="B634" s="238"/>
      <c r="C634" s="239"/>
      <c r="D634" s="229" t="s">
        <v>159</v>
      </c>
      <c r="E634" s="240" t="s">
        <v>1</v>
      </c>
      <c r="F634" s="241" t="s">
        <v>158</v>
      </c>
      <c r="G634" s="239"/>
      <c r="H634" s="242">
        <v>4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8" t="s">
        <v>159</v>
      </c>
      <c r="AU634" s="248" t="s">
        <v>82</v>
      </c>
      <c r="AV634" s="14" t="s">
        <v>82</v>
      </c>
      <c r="AW634" s="14" t="s">
        <v>30</v>
      </c>
      <c r="AX634" s="14" t="s">
        <v>73</v>
      </c>
      <c r="AY634" s="248" t="s">
        <v>152</v>
      </c>
    </row>
    <row r="635" s="15" customFormat="1">
      <c r="A635" s="15"/>
      <c r="B635" s="249"/>
      <c r="C635" s="250"/>
      <c r="D635" s="229" t="s">
        <v>159</v>
      </c>
      <c r="E635" s="251" t="s">
        <v>1</v>
      </c>
      <c r="F635" s="252" t="s">
        <v>162</v>
      </c>
      <c r="G635" s="250"/>
      <c r="H635" s="253">
        <v>16</v>
      </c>
      <c r="I635" s="254"/>
      <c r="J635" s="250"/>
      <c r="K635" s="250"/>
      <c r="L635" s="255"/>
      <c r="M635" s="256"/>
      <c r="N635" s="257"/>
      <c r="O635" s="257"/>
      <c r="P635" s="257"/>
      <c r="Q635" s="257"/>
      <c r="R635" s="257"/>
      <c r="S635" s="257"/>
      <c r="T635" s="25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9" t="s">
        <v>159</v>
      </c>
      <c r="AU635" s="259" t="s">
        <v>82</v>
      </c>
      <c r="AV635" s="15" t="s">
        <v>158</v>
      </c>
      <c r="AW635" s="15" t="s">
        <v>30</v>
      </c>
      <c r="AX635" s="15" t="s">
        <v>80</v>
      </c>
      <c r="AY635" s="259" t="s">
        <v>152</v>
      </c>
    </row>
    <row r="636" s="2" customFormat="1" ht="24.15" customHeight="1">
      <c r="A636" s="38"/>
      <c r="B636" s="39"/>
      <c r="C636" s="214" t="s">
        <v>421</v>
      </c>
      <c r="D636" s="214" t="s">
        <v>154</v>
      </c>
      <c r="E636" s="215" t="s">
        <v>648</v>
      </c>
      <c r="F636" s="216" t="s">
        <v>649</v>
      </c>
      <c r="G636" s="217" t="s">
        <v>278</v>
      </c>
      <c r="H636" s="218">
        <v>36.899999999999999</v>
      </c>
      <c r="I636" s="219"/>
      <c r="J636" s="220">
        <f>ROUND(I636*H636,2)</f>
        <v>0</v>
      </c>
      <c r="K636" s="216" t="s">
        <v>1</v>
      </c>
      <c r="L636" s="44"/>
      <c r="M636" s="221" t="s">
        <v>1</v>
      </c>
      <c r="N636" s="222" t="s">
        <v>38</v>
      </c>
      <c r="O636" s="91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5" t="s">
        <v>158</v>
      </c>
      <c r="AT636" s="225" t="s">
        <v>154</v>
      </c>
      <c r="AU636" s="225" t="s">
        <v>82</v>
      </c>
      <c r="AY636" s="17" t="s">
        <v>152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7" t="s">
        <v>80</v>
      </c>
      <c r="BK636" s="226">
        <f>ROUND(I636*H636,2)</f>
        <v>0</v>
      </c>
      <c r="BL636" s="17" t="s">
        <v>158</v>
      </c>
      <c r="BM636" s="225" t="s">
        <v>650</v>
      </c>
    </row>
    <row r="637" s="13" customFormat="1">
      <c r="A637" s="13"/>
      <c r="B637" s="227"/>
      <c r="C637" s="228"/>
      <c r="D637" s="229" t="s">
        <v>159</v>
      </c>
      <c r="E637" s="230" t="s">
        <v>1</v>
      </c>
      <c r="F637" s="231" t="s">
        <v>241</v>
      </c>
      <c r="G637" s="228"/>
      <c r="H637" s="230" t="s">
        <v>1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159</v>
      </c>
      <c r="AU637" s="237" t="s">
        <v>82</v>
      </c>
      <c r="AV637" s="13" t="s">
        <v>80</v>
      </c>
      <c r="AW637" s="13" t="s">
        <v>30</v>
      </c>
      <c r="AX637" s="13" t="s">
        <v>73</v>
      </c>
      <c r="AY637" s="237" t="s">
        <v>152</v>
      </c>
    </row>
    <row r="638" s="13" customFormat="1">
      <c r="A638" s="13"/>
      <c r="B638" s="227"/>
      <c r="C638" s="228"/>
      <c r="D638" s="229" t="s">
        <v>159</v>
      </c>
      <c r="E638" s="230" t="s">
        <v>1</v>
      </c>
      <c r="F638" s="231" t="s">
        <v>242</v>
      </c>
      <c r="G638" s="228"/>
      <c r="H638" s="230" t="s">
        <v>1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159</v>
      </c>
      <c r="AU638" s="237" t="s">
        <v>82</v>
      </c>
      <c r="AV638" s="13" t="s">
        <v>80</v>
      </c>
      <c r="AW638" s="13" t="s">
        <v>30</v>
      </c>
      <c r="AX638" s="13" t="s">
        <v>73</v>
      </c>
      <c r="AY638" s="237" t="s">
        <v>152</v>
      </c>
    </row>
    <row r="639" s="14" customFormat="1">
      <c r="A639" s="14"/>
      <c r="B639" s="238"/>
      <c r="C639" s="239"/>
      <c r="D639" s="229" t="s">
        <v>159</v>
      </c>
      <c r="E639" s="240" t="s">
        <v>1</v>
      </c>
      <c r="F639" s="241" t="s">
        <v>651</v>
      </c>
      <c r="G639" s="239"/>
      <c r="H639" s="242">
        <v>7.5</v>
      </c>
      <c r="I639" s="243"/>
      <c r="J639" s="239"/>
      <c r="K639" s="239"/>
      <c r="L639" s="244"/>
      <c r="M639" s="245"/>
      <c r="N639" s="246"/>
      <c r="O639" s="246"/>
      <c r="P639" s="246"/>
      <c r="Q639" s="246"/>
      <c r="R639" s="246"/>
      <c r="S639" s="246"/>
      <c r="T639" s="24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8" t="s">
        <v>159</v>
      </c>
      <c r="AU639" s="248" t="s">
        <v>82</v>
      </c>
      <c r="AV639" s="14" t="s">
        <v>82</v>
      </c>
      <c r="AW639" s="14" t="s">
        <v>30</v>
      </c>
      <c r="AX639" s="14" t="s">
        <v>73</v>
      </c>
      <c r="AY639" s="248" t="s">
        <v>152</v>
      </c>
    </row>
    <row r="640" s="13" customFormat="1">
      <c r="A640" s="13"/>
      <c r="B640" s="227"/>
      <c r="C640" s="228"/>
      <c r="D640" s="229" t="s">
        <v>159</v>
      </c>
      <c r="E640" s="230" t="s">
        <v>1</v>
      </c>
      <c r="F640" s="231" t="s">
        <v>231</v>
      </c>
      <c r="G640" s="228"/>
      <c r="H640" s="230" t="s">
        <v>1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159</v>
      </c>
      <c r="AU640" s="237" t="s">
        <v>82</v>
      </c>
      <c r="AV640" s="13" t="s">
        <v>80</v>
      </c>
      <c r="AW640" s="13" t="s">
        <v>30</v>
      </c>
      <c r="AX640" s="13" t="s">
        <v>73</v>
      </c>
      <c r="AY640" s="237" t="s">
        <v>152</v>
      </c>
    </row>
    <row r="641" s="13" customFormat="1">
      <c r="A641" s="13"/>
      <c r="B641" s="227"/>
      <c r="C641" s="228"/>
      <c r="D641" s="229" t="s">
        <v>159</v>
      </c>
      <c r="E641" s="230" t="s">
        <v>1</v>
      </c>
      <c r="F641" s="231" t="s">
        <v>232</v>
      </c>
      <c r="G641" s="228"/>
      <c r="H641" s="230" t="s">
        <v>1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159</v>
      </c>
      <c r="AU641" s="237" t="s">
        <v>82</v>
      </c>
      <c r="AV641" s="13" t="s">
        <v>80</v>
      </c>
      <c r="AW641" s="13" t="s">
        <v>30</v>
      </c>
      <c r="AX641" s="13" t="s">
        <v>73</v>
      </c>
      <c r="AY641" s="237" t="s">
        <v>152</v>
      </c>
    </row>
    <row r="642" s="14" customFormat="1">
      <c r="A642" s="14"/>
      <c r="B642" s="238"/>
      <c r="C642" s="239"/>
      <c r="D642" s="229" t="s">
        <v>159</v>
      </c>
      <c r="E642" s="240" t="s">
        <v>1</v>
      </c>
      <c r="F642" s="241" t="s">
        <v>652</v>
      </c>
      <c r="G642" s="239"/>
      <c r="H642" s="242">
        <v>7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8" t="s">
        <v>159</v>
      </c>
      <c r="AU642" s="248" t="s">
        <v>82</v>
      </c>
      <c r="AV642" s="14" t="s">
        <v>82</v>
      </c>
      <c r="AW642" s="14" t="s">
        <v>30</v>
      </c>
      <c r="AX642" s="14" t="s">
        <v>73</v>
      </c>
      <c r="AY642" s="248" t="s">
        <v>152</v>
      </c>
    </row>
    <row r="643" s="13" customFormat="1">
      <c r="A643" s="13"/>
      <c r="B643" s="227"/>
      <c r="C643" s="228"/>
      <c r="D643" s="229" t="s">
        <v>159</v>
      </c>
      <c r="E643" s="230" t="s">
        <v>1</v>
      </c>
      <c r="F643" s="231" t="s">
        <v>653</v>
      </c>
      <c r="G643" s="228"/>
      <c r="H643" s="230" t="s">
        <v>1</v>
      </c>
      <c r="I643" s="232"/>
      <c r="J643" s="228"/>
      <c r="K643" s="228"/>
      <c r="L643" s="233"/>
      <c r="M643" s="234"/>
      <c r="N643" s="235"/>
      <c r="O643" s="235"/>
      <c r="P643" s="235"/>
      <c r="Q643" s="235"/>
      <c r="R643" s="235"/>
      <c r="S643" s="235"/>
      <c r="T643" s="23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7" t="s">
        <v>159</v>
      </c>
      <c r="AU643" s="237" t="s">
        <v>82</v>
      </c>
      <c r="AV643" s="13" t="s">
        <v>80</v>
      </c>
      <c r="AW643" s="13" t="s">
        <v>30</v>
      </c>
      <c r="AX643" s="13" t="s">
        <v>73</v>
      </c>
      <c r="AY643" s="237" t="s">
        <v>152</v>
      </c>
    </row>
    <row r="644" s="14" customFormat="1">
      <c r="A644" s="14"/>
      <c r="B644" s="238"/>
      <c r="C644" s="239"/>
      <c r="D644" s="229" t="s">
        <v>159</v>
      </c>
      <c r="E644" s="240" t="s">
        <v>1</v>
      </c>
      <c r="F644" s="241" t="s">
        <v>654</v>
      </c>
      <c r="G644" s="239"/>
      <c r="H644" s="242">
        <v>22.399999999999999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8" t="s">
        <v>159</v>
      </c>
      <c r="AU644" s="248" t="s">
        <v>82</v>
      </c>
      <c r="AV644" s="14" t="s">
        <v>82</v>
      </c>
      <c r="AW644" s="14" t="s">
        <v>30</v>
      </c>
      <c r="AX644" s="14" t="s">
        <v>73</v>
      </c>
      <c r="AY644" s="248" t="s">
        <v>152</v>
      </c>
    </row>
    <row r="645" s="15" customFormat="1">
      <c r="A645" s="15"/>
      <c r="B645" s="249"/>
      <c r="C645" s="250"/>
      <c r="D645" s="229" t="s">
        <v>159</v>
      </c>
      <c r="E645" s="251" t="s">
        <v>1</v>
      </c>
      <c r="F645" s="252" t="s">
        <v>162</v>
      </c>
      <c r="G645" s="250"/>
      <c r="H645" s="253">
        <v>36.899999999999999</v>
      </c>
      <c r="I645" s="254"/>
      <c r="J645" s="250"/>
      <c r="K645" s="250"/>
      <c r="L645" s="255"/>
      <c r="M645" s="256"/>
      <c r="N645" s="257"/>
      <c r="O645" s="257"/>
      <c r="P645" s="257"/>
      <c r="Q645" s="257"/>
      <c r="R645" s="257"/>
      <c r="S645" s="257"/>
      <c r="T645" s="25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9" t="s">
        <v>159</v>
      </c>
      <c r="AU645" s="259" t="s">
        <v>82</v>
      </c>
      <c r="AV645" s="15" t="s">
        <v>158</v>
      </c>
      <c r="AW645" s="15" t="s">
        <v>30</v>
      </c>
      <c r="AX645" s="15" t="s">
        <v>80</v>
      </c>
      <c r="AY645" s="259" t="s">
        <v>152</v>
      </c>
    </row>
    <row r="646" s="2" customFormat="1" ht="24.15" customHeight="1">
      <c r="A646" s="38"/>
      <c r="B646" s="39"/>
      <c r="C646" s="214" t="s">
        <v>655</v>
      </c>
      <c r="D646" s="214" t="s">
        <v>154</v>
      </c>
      <c r="E646" s="215" t="s">
        <v>656</v>
      </c>
      <c r="F646" s="216" t="s">
        <v>657</v>
      </c>
      <c r="G646" s="217" t="s">
        <v>211</v>
      </c>
      <c r="H646" s="218">
        <v>354.39999999999998</v>
      </c>
      <c r="I646" s="219"/>
      <c r="J646" s="220">
        <f>ROUND(I646*H646,2)</f>
        <v>0</v>
      </c>
      <c r="K646" s="216" t="s">
        <v>1</v>
      </c>
      <c r="L646" s="44"/>
      <c r="M646" s="221" t="s">
        <v>1</v>
      </c>
      <c r="N646" s="222" t="s">
        <v>38</v>
      </c>
      <c r="O646" s="91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5" t="s">
        <v>158</v>
      </c>
      <c r="AT646" s="225" t="s">
        <v>154</v>
      </c>
      <c r="AU646" s="225" t="s">
        <v>82</v>
      </c>
      <c r="AY646" s="17" t="s">
        <v>152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7" t="s">
        <v>80</v>
      </c>
      <c r="BK646" s="226">
        <f>ROUND(I646*H646,2)</f>
        <v>0</v>
      </c>
      <c r="BL646" s="17" t="s">
        <v>158</v>
      </c>
      <c r="BM646" s="225" t="s">
        <v>658</v>
      </c>
    </row>
    <row r="647" s="2" customFormat="1" ht="24.15" customHeight="1">
      <c r="A647" s="38"/>
      <c r="B647" s="39"/>
      <c r="C647" s="214" t="s">
        <v>425</v>
      </c>
      <c r="D647" s="214" t="s">
        <v>154</v>
      </c>
      <c r="E647" s="215" t="s">
        <v>659</v>
      </c>
      <c r="F647" s="216" t="s">
        <v>660</v>
      </c>
      <c r="G647" s="217" t="s">
        <v>211</v>
      </c>
      <c r="H647" s="218">
        <v>354.39999999999998</v>
      </c>
      <c r="I647" s="219"/>
      <c r="J647" s="220">
        <f>ROUND(I647*H647,2)</f>
        <v>0</v>
      </c>
      <c r="K647" s="216" t="s">
        <v>1</v>
      </c>
      <c r="L647" s="44"/>
      <c r="M647" s="221" t="s">
        <v>1</v>
      </c>
      <c r="N647" s="222" t="s">
        <v>38</v>
      </c>
      <c r="O647" s="91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5" t="s">
        <v>158</v>
      </c>
      <c r="AT647" s="225" t="s">
        <v>154</v>
      </c>
      <c r="AU647" s="225" t="s">
        <v>82</v>
      </c>
      <c r="AY647" s="17" t="s">
        <v>152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7" t="s">
        <v>80</v>
      </c>
      <c r="BK647" s="226">
        <f>ROUND(I647*H647,2)</f>
        <v>0</v>
      </c>
      <c r="BL647" s="17" t="s">
        <v>158</v>
      </c>
      <c r="BM647" s="225" t="s">
        <v>661</v>
      </c>
    </row>
    <row r="648" s="12" customFormat="1" ht="22.8" customHeight="1">
      <c r="A648" s="12"/>
      <c r="B648" s="198"/>
      <c r="C648" s="199"/>
      <c r="D648" s="200" t="s">
        <v>72</v>
      </c>
      <c r="E648" s="212" t="s">
        <v>662</v>
      </c>
      <c r="F648" s="212" t="s">
        <v>663</v>
      </c>
      <c r="G648" s="199"/>
      <c r="H648" s="199"/>
      <c r="I648" s="202"/>
      <c r="J648" s="213">
        <f>BK648</f>
        <v>0</v>
      </c>
      <c r="K648" s="199"/>
      <c r="L648" s="204"/>
      <c r="M648" s="205"/>
      <c r="N648" s="206"/>
      <c r="O648" s="206"/>
      <c r="P648" s="207">
        <f>SUM(P649:P655)</f>
        <v>0</v>
      </c>
      <c r="Q648" s="206"/>
      <c r="R648" s="207">
        <f>SUM(R649:R655)</f>
        <v>0</v>
      </c>
      <c r="S648" s="206"/>
      <c r="T648" s="208">
        <f>SUM(T649:T655)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09" t="s">
        <v>80</v>
      </c>
      <c r="AT648" s="210" t="s">
        <v>72</v>
      </c>
      <c r="AU648" s="210" t="s">
        <v>80</v>
      </c>
      <c r="AY648" s="209" t="s">
        <v>152</v>
      </c>
      <c r="BK648" s="211">
        <f>SUM(BK649:BK655)</f>
        <v>0</v>
      </c>
    </row>
    <row r="649" s="2" customFormat="1" ht="33" customHeight="1">
      <c r="A649" s="38"/>
      <c r="B649" s="39"/>
      <c r="C649" s="214" t="s">
        <v>664</v>
      </c>
      <c r="D649" s="214" t="s">
        <v>154</v>
      </c>
      <c r="E649" s="215" t="s">
        <v>665</v>
      </c>
      <c r="F649" s="216" t="s">
        <v>666</v>
      </c>
      <c r="G649" s="217" t="s">
        <v>185</v>
      </c>
      <c r="H649" s="218">
        <v>65.052000000000007</v>
      </c>
      <c r="I649" s="219"/>
      <c r="J649" s="220">
        <f>ROUND(I649*H649,2)</f>
        <v>0</v>
      </c>
      <c r="K649" s="216" t="s">
        <v>1</v>
      </c>
      <c r="L649" s="44"/>
      <c r="M649" s="221" t="s">
        <v>1</v>
      </c>
      <c r="N649" s="222" t="s">
        <v>38</v>
      </c>
      <c r="O649" s="91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5" t="s">
        <v>158</v>
      </c>
      <c r="AT649" s="225" t="s">
        <v>154</v>
      </c>
      <c r="AU649" s="225" t="s">
        <v>82</v>
      </c>
      <c r="AY649" s="17" t="s">
        <v>152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7" t="s">
        <v>80</v>
      </c>
      <c r="BK649" s="226">
        <f>ROUND(I649*H649,2)</f>
        <v>0</v>
      </c>
      <c r="BL649" s="17" t="s">
        <v>158</v>
      </c>
      <c r="BM649" s="225" t="s">
        <v>667</v>
      </c>
    </row>
    <row r="650" s="2" customFormat="1" ht="33" customHeight="1">
      <c r="A650" s="38"/>
      <c r="B650" s="39"/>
      <c r="C650" s="214" t="s">
        <v>429</v>
      </c>
      <c r="D650" s="214" t="s">
        <v>154</v>
      </c>
      <c r="E650" s="215" t="s">
        <v>668</v>
      </c>
      <c r="F650" s="216" t="s">
        <v>669</v>
      </c>
      <c r="G650" s="217" t="s">
        <v>185</v>
      </c>
      <c r="H650" s="218">
        <v>65.052000000000007</v>
      </c>
      <c r="I650" s="219"/>
      <c r="J650" s="220">
        <f>ROUND(I650*H650,2)</f>
        <v>0</v>
      </c>
      <c r="K650" s="216" t="s">
        <v>1</v>
      </c>
      <c r="L650" s="44"/>
      <c r="M650" s="221" t="s">
        <v>1</v>
      </c>
      <c r="N650" s="222" t="s">
        <v>38</v>
      </c>
      <c r="O650" s="91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5" t="s">
        <v>158</v>
      </c>
      <c r="AT650" s="225" t="s">
        <v>154</v>
      </c>
      <c r="AU650" s="225" t="s">
        <v>82</v>
      </c>
      <c r="AY650" s="17" t="s">
        <v>152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7" t="s">
        <v>80</v>
      </c>
      <c r="BK650" s="226">
        <f>ROUND(I650*H650,2)</f>
        <v>0</v>
      </c>
      <c r="BL650" s="17" t="s">
        <v>158</v>
      </c>
      <c r="BM650" s="225" t="s">
        <v>670</v>
      </c>
    </row>
    <row r="651" s="2" customFormat="1" ht="24.15" customHeight="1">
      <c r="A651" s="38"/>
      <c r="B651" s="39"/>
      <c r="C651" s="214" t="s">
        <v>671</v>
      </c>
      <c r="D651" s="214" t="s">
        <v>154</v>
      </c>
      <c r="E651" s="215" t="s">
        <v>672</v>
      </c>
      <c r="F651" s="216" t="s">
        <v>673</v>
      </c>
      <c r="G651" s="217" t="s">
        <v>185</v>
      </c>
      <c r="H651" s="218">
        <v>65.052000000000007</v>
      </c>
      <c r="I651" s="219"/>
      <c r="J651" s="220">
        <f>ROUND(I651*H651,2)</f>
        <v>0</v>
      </c>
      <c r="K651" s="216" t="s">
        <v>1</v>
      </c>
      <c r="L651" s="44"/>
      <c r="M651" s="221" t="s">
        <v>1</v>
      </c>
      <c r="N651" s="222" t="s">
        <v>38</v>
      </c>
      <c r="O651" s="91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5" t="s">
        <v>158</v>
      </c>
      <c r="AT651" s="225" t="s">
        <v>154</v>
      </c>
      <c r="AU651" s="225" t="s">
        <v>82</v>
      </c>
      <c r="AY651" s="17" t="s">
        <v>152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7" t="s">
        <v>80</v>
      </c>
      <c r="BK651" s="226">
        <f>ROUND(I651*H651,2)</f>
        <v>0</v>
      </c>
      <c r="BL651" s="17" t="s">
        <v>158</v>
      </c>
      <c r="BM651" s="225" t="s">
        <v>674</v>
      </c>
    </row>
    <row r="652" s="2" customFormat="1" ht="24.15" customHeight="1">
      <c r="A652" s="38"/>
      <c r="B652" s="39"/>
      <c r="C652" s="214" t="s">
        <v>432</v>
      </c>
      <c r="D652" s="214" t="s">
        <v>154</v>
      </c>
      <c r="E652" s="215" t="s">
        <v>675</v>
      </c>
      <c r="F652" s="216" t="s">
        <v>676</v>
      </c>
      <c r="G652" s="217" t="s">
        <v>185</v>
      </c>
      <c r="H652" s="218">
        <v>975.77999999999997</v>
      </c>
      <c r="I652" s="219"/>
      <c r="J652" s="220">
        <f>ROUND(I652*H652,2)</f>
        <v>0</v>
      </c>
      <c r="K652" s="216" t="s">
        <v>1</v>
      </c>
      <c r="L652" s="44"/>
      <c r="M652" s="221" t="s">
        <v>1</v>
      </c>
      <c r="N652" s="222" t="s">
        <v>38</v>
      </c>
      <c r="O652" s="91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5" t="s">
        <v>158</v>
      </c>
      <c r="AT652" s="225" t="s">
        <v>154</v>
      </c>
      <c r="AU652" s="225" t="s">
        <v>82</v>
      </c>
      <c r="AY652" s="17" t="s">
        <v>152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7" t="s">
        <v>80</v>
      </c>
      <c r="BK652" s="226">
        <f>ROUND(I652*H652,2)</f>
        <v>0</v>
      </c>
      <c r="BL652" s="17" t="s">
        <v>158</v>
      </c>
      <c r="BM652" s="225" t="s">
        <v>677</v>
      </c>
    </row>
    <row r="653" s="14" customFormat="1">
      <c r="A653" s="14"/>
      <c r="B653" s="238"/>
      <c r="C653" s="239"/>
      <c r="D653" s="229" t="s">
        <v>159</v>
      </c>
      <c r="E653" s="240" t="s">
        <v>1</v>
      </c>
      <c r="F653" s="241" t="s">
        <v>678</v>
      </c>
      <c r="G653" s="239"/>
      <c r="H653" s="242">
        <v>975.77999999999997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8" t="s">
        <v>159</v>
      </c>
      <c r="AU653" s="248" t="s">
        <v>82</v>
      </c>
      <c r="AV653" s="14" t="s">
        <v>82</v>
      </c>
      <c r="AW653" s="14" t="s">
        <v>30</v>
      </c>
      <c r="AX653" s="14" t="s">
        <v>73</v>
      </c>
      <c r="AY653" s="248" t="s">
        <v>152</v>
      </c>
    </row>
    <row r="654" s="15" customFormat="1">
      <c r="A654" s="15"/>
      <c r="B654" s="249"/>
      <c r="C654" s="250"/>
      <c r="D654" s="229" t="s">
        <v>159</v>
      </c>
      <c r="E654" s="251" t="s">
        <v>1</v>
      </c>
      <c r="F654" s="252" t="s">
        <v>162</v>
      </c>
      <c r="G654" s="250"/>
      <c r="H654" s="253">
        <v>975.77999999999997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9" t="s">
        <v>159</v>
      </c>
      <c r="AU654" s="259" t="s">
        <v>82</v>
      </c>
      <c r="AV654" s="15" t="s">
        <v>158</v>
      </c>
      <c r="AW654" s="15" t="s">
        <v>30</v>
      </c>
      <c r="AX654" s="15" t="s">
        <v>80</v>
      </c>
      <c r="AY654" s="259" t="s">
        <v>152</v>
      </c>
    </row>
    <row r="655" s="2" customFormat="1" ht="33" customHeight="1">
      <c r="A655" s="38"/>
      <c r="B655" s="39"/>
      <c r="C655" s="214" t="s">
        <v>679</v>
      </c>
      <c r="D655" s="214" t="s">
        <v>154</v>
      </c>
      <c r="E655" s="215" t="s">
        <v>680</v>
      </c>
      <c r="F655" s="216" t="s">
        <v>681</v>
      </c>
      <c r="G655" s="217" t="s">
        <v>185</v>
      </c>
      <c r="H655" s="218">
        <v>65.052000000000007</v>
      </c>
      <c r="I655" s="219"/>
      <c r="J655" s="220">
        <f>ROUND(I655*H655,2)</f>
        <v>0</v>
      </c>
      <c r="K655" s="216" t="s">
        <v>1</v>
      </c>
      <c r="L655" s="44"/>
      <c r="M655" s="221" t="s">
        <v>1</v>
      </c>
      <c r="N655" s="222" t="s">
        <v>38</v>
      </c>
      <c r="O655" s="91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5" t="s">
        <v>158</v>
      </c>
      <c r="AT655" s="225" t="s">
        <v>154</v>
      </c>
      <c r="AU655" s="225" t="s">
        <v>82</v>
      </c>
      <c r="AY655" s="17" t="s">
        <v>152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7" t="s">
        <v>80</v>
      </c>
      <c r="BK655" s="226">
        <f>ROUND(I655*H655,2)</f>
        <v>0</v>
      </c>
      <c r="BL655" s="17" t="s">
        <v>158</v>
      </c>
      <c r="BM655" s="225" t="s">
        <v>682</v>
      </c>
    </row>
    <row r="656" s="12" customFormat="1" ht="22.8" customHeight="1">
      <c r="A656" s="12"/>
      <c r="B656" s="198"/>
      <c r="C656" s="199"/>
      <c r="D656" s="200" t="s">
        <v>72</v>
      </c>
      <c r="E656" s="212" t="s">
        <v>683</v>
      </c>
      <c r="F656" s="212" t="s">
        <v>684</v>
      </c>
      <c r="G656" s="199"/>
      <c r="H656" s="199"/>
      <c r="I656" s="202"/>
      <c r="J656" s="213">
        <f>BK656</f>
        <v>0</v>
      </c>
      <c r="K656" s="199"/>
      <c r="L656" s="204"/>
      <c r="M656" s="205"/>
      <c r="N656" s="206"/>
      <c r="O656" s="206"/>
      <c r="P656" s="207">
        <f>P657</f>
        <v>0</v>
      </c>
      <c r="Q656" s="206"/>
      <c r="R656" s="207">
        <f>R657</f>
        <v>0</v>
      </c>
      <c r="S656" s="206"/>
      <c r="T656" s="208">
        <f>T657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09" t="s">
        <v>80</v>
      </c>
      <c r="AT656" s="210" t="s">
        <v>72</v>
      </c>
      <c r="AU656" s="210" t="s">
        <v>80</v>
      </c>
      <c r="AY656" s="209" t="s">
        <v>152</v>
      </c>
      <c r="BK656" s="211">
        <f>BK657</f>
        <v>0</v>
      </c>
    </row>
    <row r="657" s="2" customFormat="1" ht="21.75" customHeight="1">
      <c r="A657" s="38"/>
      <c r="B657" s="39"/>
      <c r="C657" s="214" t="s">
        <v>436</v>
      </c>
      <c r="D657" s="214" t="s">
        <v>154</v>
      </c>
      <c r="E657" s="215" t="s">
        <v>685</v>
      </c>
      <c r="F657" s="216" t="s">
        <v>686</v>
      </c>
      <c r="G657" s="217" t="s">
        <v>185</v>
      </c>
      <c r="H657" s="218">
        <v>58.378999999999998</v>
      </c>
      <c r="I657" s="219"/>
      <c r="J657" s="220">
        <f>ROUND(I657*H657,2)</f>
        <v>0</v>
      </c>
      <c r="K657" s="216" t="s">
        <v>1</v>
      </c>
      <c r="L657" s="44"/>
      <c r="M657" s="221" t="s">
        <v>1</v>
      </c>
      <c r="N657" s="222" t="s">
        <v>38</v>
      </c>
      <c r="O657" s="91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5" t="s">
        <v>158</v>
      </c>
      <c r="AT657" s="225" t="s">
        <v>154</v>
      </c>
      <c r="AU657" s="225" t="s">
        <v>82</v>
      </c>
      <c r="AY657" s="17" t="s">
        <v>152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7" t="s">
        <v>80</v>
      </c>
      <c r="BK657" s="226">
        <f>ROUND(I657*H657,2)</f>
        <v>0</v>
      </c>
      <c r="BL657" s="17" t="s">
        <v>158</v>
      </c>
      <c r="BM657" s="225" t="s">
        <v>687</v>
      </c>
    </row>
    <row r="658" s="12" customFormat="1" ht="25.92" customHeight="1">
      <c r="A658" s="12"/>
      <c r="B658" s="198"/>
      <c r="C658" s="199"/>
      <c r="D658" s="200" t="s">
        <v>72</v>
      </c>
      <c r="E658" s="201" t="s">
        <v>688</v>
      </c>
      <c r="F658" s="201" t="s">
        <v>689</v>
      </c>
      <c r="G658" s="199"/>
      <c r="H658" s="199"/>
      <c r="I658" s="202"/>
      <c r="J658" s="203">
        <f>BK658</f>
        <v>0</v>
      </c>
      <c r="K658" s="199"/>
      <c r="L658" s="204"/>
      <c r="M658" s="205"/>
      <c r="N658" s="206"/>
      <c r="O658" s="206"/>
      <c r="P658" s="207">
        <f>P659+P688+P704+P849+P1016+P1019+P1088+P1091+P1094+P1096+P1129+P1135+P1205+P1207+P1209+P1221+P1249+P1381+P1395+P1405+P1490+P1523+P1550+P1576+P1622+P1644+P1648</f>
        <v>0</v>
      </c>
      <c r="Q658" s="206"/>
      <c r="R658" s="207">
        <f>R659+R688+R704+R849+R1016+R1019+R1088+R1091+R1094+R1096+R1129+R1135+R1205+R1207+R1209+R1221+R1249+R1381+R1395+R1405+R1490+R1523+R1550+R1576+R1622+R1644+R1648</f>
        <v>0</v>
      </c>
      <c r="S658" s="206"/>
      <c r="T658" s="208">
        <f>T659+T688+T704+T849+T1016+T1019+T1088+T1091+T1094+T1096+T1129+T1135+T1205+T1207+T1209+T1221+T1249+T1381+T1395+T1405+T1490+T1523+T1550+T1576+T1622+T1644+T1648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9" t="s">
        <v>82</v>
      </c>
      <c r="AT658" s="210" t="s">
        <v>72</v>
      </c>
      <c r="AU658" s="210" t="s">
        <v>73</v>
      </c>
      <c r="AY658" s="209" t="s">
        <v>152</v>
      </c>
      <c r="BK658" s="211">
        <f>BK659+BK688+BK704+BK849+BK1016+BK1019+BK1088+BK1091+BK1094+BK1096+BK1129+BK1135+BK1205+BK1207+BK1209+BK1221+BK1249+BK1381+BK1395+BK1405+BK1490+BK1523+BK1550+BK1576+BK1622+BK1644+BK1648</f>
        <v>0</v>
      </c>
    </row>
    <row r="659" s="12" customFormat="1" ht="22.8" customHeight="1">
      <c r="A659" s="12"/>
      <c r="B659" s="198"/>
      <c r="C659" s="199"/>
      <c r="D659" s="200" t="s">
        <v>72</v>
      </c>
      <c r="E659" s="212" t="s">
        <v>690</v>
      </c>
      <c r="F659" s="212" t="s">
        <v>691</v>
      </c>
      <c r="G659" s="199"/>
      <c r="H659" s="199"/>
      <c r="I659" s="202"/>
      <c r="J659" s="213">
        <f>BK659</f>
        <v>0</v>
      </c>
      <c r="K659" s="199"/>
      <c r="L659" s="204"/>
      <c r="M659" s="205"/>
      <c r="N659" s="206"/>
      <c r="O659" s="206"/>
      <c r="P659" s="207">
        <f>SUM(P660:P687)</f>
        <v>0</v>
      </c>
      <c r="Q659" s="206"/>
      <c r="R659" s="207">
        <f>SUM(R660:R687)</f>
        <v>0</v>
      </c>
      <c r="S659" s="206"/>
      <c r="T659" s="208">
        <f>SUM(T660:T687)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9" t="s">
        <v>82</v>
      </c>
      <c r="AT659" s="210" t="s">
        <v>72</v>
      </c>
      <c r="AU659" s="210" t="s">
        <v>80</v>
      </c>
      <c r="AY659" s="209" t="s">
        <v>152</v>
      </c>
      <c r="BK659" s="211">
        <f>SUM(BK660:BK687)</f>
        <v>0</v>
      </c>
    </row>
    <row r="660" s="2" customFormat="1" ht="24.15" customHeight="1">
      <c r="A660" s="38"/>
      <c r="B660" s="39"/>
      <c r="C660" s="214" t="s">
        <v>692</v>
      </c>
      <c r="D660" s="214" t="s">
        <v>154</v>
      </c>
      <c r="E660" s="215" t="s">
        <v>693</v>
      </c>
      <c r="F660" s="216" t="s">
        <v>694</v>
      </c>
      <c r="G660" s="217" t="s">
        <v>211</v>
      </c>
      <c r="H660" s="218">
        <v>8.8399999999999999</v>
      </c>
      <c r="I660" s="219"/>
      <c r="J660" s="220">
        <f>ROUND(I660*H660,2)</f>
        <v>0</v>
      </c>
      <c r="K660" s="216" t="s">
        <v>1</v>
      </c>
      <c r="L660" s="44"/>
      <c r="M660" s="221" t="s">
        <v>1</v>
      </c>
      <c r="N660" s="222" t="s">
        <v>38</v>
      </c>
      <c r="O660" s="91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5" t="s">
        <v>190</v>
      </c>
      <c r="AT660" s="225" t="s">
        <v>154</v>
      </c>
      <c r="AU660" s="225" t="s">
        <v>82</v>
      </c>
      <c r="AY660" s="17" t="s">
        <v>152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7" t="s">
        <v>80</v>
      </c>
      <c r="BK660" s="226">
        <f>ROUND(I660*H660,2)</f>
        <v>0</v>
      </c>
      <c r="BL660" s="17" t="s">
        <v>190</v>
      </c>
      <c r="BM660" s="225" t="s">
        <v>695</v>
      </c>
    </row>
    <row r="661" s="13" customFormat="1">
      <c r="A661" s="13"/>
      <c r="B661" s="227"/>
      <c r="C661" s="228"/>
      <c r="D661" s="229" t="s">
        <v>159</v>
      </c>
      <c r="E661" s="230" t="s">
        <v>1</v>
      </c>
      <c r="F661" s="231" t="s">
        <v>696</v>
      </c>
      <c r="G661" s="228"/>
      <c r="H661" s="230" t="s">
        <v>1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7" t="s">
        <v>159</v>
      </c>
      <c r="AU661" s="237" t="s">
        <v>82</v>
      </c>
      <c r="AV661" s="13" t="s">
        <v>80</v>
      </c>
      <c r="AW661" s="13" t="s">
        <v>30</v>
      </c>
      <c r="AX661" s="13" t="s">
        <v>73</v>
      </c>
      <c r="AY661" s="237" t="s">
        <v>152</v>
      </c>
    </row>
    <row r="662" s="14" customFormat="1">
      <c r="A662" s="14"/>
      <c r="B662" s="238"/>
      <c r="C662" s="239"/>
      <c r="D662" s="229" t="s">
        <v>159</v>
      </c>
      <c r="E662" s="240" t="s">
        <v>1</v>
      </c>
      <c r="F662" s="241" t="s">
        <v>697</v>
      </c>
      <c r="G662" s="239"/>
      <c r="H662" s="242">
        <v>8.8399999999999999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8" t="s">
        <v>159</v>
      </c>
      <c r="AU662" s="248" t="s">
        <v>82</v>
      </c>
      <c r="AV662" s="14" t="s">
        <v>82</v>
      </c>
      <c r="AW662" s="14" t="s">
        <v>30</v>
      </c>
      <c r="AX662" s="14" t="s">
        <v>73</v>
      </c>
      <c r="AY662" s="248" t="s">
        <v>152</v>
      </c>
    </row>
    <row r="663" s="15" customFormat="1">
      <c r="A663" s="15"/>
      <c r="B663" s="249"/>
      <c r="C663" s="250"/>
      <c r="D663" s="229" t="s">
        <v>159</v>
      </c>
      <c r="E663" s="251" t="s">
        <v>1</v>
      </c>
      <c r="F663" s="252" t="s">
        <v>162</v>
      </c>
      <c r="G663" s="250"/>
      <c r="H663" s="253">
        <v>8.8399999999999999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9" t="s">
        <v>159</v>
      </c>
      <c r="AU663" s="259" t="s">
        <v>82</v>
      </c>
      <c r="AV663" s="15" t="s">
        <v>158</v>
      </c>
      <c r="AW663" s="15" t="s">
        <v>30</v>
      </c>
      <c r="AX663" s="15" t="s">
        <v>80</v>
      </c>
      <c r="AY663" s="259" t="s">
        <v>152</v>
      </c>
    </row>
    <row r="664" s="2" customFormat="1" ht="16.5" customHeight="1">
      <c r="A664" s="38"/>
      <c r="B664" s="39"/>
      <c r="C664" s="260" t="s">
        <v>444</v>
      </c>
      <c r="D664" s="260" t="s">
        <v>203</v>
      </c>
      <c r="E664" s="261" t="s">
        <v>698</v>
      </c>
      <c r="F664" s="262" t="s">
        <v>699</v>
      </c>
      <c r="G664" s="263" t="s">
        <v>185</v>
      </c>
      <c r="H664" s="264">
        <v>0.0030000000000000001</v>
      </c>
      <c r="I664" s="265"/>
      <c r="J664" s="266">
        <f>ROUND(I664*H664,2)</f>
        <v>0</v>
      </c>
      <c r="K664" s="262" t="s">
        <v>1</v>
      </c>
      <c r="L664" s="267"/>
      <c r="M664" s="268" t="s">
        <v>1</v>
      </c>
      <c r="N664" s="269" t="s">
        <v>38</v>
      </c>
      <c r="O664" s="91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5" t="s">
        <v>240</v>
      </c>
      <c r="AT664" s="225" t="s">
        <v>203</v>
      </c>
      <c r="AU664" s="225" t="s">
        <v>82</v>
      </c>
      <c r="AY664" s="17" t="s">
        <v>152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7" t="s">
        <v>80</v>
      </c>
      <c r="BK664" s="226">
        <f>ROUND(I664*H664,2)</f>
        <v>0</v>
      </c>
      <c r="BL664" s="17" t="s">
        <v>190</v>
      </c>
      <c r="BM664" s="225" t="s">
        <v>700</v>
      </c>
    </row>
    <row r="665" s="14" customFormat="1">
      <c r="A665" s="14"/>
      <c r="B665" s="238"/>
      <c r="C665" s="239"/>
      <c r="D665" s="229" t="s">
        <v>159</v>
      </c>
      <c r="E665" s="240" t="s">
        <v>1</v>
      </c>
      <c r="F665" s="241" t="s">
        <v>701</v>
      </c>
      <c r="G665" s="239"/>
      <c r="H665" s="242">
        <v>0.0030000000000000001</v>
      </c>
      <c r="I665" s="243"/>
      <c r="J665" s="239"/>
      <c r="K665" s="239"/>
      <c r="L665" s="244"/>
      <c r="M665" s="245"/>
      <c r="N665" s="246"/>
      <c r="O665" s="246"/>
      <c r="P665" s="246"/>
      <c r="Q665" s="246"/>
      <c r="R665" s="246"/>
      <c r="S665" s="246"/>
      <c r="T665" s="24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8" t="s">
        <v>159</v>
      </c>
      <c r="AU665" s="248" t="s">
        <v>82</v>
      </c>
      <c r="AV665" s="14" t="s">
        <v>82</v>
      </c>
      <c r="AW665" s="14" t="s">
        <v>30</v>
      </c>
      <c r="AX665" s="14" t="s">
        <v>73</v>
      </c>
      <c r="AY665" s="248" t="s">
        <v>152</v>
      </c>
    </row>
    <row r="666" s="15" customFormat="1">
      <c r="A666" s="15"/>
      <c r="B666" s="249"/>
      <c r="C666" s="250"/>
      <c r="D666" s="229" t="s">
        <v>159</v>
      </c>
      <c r="E666" s="251" t="s">
        <v>1</v>
      </c>
      <c r="F666" s="252" t="s">
        <v>162</v>
      </c>
      <c r="G666" s="250"/>
      <c r="H666" s="253">
        <v>0.0030000000000000001</v>
      </c>
      <c r="I666" s="254"/>
      <c r="J666" s="250"/>
      <c r="K666" s="250"/>
      <c r="L666" s="255"/>
      <c r="M666" s="256"/>
      <c r="N666" s="257"/>
      <c r="O666" s="257"/>
      <c r="P666" s="257"/>
      <c r="Q666" s="257"/>
      <c r="R666" s="257"/>
      <c r="S666" s="257"/>
      <c r="T666" s="25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9" t="s">
        <v>159</v>
      </c>
      <c r="AU666" s="259" t="s">
        <v>82</v>
      </c>
      <c r="AV666" s="15" t="s">
        <v>158</v>
      </c>
      <c r="AW666" s="15" t="s">
        <v>30</v>
      </c>
      <c r="AX666" s="15" t="s">
        <v>80</v>
      </c>
      <c r="AY666" s="259" t="s">
        <v>152</v>
      </c>
    </row>
    <row r="667" s="2" customFormat="1" ht="24.15" customHeight="1">
      <c r="A667" s="38"/>
      <c r="B667" s="39"/>
      <c r="C667" s="214" t="s">
        <v>702</v>
      </c>
      <c r="D667" s="214" t="s">
        <v>154</v>
      </c>
      <c r="E667" s="215" t="s">
        <v>703</v>
      </c>
      <c r="F667" s="216" t="s">
        <v>704</v>
      </c>
      <c r="G667" s="217" t="s">
        <v>211</v>
      </c>
      <c r="H667" s="218">
        <v>17.68</v>
      </c>
      <c r="I667" s="219"/>
      <c r="J667" s="220">
        <f>ROUND(I667*H667,2)</f>
        <v>0</v>
      </c>
      <c r="K667" s="216" t="s">
        <v>1</v>
      </c>
      <c r="L667" s="44"/>
      <c r="M667" s="221" t="s">
        <v>1</v>
      </c>
      <c r="N667" s="222" t="s">
        <v>38</v>
      </c>
      <c r="O667" s="91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5" t="s">
        <v>190</v>
      </c>
      <c r="AT667" s="225" t="s">
        <v>154</v>
      </c>
      <c r="AU667" s="225" t="s">
        <v>82</v>
      </c>
      <c r="AY667" s="17" t="s">
        <v>152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7" t="s">
        <v>80</v>
      </c>
      <c r="BK667" s="226">
        <f>ROUND(I667*H667,2)</f>
        <v>0</v>
      </c>
      <c r="BL667" s="17" t="s">
        <v>190</v>
      </c>
      <c r="BM667" s="225" t="s">
        <v>705</v>
      </c>
    </row>
    <row r="668" s="13" customFormat="1">
      <c r="A668" s="13"/>
      <c r="B668" s="227"/>
      <c r="C668" s="228"/>
      <c r="D668" s="229" t="s">
        <v>159</v>
      </c>
      <c r="E668" s="230" t="s">
        <v>1</v>
      </c>
      <c r="F668" s="231" t="s">
        <v>706</v>
      </c>
      <c r="G668" s="228"/>
      <c r="H668" s="230" t="s">
        <v>1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7" t="s">
        <v>159</v>
      </c>
      <c r="AU668" s="237" t="s">
        <v>82</v>
      </c>
      <c r="AV668" s="13" t="s">
        <v>80</v>
      </c>
      <c r="AW668" s="13" t="s">
        <v>30</v>
      </c>
      <c r="AX668" s="13" t="s">
        <v>73</v>
      </c>
      <c r="AY668" s="237" t="s">
        <v>152</v>
      </c>
    </row>
    <row r="669" s="14" customFormat="1">
      <c r="A669" s="14"/>
      <c r="B669" s="238"/>
      <c r="C669" s="239"/>
      <c r="D669" s="229" t="s">
        <v>159</v>
      </c>
      <c r="E669" s="240" t="s">
        <v>1</v>
      </c>
      <c r="F669" s="241" t="s">
        <v>707</v>
      </c>
      <c r="G669" s="239"/>
      <c r="H669" s="242">
        <v>17.68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159</v>
      </c>
      <c r="AU669" s="248" t="s">
        <v>82</v>
      </c>
      <c r="AV669" s="14" t="s">
        <v>82</v>
      </c>
      <c r="AW669" s="14" t="s">
        <v>30</v>
      </c>
      <c r="AX669" s="14" t="s">
        <v>73</v>
      </c>
      <c r="AY669" s="248" t="s">
        <v>152</v>
      </c>
    </row>
    <row r="670" s="15" customFormat="1">
      <c r="A670" s="15"/>
      <c r="B670" s="249"/>
      <c r="C670" s="250"/>
      <c r="D670" s="229" t="s">
        <v>159</v>
      </c>
      <c r="E670" s="251" t="s">
        <v>1</v>
      </c>
      <c r="F670" s="252" t="s">
        <v>162</v>
      </c>
      <c r="G670" s="250"/>
      <c r="H670" s="253">
        <v>17.68</v>
      </c>
      <c r="I670" s="254"/>
      <c r="J670" s="250"/>
      <c r="K670" s="250"/>
      <c r="L670" s="255"/>
      <c r="M670" s="256"/>
      <c r="N670" s="257"/>
      <c r="O670" s="257"/>
      <c r="P670" s="257"/>
      <c r="Q670" s="257"/>
      <c r="R670" s="257"/>
      <c r="S670" s="257"/>
      <c r="T670" s="25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9" t="s">
        <v>159</v>
      </c>
      <c r="AU670" s="259" t="s">
        <v>82</v>
      </c>
      <c r="AV670" s="15" t="s">
        <v>158</v>
      </c>
      <c r="AW670" s="15" t="s">
        <v>30</v>
      </c>
      <c r="AX670" s="15" t="s">
        <v>80</v>
      </c>
      <c r="AY670" s="259" t="s">
        <v>152</v>
      </c>
    </row>
    <row r="671" s="2" customFormat="1" ht="49.05" customHeight="1">
      <c r="A671" s="38"/>
      <c r="B671" s="39"/>
      <c r="C671" s="260" t="s">
        <v>458</v>
      </c>
      <c r="D671" s="260" t="s">
        <v>203</v>
      </c>
      <c r="E671" s="261" t="s">
        <v>708</v>
      </c>
      <c r="F671" s="262" t="s">
        <v>709</v>
      </c>
      <c r="G671" s="263" t="s">
        <v>211</v>
      </c>
      <c r="H671" s="264">
        <v>21.587</v>
      </c>
      <c r="I671" s="265"/>
      <c r="J671" s="266">
        <f>ROUND(I671*H671,2)</f>
        <v>0</v>
      </c>
      <c r="K671" s="262" t="s">
        <v>1</v>
      </c>
      <c r="L671" s="267"/>
      <c r="M671" s="268" t="s">
        <v>1</v>
      </c>
      <c r="N671" s="269" t="s">
        <v>38</v>
      </c>
      <c r="O671" s="91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5" t="s">
        <v>240</v>
      </c>
      <c r="AT671" s="225" t="s">
        <v>203</v>
      </c>
      <c r="AU671" s="225" t="s">
        <v>82</v>
      </c>
      <c r="AY671" s="17" t="s">
        <v>152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7" t="s">
        <v>80</v>
      </c>
      <c r="BK671" s="226">
        <f>ROUND(I671*H671,2)</f>
        <v>0</v>
      </c>
      <c r="BL671" s="17" t="s">
        <v>190</v>
      </c>
      <c r="BM671" s="225" t="s">
        <v>710</v>
      </c>
    </row>
    <row r="672" s="14" customFormat="1">
      <c r="A672" s="14"/>
      <c r="B672" s="238"/>
      <c r="C672" s="239"/>
      <c r="D672" s="229" t="s">
        <v>159</v>
      </c>
      <c r="E672" s="240" t="s">
        <v>1</v>
      </c>
      <c r="F672" s="241" t="s">
        <v>711</v>
      </c>
      <c r="G672" s="239"/>
      <c r="H672" s="242">
        <v>21.587</v>
      </c>
      <c r="I672" s="243"/>
      <c r="J672" s="239"/>
      <c r="K672" s="239"/>
      <c r="L672" s="244"/>
      <c r="M672" s="245"/>
      <c r="N672" s="246"/>
      <c r="O672" s="246"/>
      <c r="P672" s="246"/>
      <c r="Q672" s="246"/>
      <c r="R672" s="246"/>
      <c r="S672" s="246"/>
      <c r="T672" s="24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8" t="s">
        <v>159</v>
      </c>
      <c r="AU672" s="248" t="s">
        <v>82</v>
      </c>
      <c r="AV672" s="14" t="s">
        <v>82</v>
      </c>
      <c r="AW672" s="14" t="s">
        <v>30</v>
      </c>
      <c r="AX672" s="14" t="s">
        <v>73</v>
      </c>
      <c r="AY672" s="248" t="s">
        <v>152</v>
      </c>
    </row>
    <row r="673" s="15" customFormat="1">
      <c r="A673" s="15"/>
      <c r="B673" s="249"/>
      <c r="C673" s="250"/>
      <c r="D673" s="229" t="s">
        <v>159</v>
      </c>
      <c r="E673" s="251" t="s">
        <v>1</v>
      </c>
      <c r="F673" s="252" t="s">
        <v>162</v>
      </c>
      <c r="G673" s="250"/>
      <c r="H673" s="253">
        <v>21.587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9" t="s">
        <v>159</v>
      </c>
      <c r="AU673" s="259" t="s">
        <v>82</v>
      </c>
      <c r="AV673" s="15" t="s">
        <v>158</v>
      </c>
      <c r="AW673" s="15" t="s">
        <v>30</v>
      </c>
      <c r="AX673" s="15" t="s">
        <v>80</v>
      </c>
      <c r="AY673" s="259" t="s">
        <v>152</v>
      </c>
    </row>
    <row r="674" s="2" customFormat="1" ht="24.15" customHeight="1">
      <c r="A674" s="38"/>
      <c r="B674" s="39"/>
      <c r="C674" s="214" t="s">
        <v>712</v>
      </c>
      <c r="D674" s="214" t="s">
        <v>154</v>
      </c>
      <c r="E674" s="215" t="s">
        <v>713</v>
      </c>
      <c r="F674" s="216" t="s">
        <v>714</v>
      </c>
      <c r="G674" s="217" t="s">
        <v>211</v>
      </c>
      <c r="H674" s="218">
        <v>8.8399999999999999</v>
      </c>
      <c r="I674" s="219"/>
      <c r="J674" s="220">
        <f>ROUND(I674*H674,2)</f>
        <v>0</v>
      </c>
      <c r="K674" s="216" t="s">
        <v>1</v>
      </c>
      <c r="L674" s="44"/>
      <c r="M674" s="221" t="s">
        <v>1</v>
      </c>
      <c r="N674" s="222" t="s">
        <v>38</v>
      </c>
      <c r="O674" s="91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5" t="s">
        <v>190</v>
      </c>
      <c r="AT674" s="225" t="s">
        <v>154</v>
      </c>
      <c r="AU674" s="225" t="s">
        <v>82</v>
      </c>
      <c r="AY674" s="17" t="s">
        <v>152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7" t="s">
        <v>80</v>
      </c>
      <c r="BK674" s="226">
        <f>ROUND(I674*H674,2)</f>
        <v>0</v>
      </c>
      <c r="BL674" s="17" t="s">
        <v>190</v>
      </c>
      <c r="BM674" s="225" t="s">
        <v>715</v>
      </c>
    </row>
    <row r="675" s="13" customFormat="1">
      <c r="A675" s="13"/>
      <c r="B675" s="227"/>
      <c r="C675" s="228"/>
      <c r="D675" s="229" t="s">
        <v>159</v>
      </c>
      <c r="E675" s="230" t="s">
        <v>1</v>
      </c>
      <c r="F675" s="231" t="s">
        <v>716</v>
      </c>
      <c r="G675" s="228"/>
      <c r="H675" s="230" t="s">
        <v>1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159</v>
      </c>
      <c r="AU675" s="237" t="s">
        <v>82</v>
      </c>
      <c r="AV675" s="13" t="s">
        <v>80</v>
      </c>
      <c r="AW675" s="13" t="s">
        <v>30</v>
      </c>
      <c r="AX675" s="13" t="s">
        <v>73</v>
      </c>
      <c r="AY675" s="237" t="s">
        <v>152</v>
      </c>
    </row>
    <row r="676" s="14" customFormat="1">
      <c r="A676" s="14"/>
      <c r="B676" s="238"/>
      <c r="C676" s="239"/>
      <c r="D676" s="229" t="s">
        <v>159</v>
      </c>
      <c r="E676" s="240" t="s">
        <v>1</v>
      </c>
      <c r="F676" s="241" t="s">
        <v>697</v>
      </c>
      <c r="G676" s="239"/>
      <c r="H676" s="242">
        <v>8.8399999999999999</v>
      </c>
      <c r="I676" s="243"/>
      <c r="J676" s="239"/>
      <c r="K676" s="239"/>
      <c r="L676" s="244"/>
      <c r="M676" s="245"/>
      <c r="N676" s="246"/>
      <c r="O676" s="246"/>
      <c r="P676" s="246"/>
      <c r="Q676" s="246"/>
      <c r="R676" s="246"/>
      <c r="S676" s="246"/>
      <c r="T676" s="24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8" t="s">
        <v>159</v>
      </c>
      <c r="AU676" s="248" t="s">
        <v>82</v>
      </c>
      <c r="AV676" s="14" t="s">
        <v>82</v>
      </c>
      <c r="AW676" s="14" t="s">
        <v>30</v>
      </c>
      <c r="AX676" s="14" t="s">
        <v>73</v>
      </c>
      <c r="AY676" s="248" t="s">
        <v>152</v>
      </c>
    </row>
    <row r="677" s="15" customFormat="1">
      <c r="A677" s="15"/>
      <c r="B677" s="249"/>
      <c r="C677" s="250"/>
      <c r="D677" s="229" t="s">
        <v>159</v>
      </c>
      <c r="E677" s="251" t="s">
        <v>1</v>
      </c>
      <c r="F677" s="252" t="s">
        <v>162</v>
      </c>
      <c r="G677" s="250"/>
      <c r="H677" s="253">
        <v>8.8399999999999999</v>
      </c>
      <c r="I677" s="254"/>
      <c r="J677" s="250"/>
      <c r="K677" s="250"/>
      <c r="L677" s="255"/>
      <c r="M677" s="256"/>
      <c r="N677" s="257"/>
      <c r="O677" s="257"/>
      <c r="P677" s="257"/>
      <c r="Q677" s="257"/>
      <c r="R677" s="257"/>
      <c r="S677" s="257"/>
      <c r="T677" s="25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9" t="s">
        <v>159</v>
      </c>
      <c r="AU677" s="259" t="s">
        <v>82</v>
      </c>
      <c r="AV677" s="15" t="s">
        <v>158</v>
      </c>
      <c r="AW677" s="15" t="s">
        <v>30</v>
      </c>
      <c r="AX677" s="15" t="s">
        <v>80</v>
      </c>
      <c r="AY677" s="259" t="s">
        <v>152</v>
      </c>
    </row>
    <row r="678" s="2" customFormat="1" ht="33" customHeight="1">
      <c r="A678" s="38"/>
      <c r="B678" s="39"/>
      <c r="C678" s="214" t="s">
        <v>468</v>
      </c>
      <c r="D678" s="214" t="s">
        <v>154</v>
      </c>
      <c r="E678" s="215" t="s">
        <v>717</v>
      </c>
      <c r="F678" s="216" t="s">
        <v>718</v>
      </c>
      <c r="G678" s="217" t="s">
        <v>211</v>
      </c>
      <c r="H678" s="218">
        <v>8.8399999999999999</v>
      </c>
      <c r="I678" s="219"/>
      <c r="J678" s="220">
        <f>ROUND(I678*H678,2)</f>
        <v>0</v>
      </c>
      <c r="K678" s="216" t="s">
        <v>1</v>
      </c>
      <c r="L678" s="44"/>
      <c r="M678" s="221" t="s">
        <v>1</v>
      </c>
      <c r="N678" s="222" t="s">
        <v>38</v>
      </c>
      <c r="O678" s="91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5" t="s">
        <v>190</v>
      </c>
      <c r="AT678" s="225" t="s">
        <v>154</v>
      </c>
      <c r="AU678" s="225" t="s">
        <v>82</v>
      </c>
      <c r="AY678" s="17" t="s">
        <v>152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7" t="s">
        <v>80</v>
      </c>
      <c r="BK678" s="226">
        <f>ROUND(I678*H678,2)</f>
        <v>0</v>
      </c>
      <c r="BL678" s="17" t="s">
        <v>190</v>
      </c>
      <c r="BM678" s="225" t="s">
        <v>719</v>
      </c>
    </row>
    <row r="679" s="14" customFormat="1">
      <c r="A679" s="14"/>
      <c r="B679" s="238"/>
      <c r="C679" s="239"/>
      <c r="D679" s="229" t="s">
        <v>159</v>
      </c>
      <c r="E679" s="240" t="s">
        <v>1</v>
      </c>
      <c r="F679" s="241" t="s">
        <v>720</v>
      </c>
      <c r="G679" s="239"/>
      <c r="H679" s="242">
        <v>8.8399999999999999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8" t="s">
        <v>159</v>
      </c>
      <c r="AU679" s="248" t="s">
        <v>82</v>
      </c>
      <c r="AV679" s="14" t="s">
        <v>82</v>
      </c>
      <c r="AW679" s="14" t="s">
        <v>30</v>
      </c>
      <c r="AX679" s="14" t="s">
        <v>73</v>
      </c>
      <c r="AY679" s="248" t="s">
        <v>152</v>
      </c>
    </row>
    <row r="680" s="15" customFormat="1">
      <c r="A680" s="15"/>
      <c r="B680" s="249"/>
      <c r="C680" s="250"/>
      <c r="D680" s="229" t="s">
        <v>159</v>
      </c>
      <c r="E680" s="251" t="s">
        <v>1</v>
      </c>
      <c r="F680" s="252" t="s">
        <v>162</v>
      </c>
      <c r="G680" s="250"/>
      <c r="H680" s="253">
        <v>8.8399999999999999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9" t="s">
        <v>159</v>
      </c>
      <c r="AU680" s="259" t="s">
        <v>82</v>
      </c>
      <c r="AV680" s="15" t="s">
        <v>158</v>
      </c>
      <c r="AW680" s="15" t="s">
        <v>30</v>
      </c>
      <c r="AX680" s="15" t="s">
        <v>80</v>
      </c>
      <c r="AY680" s="259" t="s">
        <v>152</v>
      </c>
    </row>
    <row r="681" s="2" customFormat="1" ht="33" customHeight="1">
      <c r="A681" s="38"/>
      <c r="B681" s="39"/>
      <c r="C681" s="214" t="s">
        <v>721</v>
      </c>
      <c r="D681" s="214" t="s">
        <v>154</v>
      </c>
      <c r="E681" s="215" t="s">
        <v>722</v>
      </c>
      <c r="F681" s="216" t="s">
        <v>723</v>
      </c>
      <c r="G681" s="217" t="s">
        <v>211</v>
      </c>
      <c r="H681" s="218">
        <v>17.68</v>
      </c>
      <c r="I681" s="219"/>
      <c r="J681" s="220">
        <f>ROUND(I681*H681,2)</f>
        <v>0</v>
      </c>
      <c r="K681" s="216" t="s">
        <v>1</v>
      </c>
      <c r="L681" s="44"/>
      <c r="M681" s="221" t="s">
        <v>1</v>
      </c>
      <c r="N681" s="222" t="s">
        <v>38</v>
      </c>
      <c r="O681" s="91"/>
      <c r="P681" s="223">
        <f>O681*H681</f>
        <v>0</v>
      </c>
      <c r="Q681" s="223">
        <v>0</v>
      </c>
      <c r="R681" s="223">
        <f>Q681*H681</f>
        <v>0</v>
      </c>
      <c r="S681" s="223">
        <v>0</v>
      </c>
      <c r="T681" s="224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5" t="s">
        <v>190</v>
      </c>
      <c r="AT681" s="225" t="s">
        <v>154</v>
      </c>
      <c r="AU681" s="225" t="s">
        <v>82</v>
      </c>
      <c r="AY681" s="17" t="s">
        <v>152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7" t="s">
        <v>80</v>
      </c>
      <c r="BK681" s="226">
        <f>ROUND(I681*H681,2)</f>
        <v>0</v>
      </c>
      <c r="BL681" s="17" t="s">
        <v>190</v>
      </c>
      <c r="BM681" s="225" t="s">
        <v>724</v>
      </c>
    </row>
    <row r="682" s="2" customFormat="1" ht="24.15" customHeight="1">
      <c r="A682" s="38"/>
      <c r="B682" s="39"/>
      <c r="C682" s="214" t="s">
        <v>473</v>
      </c>
      <c r="D682" s="214" t="s">
        <v>154</v>
      </c>
      <c r="E682" s="215" t="s">
        <v>725</v>
      </c>
      <c r="F682" s="216" t="s">
        <v>726</v>
      </c>
      <c r="G682" s="217" t="s">
        <v>211</v>
      </c>
      <c r="H682" s="218">
        <v>4.1879999999999997</v>
      </c>
      <c r="I682" s="219"/>
      <c r="J682" s="220">
        <f>ROUND(I682*H682,2)</f>
        <v>0</v>
      </c>
      <c r="K682" s="216" t="s">
        <v>1</v>
      </c>
      <c r="L682" s="44"/>
      <c r="M682" s="221" t="s">
        <v>1</v>
      </c>
      <c r="N682" s="222" t="s">
        <v>38</v>
      </c>
      <c r="O682" s="91"/>
      <c r="P682" s="223">
        <f>O682*H682</f>
        <v>0</v>
      </c>
      <c r="Q682" s="223">
        <v>0</v>
      </c>
      <c r="R682" s="223">
        <f>Q682*H682</f>
        <v>0</v>
      </c>
      <c r="S682" s="223">
        <v>0</v>
      </c>
      <c r="T682" s="224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5" t="s">
        <v>190</v>
      </c>
      <c r="AT682" s="225" t="s">
        <v>154</v>
      </c>
      <c r="AU682" s="225" t="s">
        <v>82</v>
      </c>
      <c r="AY682" s="17" t="s">
        <v>152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7" t="s">
        <v>80</v>
      </c>
      <c r="BK682" s="226">
        <f>ROUND(I682*H682,2)</f>
        <v>0</v>
      </c>
      <c r="BL682" s="17" t="s">
        <v>190</v>
      </c>
      <c r="BM682" s="225" t="s">
        <v>727</v>
      </c>
    </row>
    <row r="683" s="13" customFormat="1">
      <c r="A683" s="13"/>
      <c r="B683" s="227"/>
      <c r="C683" s="228"/>
      <c r="D683" s="229" t="s">
        <v>159</v>
      </c>
      <c r="E683" s="230" t="s">
        <v>1</v>
      </c>
      <c r="F683" s="231" t="s">
        <v>728</v>
      </c>
      <c r="G683" s="228"/>
      <c r="H683" s="230" t="s">
        <v>1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159</v>
      </c>
      <c r="AU683" s="237" t="s">
        <v>82</v>
      </c>
      <c r="AV683" s="13" t="s">
        <v>80</v>
      </c>
      <c r="AW683" s="13" t="s">
        <v>30</v>
      </c>
      <c r="AX683" s="13" t="s">
        <v>73</v>
      </c>
      <c r="AY683" s="237" t="s">
        <v>152</v>
      </c>
    </row>
    <row r="684" s="14" customFormat="1">
      <c r="A684" s="14"/>
      <c r="B684" s="238"/>
      <c r="C684" s="239"/>
      <c r="D684" s="229" t="s">
        <v>159</v>
      </c>
      <c r="E684" s="240" t="s">
        <v>1</v>
      </c>
      <c r="F684" s="241" t="s">
        <v>493</v>
      </c>
      <c r="G684" s="239"/>
      <c r="H684" s="242">
        <v>1.978</v>
      </c>
      <c r="I684" s="243"/>
      <c r="J684" s="239"/>
      <c r="K684" s="239"/>
      <c r="L684" s="244"/>
      <c r="M684" s="245"/>
      <c r="N684" s="246"/>
      <c r="O684" s="246"/>
      <c r="P684" s="246"/>
      <c r="Q684" s="246"/>
      <c r="R684" s="246"/>
      <c r="S684" s="246"/>
      <c r="T684" s="24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8" t="s">
        <v>159</v>
      </c>
      <c r="AU684" s="248" t="s">
        <v>82</v>
      </c>
      <c r="AV684" s="14" t="s">
        <v>82</v>
      </c>
      <c r="AW684" s="14" t="s">
        <v>30</v>
      </c>
      <c r="AX684" s="14" t="s">
        <v>73</v>
      </c>
      <c r="AY684" s="248" t="s">
        <v>152</v>
      </c>
    </row>
    <row r="685" s="14" customFormat="1">
      <c r="A685" s="14"/>
      <c r="B685" s="238"/>
      <c r="C685" s="239"/>
      <c r="D685" s="229" t="s">
        <v>159</v>
      </c>
      <c r="E685" s="240" t="s">
        <v>1</v>
      </c>
      <c r="F685" s="241" t="s">
        <v>494</v>
      </c>
      <c r="G685" s="239"/>
      <c r="H685" s="242">
        <v>2.21</v>
      </c>
      <c r="I685" s="243"/>
      <c r="J685" s="239"/>
      <c r="K685" s="239"/>
      <c r="L685" s="244"/>
      <c r="M685" s="245"/>
      <c r="N685" s="246"/>
      <c r="O685" s="246"/>
      <c r="P685" s="246"/>
      <c r="Q685" s="246"/>
      <c r="R685" s="246"/>
      <c r="S685" s="246"/>
      <c r="T685" s="24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8" t="s">
        <v>159</v>
      </c>
      <c r="AU685" s="248" t="s">
        <v>82</v>
      </c>
      <c r="AV685" s="14" t="s">
        <v>82</v>
      </c>
      <c r="AW685" s="14" t="s">
        <v>30</v>
      </c>
      <c r="AX685" s="14" t="s">
        <v>73</v>
      </c>
      <c r="AY685" s="248" t="s">
        <v>152</v>
      </c>
    </row>
    <row r="686" s="15" customFormat="1">
      <c r="A686" s="15"/>
      <c r="B686" s="249"/>
      <c r="C686" s="250"/>
      <c r="D686" s="229" t="s">
        <v>159</v>
      </c>
      <c r="E686" s="251" t="s">
        <v>1</v>
      </c>
      <c r="F686" s="252" t="s">
        <v>162</v>
      </c>
      <c r="G686" s="250"/>
      <c r="H686" s="253">
        <v>4.1879999999999997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9" t="s">
        <v>159</v>
      </c>
      <c r="AU686" s="259" t="s">
        <v>82</v>
      </c>
      <c r="AV686" s="15" t="s">
        <v>158</v>
      </c>
      <c r="AW686" s="15" t="s">
        <v>30</v>
      </c>
      <c r="AX686" s="15" t="s">
        <v>80</v>
      </c>
      <c r="AY686" s="259" t="s">
        <v>152</v>
      </c>
    </row>
    <row r="687" s="2" customFormat="1" ht="33" customHeight="1">
      <c r="A687" s="38"/>
      <c r="B687" s="39"/>
      <c r="C687" s="214" t="s">
        <v>729</v>
      </c>
      <c r="D687" s="214" t="s">
        <v>154</v>
      </c>
      <c r="E687" s="215" t="s">
        <v>730</v>
      </c>
      <c r="F687" s="216" t="s">
        <v>731</v>
      </c>
      <c r="G687" s="217" t="s">
        <v>732</v>
      </c>
      <c r="H687" s="270"/>
      <c r="I687" s="219"/>
      <c r="J687" s="220">
        <f>ROUND(I687*H687,2)</f>
        <v>0</v>
      </c>
      <c r="K687" s="216" t="s">
        <v>1</v>
      </c>
      <c r="L687" s="44"/>
      <c r="M687" s="221" t="s">
        <v>1</v>
      </c>
      <c r="N687" s="222" t="s">
        <v>38</v>
      </c>
      <c r="O687" s="91"/>
      <c r="P687" s="223">
        <f>O687*H687</f>
        <v>0</v>
      </c>
      <c r="Q687" s="223">
        <v>0</v>
      </c>
      <c r="R687" s="223">
        <f>Q687*H687</f>
        <v>0</v>
      </c>
      <c r="S687" s="223">
        <v>0</v>
      </c>
      <c r="T687" s="224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5" t="s">
        <v>190</v>
      </c>
      <c r="AT687" s="225" t="s">
        <v>154</v>
      </c>
      <c r="AU687" s="225" t="s">
        <v>82</v>
      </c>
      <c r="AY687" s="17" t="s">
        <v>152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7" t="s">
        <v>80</v>
      </c>
      <c r="BK687" s="226">
        <f>ROUND(I687*H687,2)</f>
        <v>0</v>
      </c>
      <c r="BL687" s="17" t="s">
        <v>190</v>
      </c>
      <c r="BM687" s="225" t="s">
        <v>733</v>
      </c>
    </row>
    <row r="688" s="12" customFormat="1" ht="22.8" customHeight="1">
      <c r="A688" s="12"/>
      <c r="B688" s="198"/>
      <c r="C688" s="199"/>
      <c r="D688" s="200" t="s">
        <v>72</v>
      </c>
      <c r="E688" s="212" t="s">
        <v>734</v>
      </c>
      <c r="F688" s="212" t="s">
        <v>735</v>
      </c>
      <c r="G688" s="199"/>
      <c r="H688" s="199"/>
      <c r="I688" s="202"/>
      <c r="J688" s="213">
        <f>BK688</f>
        <v>0</v>
      </c>
      <c r="K688" s="199"/>
      <c r="L688" s="204"/>
      <c r="M688" s="205"/>
      <c r="N688" s="206"/>
      <c r="O688" s="206"/>
      <c r="P688" s="207">
        <f>SUM(P689:P703)</f>
        <v>0</v>
      </c>
      <c r="Q688" s="206"/>
      <c r="R688" s="207">
        <f>SUM(R689:R703)</f>
        <v>0</v>
      </c>
      <c r="S688" s="206"/>
      <c r="T688" s="208">
        <f>SUM(T689:T703)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9" t="s">
        <v>82</v>
      </c>
      <c r="AT688" s="210" t="s">
        <v>72</v>
      </c>
      <c r="AU688" s="210" t="s">
        <v>80</v>
      </c>
      <c r="AY688" s="209" t="s">
        <v>152</v>
      </c>
      <c r="BK688" s="211">
        <f>SUM(BK689:BK703)</f>
        <v>0</v>
      </c>
    </row>
    <row r="689" s="2" customFormat="1" ht="24.15" customHeight="1">
      <c r="A689" s="38"/>
      <c r="B689" s="39"/>
      <c r="C689" s="214" t="s">
        <v>478</v>
      </c>
      <c r="D689" s="214" t="s">
        <v>154</v>
      </c>
      <c r="E689" s="215" t="s">
        <v>736</v>
      </c>
      <c r="F689" s="216" t="s">
        <v>737</v>
      </c>
      <c r="G689" s="217" t="s">
        <v>211</v>
      </c>
      <c r="H689" s="218">
        <v>18</v>
      </c>
      <c r="I689" s="219"/>
      <c r="J689" s="220">
        <f>ROUND(I689*H689,2)</f>
        <v>0</v>
      </c>
      <c r="K689" s="216" t="s">
        <v>1</v>
      </c>
      <c r="L689" s="44"/>
      <c r="M689" s="221" t="s">
        <v>1</v>
      </c>
      <c r="N689" s="222" t="s">
        <v>38</v>
      </c>
      <c r="O689" s="91"/>
      <c r="P689" s="223">
        <f>O689*H689</f>
        <v>0</v>
      </c>
      <c r="Q689" s="223">
        <v>0</v>
      </c>
      <c r="R689" s="223">
        <f>Q689*H689</f>
        <v>0</v>
      </c>
      <c r="S689" s="223">
        <v>0</v>
      </c>
      <c r="T689" s="224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5" t="s">
        <v>190</v>
      </c>
      <c r="AT689" s="225" t="s">
        <v>154</v>
      </c>
      <c r="AU689" s="225" t="s">
        <v>82</v>
      </c>
      <c r="AY689" s="17" t="s">
        <v>152</v>
      </c>
      <c r="BE689" s="226">
        <f>IF(N689="základní",J689,0)</f>
        <v>0</v>
      </c>
      <c r="BF689" s="226">
        <f>IF(N689="snížená",J689,0)</f>
        <v>0</v>
      </c>
      <c r="BG689" s="226">
        <f>IF(N689="zákl. přenesená",J689,0)</f>
        <v>0</v>
      </c>
      <c r="BH689" s="226">
        <f>IF(N689="sníž. přenesená",J689,0)</f>
        <v>0</v>
      </c>
      <c r="BI689" s="226">
        <f>IF(N689="nulová",J689,0)</f>
        <v>0</v>
      </c>
      <c r="BJ689" s="17" t="s">
        <v>80</v>
      </c>
      <c r="BK689" s="226">
        <f>ROUND(I689*H689,2)</f>
        <v>0</v>
      </c>
      <c r="BL689" s="17" t="s">
        <v>190</v>
      </c>
      <c r="BM689" s="225" t="s">
        <v>738</v>
      </c>
    </row>
    <row r="690" s="13" customFormat="1">
      <c r="A690" s="13"/>
      <c r="B690" s="227"/>
      <c r="C690" s="228"/>
      <c r="D690" s="229" t="s">
        <v>159</v>
      </c>
      <c r="E690" s="230" t="s">
        <v>1</v>
      </c>
      <c r="F690" s="231" t="s">
        <v>739</v>
      </c>
      <c r="G690" s="228"/>
      <c r="H690" s="230" t="s">
        <v>1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7" t="s">
        <v>159</v>
      </c>
      <c r="AU690" s="237" t="s">
        <v>82</v>
      </c>
      <c r="AV690" s="13" t="s">
        <v>80</v>
      </c>
      <c r="AW690" s="13" t="s">
        <v>30</v>
      </c>
      <c r="AX690" s="13" t="s">
        <v>73</v>
      </c>
      <c r="AY690" s="237" t="s">
        <v>152</v>
      </c>
    </row>
    <row r="691" s="14" customFormat="1">
      <c r="A691" s="14"/>
      <c r="B691" s="238"/>
      <c r="C691" s="239"/>
      <c r="D691" s="229" t="s">
        <v>159</v>
      </c>
      <c r="E691" s="240" t="s">
        <v>1</v>
      </c>
      <c r="F691" s="241" t="s">
        <v>740</v>
      </c>
      <c r="G691" s="239"/>
      <c r="H691" s="242">
        <v>3.75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8" t="s">
        <v>159</v>
      </c>
      <c r="AU691" s="248" t="s">
        <v>82</v>
      </c>
      <c r="AV691" s="14" t="s">
        <v>82</v>
      </c>
      <c r="AW691" s="14" t="s">
        <v>30</v>
      </c>
      <c r="AX691" s="14" t="s">
        <v>73</v>
      </c>
      <c r="AY691" s="248" t="s">
        <v>152</v>
      </c>
    </row>
    <row r="692" s="13" customFormat="1">
      <c r="A692" s="13"/>
      <c r="B692" s="227"/>
      <c r="C692" s="228"/>
      <c r="D692" s="229" t="s">
        <v>159</v>
      </c>
      <c r="E692" s="230" t="s">
        <v>1</v>
      </c>
      <c r="F692" s="231" t="s">
        <v>741</v>
      </c>
      <c r="G692" s="228"/>
      <c r="H692" s="230" t="s">
        <v>1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7" t="s">
        <v>159</v>
      </c>
      <c r="AU692" s="237" t="s">
        <v>82</v>
      </c>
      <c r="AV692" s="13" t="s">
        <v>80</v>
      </c>
      <c r="AW692" s="13" t="s">
        <v>30</v>
      </c>
      <c r="AX692" s="13" t="s">
        <v>73</v>
      </c>
      <c r="AY692" s="237" t="s">
        <v>152</v>
      </c>
    </row>
    <row r="693" s="14" customFormat="1">
      <c r="A693" s="14"/>
      <c r="B693" s="238"/>
      <c r="C693" s="239"/>
      <c r="D693" s="229" t="s">
        <v>159</v>
      </c>
      <c r="E693" s="240" t="s">
        <v>1</v>
      </c>
      <c r="F693" s="241" t="s">
        <v>742</v>
      </c>
      <c r="G693" s="239"/>
      <c r="H693" s="242">
        <v>7.125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8" t="s">
        <v>159</v>
      </c>
      <c r="AU693" s="248" t="s">
        <v>82</v>
      </c>
      <c r="AV693" s="14" t="s">
        <v>82</v>
      </c>
      <c r="AW693" s="14" t="s">
        <v>30</v>
      </c>
      <c r="AX693" s="14" t="s">
        <v>73</v>
      </c>
      <c r="AY693" s="248" t="s">
        <v>152</v>
      </c>
    </row>
    <row r="694" s="13" customFormat="1">
      <c r="A694" s="13"/>
      <c r="B694" s="227"/>
      <c r="C694" s="228"/>
      <c r="D694" s="229" t="s">
        <v>159</v>
      </c>
      <c r="E694" s="230" t="s">
        <v>1</v>
      </c>
      <c r="F694" s="231" t="s">
        <v>441</v>
      </c>
      <c r="G694" s="228"/>
      <c r="H694" s="230" t="s">
        <v>1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159</v>
      </c>
      <c r="AU694" s="237" t="s">
        <v>82</v>
      </c>
      <c r="AV694" s="13" t="s">
        <v>80</v>
      </c>
      <c r="AW694" s="13" t="s">
        <v>30</v>
      </c>
      <c r="AX694" s="13" t="s">
        <v>73</v>
      </c>
      <c r="AY694" s="237" t="s">
        <v>152</v>
      </c>
    </row>
    <row r="695" s="14" customFormat="1">
      <c r="A695" s="14"/>
      <c r="B695" s="238"/>
      <c r="C695" s="239"/>
      <c r="D695" s="229" t="s">
        <v>159</v>
      </c>
      <c r="E695" s="240" t="s">
        <v>1</v>
      </c>
      <c r="F695" s="241" t="s">
        <v>742</v>
      </c>
      <c r="G695" s="239"/>
      <c r="H695" s="242">
        <v>7.125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8" t="s">
        <v>159</v>
      </c>
      <c r="AU695" s="248" t="s">
        <v>82</v>
      </c>
      <c r="AV695" s="14" t="s">
        <v>82</v>
      </c>
      <c r="AW695" s="14" t="s">
        <v>30</v>
      </c>
      <c r="AX695" s="14" t="s">
        <v>73</v>
      </c>
      <c r="AY695" s="248" t="s">
        <v>152</v>
      </c>
    </row>
    <row r="696" s="15" customFormat="1">
      <c r="A696" s="15"/>
      <c r="B696" s="249"/>
      <c r="C696" s="250"/>
      <c r="D696" s="229" t="s">
        <v>159</v>
      </c>
      <c r="E696" s="251" t="s">
        <v>1</v>
      </c>
      <c r="F696" s="252" t="s">
        <v>162</v>
      </c>
      <c r="G696" s="250"/>
      <c r="H696" s="253">
        <v>18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9" t="s">
        <v>159</v>
      </c>
      <c r="AU696" s="259" t="s">
        <v>82</v>
      </c>
      <c r="AV696" s="15" t="s">
        <v>158</v>
      </c>
      <c r="AW696" s="15" t="s">
        <v>30</v>
      </c>
      <c r="AX696" s="15" t="s">
        <v>80</v>
      </c>
      <c r="AY696" s="259" t="s">
        <v>152</v>
      </c>
    </row>
    <row r="697" s="2" customFormat="1" ht="24.15" customHeight="1">
      <c r="A697" s="38"/>
      <c r="B697" s="39"/>
      <c r="C697" s="260" t="s">
        <v>743</v>
      </c>
      <c r="D697" s="260" t="s">
        <v>203</v>
      </c>
      <c r="E697" s="261" t="s">
        <v>744</v>
      </c>
      <c r="F697" s="262" t="s">
        <v>745</v>
      </c>
      <c r="G697" s="263" t="s">
        <v>211</v>
      </c>
      <c r="H697" s="264">
        <v>19.800000000000001</v>
      </c>
      <c r="I697" s="265"/>
      <c r="J697" s="266">
        <f>ROUND(I697*H697,2)</f>
        <v>0</v>
      </c>
      <c r="K697" s="262" t="s">
        <v>1</v>
      </c>
      <c r="L697" s="267"/>
      <c r="M697" s="268" t="s">
        <v>1</v>
      </c>
      <c r="N697" s="269" t="s">
        <v>38</v>
      </c>
      <c r="O697" s="91"/>
      <c r="P697" s="223">
        <f>O697*H697</f>
        <v>0</v>
      </c>
      <c r="Q697" s="223">
        <v>0</v>
      </c>
      <c r="R697" s="223">
        <f>Q697*H697</f>
        <v>0</v>
      </c>
      <c r="S697" s="223">
        <v>0</v>
      </c>
      <c r="T697" s="224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5" t="s">
        <v>240</v>
      </c>
      <c r="AT697" s="225" t="s">
        <v>203</v>
      </c>
      <c r="AU697" s="225" t="s">
        <v>82</v>
      </c>
      <c r="AY697" s="17" t="s">
        <v>152</v>
      </c>
      <c r="BE697" s="226">
        <f>IF(N697="základní",J697,0)</f>
        <v>0</v>
      </c>
      <c r="BF697" s="226">
        <f>IF(N697="snížená",J697,0)</f>
        <v>0</v>
      </c>
      <c r="BG697" s="226">
        <f>IF(N697="zákl. přenesená",J697,0)</f>
        <v>0</v>
      </c>
      <c r="BH697" s="226">
        <f>IF(N697="sníž. přenesená",J697,0)</f>
        <v>0</v>
      </c>
      <c r="BI697" s="226">
        <f>IF(N697="nulová",J697,0)</f>
        <v>0</v>
      </c>
      <c r="BJ697" s="17" t="s">
        <v>80</v>
      </c>
      <c r="BK697" s="226">
        <f>ROUND(I697*H697,2)</f>
        <v>0</v>
      </c>
      <c r="BL697" s="17" t="s">
        <v>190</v>
      </c>
      <c r="BM697" s="225" t="s">
        <v>746</v>
      </c>
    </row>
    <row r="698" s="14" customFormat="1">
      <c r="A698" s="14"/>
      <c r="B698" s="238"/>
      <c r="C698" s="239"/>
      <c r="D698" s="229" t="s">
        <v>159</v>
      </c>
      <c r="E698" s="240" t="s">
        <v>1</v>
      </c>
      <c r="F698" s="241" t="s">
        <v>747</v>
      </c>
      <c r="G698" s="239"/>
      <c r="H698" s="242">
        <v>19.800000000000001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159</v>
      </c>
      <c r="AU698" s="248" t="s">
        <v>82</v>
      </c>
      <c r="AV698" s="14" t="s">
        <v>82</v>
      </c>
      <c r="AW698" s="14" t="s">
        <v>30</v>
      </c>
      <c r="AX698" s="14" t="s">
        <v>73</v>
      </c>
      <c r="AY698" s="248" t="s">
        <v>152</v>
      </c>
    </row>
    <row r="699" s="15" customFormat="1">
      <c r="A699" s="15"/>
      <c r="B699" s="249"/>
      <c r="C699" s="250"/>
      <c r="D699" s="229" t="s">
        <v>159</v>
      </c>
      <c r="E699" s="251" t="s">
        <v>1</v>
      </c>
      <c r="F699" s="252" t="s">
        <v>162</v>
      </c>
      <c r="G699" s="250"/>
      <c r="H699" s="253">
        <v>19.800000000000001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9" t="s">
        <v>159</v>
      </c>
      <c r="AU699" s="259" t="s">
        <v>82</v>
      </c>
      <c r="AV699" s="15" t="s">
        <v>158</v>
      </c>
      <c r="AW699" s="15" t="s">
        <v>30</v>
      </c>
      <c r="AX699" s="15" t="s">
        <v>80</v>
      </c>
      <c r="AY699" s="259" t="s">
        <v>152</v>
      </c>
    </row>
    <row r="700" s="2" customFormat="1" ht="24.15" customHeight="1">
      <c r="A700" s="38"/>
      <c r="B700" s="39"/>
      <c r="C700" s="214" t="s">
        <v>484</v>
      </c>
      <c r="D700" s="214" t="s">
        <v>154</v>
      </c>
      <c r="E700" s="215" t="s">
        <v>748</v>
      </c>
      <c r="F700" s="216" t="s">
        <v>749</v>
      </c>
      <c r="G700" s="217" t="s">
        <v>278</v>
      </c>
      <c r="H700" s="218">
        <v>107</v>
      </c>
      <c r="I700" s="219"/>
      <c r="J700" s="220">
        <f>ROUND(I700*H700,2)</f>
        <v>0</v>
      </c>
      <c r="K700" s="216" t="s">
        <v>1</v>
      </c>
      <c r="L700" s="44"/>
      <c r="M700" s="221" t="s">
        <v>1</v>
      </c>
      <c r="N700" s="222" t="s">
        <v>38</v>
      </c>
      <c r="O700" s="91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5" t="s">
        <v>190</v>
      </c>
      <c r="AT700" s="225" t="s">
        <v>154</v>
      </c>
      <c r="AU700" s="225" t="s">
        <v>82</v>
      </c>
      <c r="AY700" s="17" t="s">
        <v>152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7" t="s">
        <v>80</v>
      </c>
      <c r="BK700" s="226">
        <f>ROUND(I700*H700,2)</f>
        <v>0</v>
      </c>
      <c r="BL700" s="17" t="s">
        <v>190</v>
      </c>
      <c r="BM700" s="225" t="s">
        <v>750</v>
      </c>
    </row>
    <row r="701" s="2" customFormat="1" ht="24.15" customHeight="1">
      <c r="A701" s="38"/>
      <c r="B701" s="39"/>
      <c r="C701" s="260" t="s">
        <v>751</v>
      </c>
      <c r="D701" s="260" t="s">
        <v>203</v>
      </c>
      <c r="E701" s="261" t="s">
        <v>752</v>
      </c>
      <c r="F701" s="262" t="s">
        <v>753</v>
      </c>
      <c r="G701" s="263" t="s">
        <v>278</v>
      </c>
      <c r="H701" s="264">
        <v>97</v>
      </c>
      <c r="I701" s="265"/>
      <c r="J701" s="266">
        <f>ROUND(I701*H701,2)</f>
        <v>0</v>
      </c>
      <c r="K701" s="262" t="s">
        <v>1</v>
      </c>
      <c r="L701" s="267"/>
      <c r="M701" s="268" t="s">
        <v>1</v>
      </c>
      <c r="N701" s="269" t="s">
        <v>38</v>
      </c>
      <c r="O701" s="91"/>
      <c r="P701" s="223">
        <f>O701*H701</f>
        <v>0</v>
      </c>
      <c r="Q701" s="223">
        <v>0</v>
      </c>
      <c r="R701" s="223">
        <f>Q701*H701</f>
        <v>0</v>
      </c>
      <c r="S701" s="223">
        <v>0</v>
      </c>
      <c r="T701" s="224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5" t="s">
        <v>240</v>
      </c>
      <c r="AT701" s="225" t="s">
        <v>203</v>
      </c>
      <c r="AU701" s="225" t="s">
        <v>82</v>
      </c>
      <c r="AY701" s="17" t="s">
        <v>152</v>
      </c>
      <c r="BE701" s="226">
        <f>IF(N701="základní",J701,0)</f>
        <v>0</v>
      </c>
      <c r="BF701" s="226">
        <f>IF(N701="snížená",J701,0)</f>
        <v>0</v>
      </c>
      <c r="BG701" s="226">
        <f>IF(N701="zákl. přenesená",J701,0)</f>
        <v>0</v>
      </c>
      <c r="BH701" s="226">
        <f>IF(N701="sníž. přenesená",J701,0)</f>
        <v>0</v>
      </c>
      <c r="BI701" s="226">
        <f>IF(N701="nulová",J701,0)</f>
        <v>0</v>
      </c>
      <c r="BJ701" s="17" t="s">
        <v>80</v>
      </c>
      <c r="BK701" s="226">
        <f>ROUND(I701*H701,2)</f>
        <v>0</v>
      </c>
      <c r="BL701" s="17" t="s">
        <v>190</v>
      </c>
      <c r="BM701" s="225" t="s">
        <v>754</v>
      </c>
    </row>
    <row r="702" s="2" customFormat="1" ht="24.15" customHeight="1">
      <c r="A702" s="38"/>
      <c r="B702" s="39"/>
      <c r="C702" s="260" t="s">
        <v>487</v>
      </c>
      <c r="D702" s="260" t="s">
        <v>203</v>
      </c>
      <c r="E702" s="261" t="s">
        <v>755</v>
      </c>
      <c r="F702" s="262" t="s">
        <v>756</v>
      </c>
      <c r="G702" s="263" t="s">
        <v>278</v>
      </c>
      <c r="H702" s="264">
        <v>10</v>
      </c>
      <c r="I702" s="265"/>
      <c r="J702" s="266">
        <f>ROUND(I702*H702,2)</f>
        <v>0</v>
      </c>
      <c r="K702" s="262" t="s">
        <v>1</v>
      </c>
      <c r="L702" s="267"/>
      <c r="M702" s="268" t="s">
        <v>1</v>
      </c>
      <c r="N702" s="269" t="s">
        <v>38</v>
      </c>
      <c r="O702" s="91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5" t="s">
        <v>240</v>
      </c>
      <c r="AT702" s="225" t="s">
        <v>203</v>
      </c>
      <c r="AU702" s="225" t="s">
        <v>82</v>
      </c>
      <c r="AY702" s="17" t="s">
        <v>152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7" t="s">
        <v>80</v>
      </c>
      <c r="BK702" s="226">
        <f>ROUND(I702*H702,2)</f>
        <v>0</v>
      </c>
      <c r="BL702" s="17" t="s">
        <v>190</v>
      </c>
      <c r="BM702" s="225" t="s">
        <v>757</v>
      </c>
    </row>
    <row r="703" s="2" customFormat="1" ht="24.15" customHeight="1">
      <c r="A703" s="38"/>
      <c r="B703" s="39"/>
      <c r="C703" s="214" t="s">
        <v>758</v>
      </c>
      <c r="D703" s="214" t="s">
        <v>154</v>
      </c>
      <c r="E703" s="215" t="s">
        <v>759</v>
      </c>
      <c r="F703" s="216" t="s">
        <v>760</v>
      </c>
      <c r="G703" s="217" t="s">
        <v>732</v>
      </c>
      <c r="H703" s="270"/>
      <c r="I703" s="219"/>
      <c r="J703" s="220">
        <f>ROUND(I703*H703,2)</f>
        <v>0</v>
      </c>
      <c r="K703" s="216" t="s">
        <v>1</v>
      </c>
      <c r="L703" s="44"/>
      <c r="M703" s="221" t="s">
        <v>1</v>
      </c>
      <c r="N703" s="222" t="s">
        <v>38</v>
      </c>
      <c r="O703" s="91"/>
      <c r="P703" s="223">
        <f>O703*H703</f>
        <v>0</v>
      </c>
      <c r="Q703" s="223">
        <v>0</v>
      </c>
      <c r="R703" s="223">
        <f>Q703*H703</f>
        <v>0</v>
      </c>
      <c r="S703" s="223">
        <v>0</v>
      </c>
      <c r="T703" s="224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5" t="s">
        <v>190</v>
      </c>
      <c r="AT703" s="225" t="s">
        <v>154</v>
      </c>
      <c r="AU703" s="225" t="s">
        <v>82</v>
      </c>
      <c r="AY703" s="17" t="s">
        <v>152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7" t="s">
        <v>80</v>
      </c>
      <c r="BK703" s="226">
        <f>ROUND(I703*H703,2)</f>
        <v>0</v>
      </c>
      <c r="BL703" s="17" t="s">
        <v>190</v>
      </c>
      <c r="BM703" s="225" t="s">
        <v>761</v>
      </c>
    </row>
    <row r="704" s="12" customFormat="1" ht="22.8" customHeight="1">
      <c r="A704" s="12"/>
      <c r="B704" s="198"/>
      <c r="C704" s="199"/>
      <c r="D704" s="200" t="s">
        <v>72</v>
      </c>
      <c r="E704" s="212" t="s">
        <v>762</v>
      </c>
      <c r="F704" s="212" t="s">
        <v>763</v>
      </c>
      <c r="G704" s="199"/>
      <c r="H704" s="199"/>
      <c r="I704" s="202"/>
      <c r="J704" s="213">
        <f>BK704</f>
        <v>0</v>
      </c>
      <c r="K704" s="199"/>
      <c r="L704" s="204"/>
      <c r="M704" s="205"/>
      <c r="N704" s="206"/>
      <c r="O704" s="206"/>
      <c r="P704" s="207">
        <f>SUM(P705:P848)</f>
        <v>0</v>
      </c>
      <c r="Q704" s="206"/>
      <c r="R704" s="207">
        <f>SUM(R705:R848)</f>
        <v>0</v>
      </c>
      <c r="S704" s="206"/>
      <c r="T704" s="208">
        <f>SUM(T705:T848)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09" t="s">
        <v>82</v>
      </c>
      <c r="AT704" s="210" t="s">
        <v>72</v>
      </c>
      <c r="AU704" s="210" t="s">
        <v>80</v>
      </c>
      <c r="AY704" s="209" t="s">
        <v>152</v>
      </c>
      <c r="BK704" s="211">
        <f>SUM(BK705:BK848)</f>
        <v>0</v>
      </c>
    </row>
    <row r="705" s="2" customFormat="1" ht="16.5" customHeight="1">
      <c r="A705" s="38"/>
      <c r="B705" s="39"/>
      <c r="C705" s="214" t="s">
        <v>491</v>
      </c>
      <c r="D705" s="214" t="s">
        <v>154</v>
      </c>
      <c r="E705" s="215" t="s">
        <v>764</v>
      </c>
      <c r="F705" s="216" t="s">
        <v>765</v>
      </c>
      <c r="G705" s="217" t="s">
        <v>218</v>
      </c>
      <c r="H705" s="218">
        <v>1</v>
      </c>
      <c r="I705" s="219"/>
      <c r="J705" s="220">
        <f>ROUND(I705*H705,2)</f>
        <v>0</v>
      </c>
      <c r="K705" s="216" t="s">
        <v>1</v>
      </c>
      <c r="L705" s="44"/>
      <c r="M705" s="221" t="s">
        <v>1</v>
      </c>
      <c r="N705" s="222" t="s">
        <v>38</v>
      </c>
      <c r="O705" s="91"/>
      <c r="P705" s="223">
        <f>O705*H705</f>
        <v>0</v>
      </c>
      <c r="Q705" s="223">
        <v>0</v>
      </c>
      <c r="R705" s="223">
        <f>Q705*H705</f>
        <v>0</v>
      </c>
      <c r="S705" s="223">
        <v>0</v>
      </c>
      <c r="T705" s="224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5" t="s">
        <v>190</v>
      </c>
      <c r="AT705" s="225" t="s">
        <v>154</v>
      </c>
      <c r="AU705" s="225" t="s">
        <v>82</v>
      </c>
      <c r="AY705" s="17" t="s">
        <v>152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7" t="s">
        <v>80</v>
      </c>
      <c r="BK705" s="226">
        <f>ROUND(I705*H705,2)</f>
        <v>0</v>
      </c>
      <c r="BL705" s="17" t="s">
        <v>190</v>
      </c>
      <c r="BM705" s="225" t="s">
        <v>766</v>
      </c>
    </row>
    <row r="706" s="2" customFormat="1" ht="21.75" customHeight="1">
      <c r="A706" s="38"/>
      <c r="B706" s="39"/>
      <c r="C706" s="214" t="s">
        <v>767</v>
      </c>
      <c r="D706" s="214" t="s">
        <v>154</v>
      </c>
      <c r="E706" s="215" t="s">
        <v>768</v>
      </c>
      <c r="F706" s="216" t="s">
        <v>769</v>
      </c>
      <c r="G706" s="217" t="s">
        <v>278</v>
      </c>
      <c r="H706" s="218">
        <v>10</v>
      </c>
      <c r="I706" s="219"/>
      <c r="J706" s="220">
        <f>ROUND(I706*H706,2)</f>
        <v>0</v>
      </c>
      <c r="K706" s="216" t="s">
        <v>1</v>
      </c>
      <c r="L706" s="44"/>
      <c r="M706" s="221" t="s">
        <v>1</v>
      </c>
      <c r="N706" s="222" t="s">
        <v>38</v>
      </c>
      <c r="O706" s="91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5" t="s">
        <v>190</v>
      </c>
      <c r="AT706" s="225" t="s">
        <v>154</v>
      </c>
      <c r="AU706" s="225" t="s">
        <v>82</v>
      </c>
      <c r="AY706" s="17" t="s">
        <v>152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7" t="s">
        <v>80</v>
      </c>
      <c r="BK706" s="226">
        <f>ROUND(I706*H706,2)</f>
        <v>0</v>
      </c>
      <c r="BL706" s="17" t="s">
        <v>190</v>
      </c>
      <c r="BM706" s="225" t="s">
        <v>770</v>
      </c>
    </row>
    <row r="707" s="13" customFormat="1">
      <c r="A707" s="13"/>
      <c r="B707" s="227"/>
      <c r="C707" s="228"/>
      <c r="D707" s="229" t="s">
        <v>159</v>
      </c>
      <c r="E707" s="230" t="s">
        <v>1</v>
      </c>
      <c r="F707" s="231" t="s">
        <v>771</v>
      </c>
      <c r="G707" s="228"/>
      <c r="H707" s="230" t="s">
        <v>1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159</v>
      </c>
      <c r="AU707" s="237" t="s">
        <v>82</v>
      </c>
      <c r="AV707" s="13" t="s">
        <v>80</v>
      </c>
      <c r="AW707" s="13" t="s">
        <v>30</v>
      </c>
      <c r="AX707" s="13" t="s">
        <v>73</v>
      </c>
      <c r="AY707" s="237" t="s">
        <v>152</v>
      </c>
    </row>
    <row r="708" s="14" customFormat="1">
      <c r="A708" s="14"/>
      <c r="B708" s="238"/>
      <c r="C708" s="239"/>
      <c r="D708" s="229" t="s">
        <v>159</v>
      </c>
      <c r="E708" s="240" t="s">
        <v>1</v>
      </c>
      <c r="F708" s="241" t="s">
        <v>772</v>
      </c>
      <c r="G708" s="239"/>
      <c r="H708" s="242">
        <v>10</v>
      </c>
      <c r="I708" s="243"/>
      <c r="J708" s="239"/>
      <c r="K708" s="239"/>
      <c r="L708" s="244"/>
      <c r="M708" s="245"/>
      <c r="N708" s="246"/>
      <c r="O708" s="246"/>
      <c r="P708" s="246"/>
      <c r="Q708" s="246"/>
      <c r="R708" s="246"/>
      <c r="S708" s="246"/>
      <c r="T708" s="24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8" t="s">
        <v>159</v>
      </c>
      <c r="AU708" s="248" t="s">
        <v>82</v>
      </c>
      <c r="AV708" s="14" t="s">
        <v>82</v>
      </c>
      <c r="AW708" s="14" t="s">
        <v>30</v>
      </c>
      <c r="AX708" s="14" t="s">
        <v>73</v>
      </c>
      <c r="AY708" s="248" t="s">
        <v>152</v>
      </c>
    </row>
    <row r="709" s="15" customFormat="1">
      <c r="A709" s="15"/>
      <c r="B709" s="249"/>
      <c r="C709" s="250"/>
      <c r="D709" s="229" t="s">
        <v>159</v>
      </c>
      <c r="E709" s="251" t="s">
        <v>1</v>
      </c>
      <c r="F709" s="252" t="s">
        <v>162</v>
      </c>
      <c r="G709" s="250"/>
      <c r="H709" s="253">
        <v>10</v>
      </c>
      <c r="I709" s="254"/>
      <c r="J709" s="250"/>
      <c r="K709" s="250"/>
      <c r="L709" s="255"/>
      <c r="M709" s="256"/>
      <c r="N709" s="257"/>
      <c r="O709" s="257"/>
      <c r="P709" s="257"/>
      <c r="Q709" s="257"/>
      <c r="R709" s="257"/>
      <c r="S709" s="257"/>
      <c r="T709" s="258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9" t="s">
        <v>159</v>
      </c>
      <c r="AU709" s="259" t="s">
        <v>82</v>
      </c>
      <c r="AV709" s="15" t="s">
        <v>158</v>
      </c>
      <c r="AW709" s="15" t="s">
        <v>30</v>
      </c>
      <c r="AX709" s="15" t="s">
        <v>80</v>
      </c>
      <c r="AY709" s="259" t="s">
        <v>152</v>
      </c>
    </row>
    <row r="710" s="2" customFormat="1" ht="21.75" customHeight="1">
      <c r="A710" s="38"/>
      <c r="B710" s="39"/>
      <c r="C710" s="214" t="s">
        <v>497</v>
      </c>
      <c r="D710" s="214" t="s">
        <v>154</v>
      </c>
      <c r="E710" s="215" t="s">
        <v>773</v>
      </c>
      <c r="F710" s="216" t="s">
        <v>774</v>
      </c>
      <c r="G710" s="217" t="s">
        <v>278</v>
      </c>
      <c r="H710" s="218">
        <v>5.5</v>
      </c>
      <c r="I710" s="219"/>
      <c r="J710" s="220">
        <f>ROUND(I710*H710,2)</f>
        <v>0</v>
      </c>
      <c r="K710" s="216" t="s">
        <v>1</v>
      </c>
      <c r="L710" s="44"/>
      <c r="M710" s="221" t="s">
        <v>1</v>
      </c>
      <c r="N710" s="222" t="s">
        <v>38</v>
      </c>
      <c r="O710" s="91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5" t="s">
        <v>190</v>
      </c>
      <c r="AT710" s="225" t="s">
        <v>154</v>
      </c>
      <c r="AU710" s="225" t="s">
        <v>82</v>
      </c>
      <c r="AY710" s="17" t="s">
        <v>152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7" t="s">
        <v>80</v>
      </c>
      <c r="BK710" s="226">
        <f>ROUND(I710*H710,2)</f>
        <v>0</v>
      </c>
      <c r="BL710" s="17" t="s">
        <v>190</v>
      </c>
      <c r="BM710" s="225" t="s">
        <v>775</v>
      </c>
    </row>
    <row r="711" s="13" customFormat="1">
      <c r="A711" s="13"/>
      <c r="B711" s="227"/>
      <c r="C711" s="228"/>
      <c r="D711" s="229" t="s">
        <v>159</v>
      </c>
      <c r="E711" s="230" t="s">
        <v>1</v>
      </c>
      <c r="F711" s="231" t="s">
        <v>771</v>
      </c>
      <c r="G711" s="228"/>
      <c r="H711" s="230" t="s">
        <v>1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159</v>
      </c>
      <c r="AU711" s="237" t="s">
        <v>82</v>
      </c>
      <c r="AV711" s="13" t="s">
        <v>80</v>
      </c>
      <c r="AW711" s="13" t="s">
        <v>30</v>
      </c>
      <c r="AX711" s="13" t="s">
        <v>73</v>
      </c>
      <c r="AY711" s="237" t="s">
        <v>152</v>
      </c>
    </row>
    <row r="712" s="14" customFormat="1">
      <c r="A712" s="14"/>
      <c r="B712" s="238"/>
      <c r="C712" s="239"/>
      <c r="D712" s="229" t="s">
        <v>159</v>
      </c>
      <c r="E712" s="240" t="s">
        <v>1</v>
      </c>
      <c r="F712" s="241" t="s">
        <v>776</v>
      </c>
      <c r="G712" s="239"/>
      <c r="H712" s="242">
        <v>5.5</v>
      </c>
      <c r="I712" s="243"/>
      <c r="J712" s="239"/>
      <c r="K712" s="239"/>
      <c r="L712" s="244"/>
      <c r="M712" s="245"/>
      <c r="N712" s="246"/>
      <c r="O712" s="246"/>
      <c r="P712" s="246"/>
      <c r="Q712" s="246"/>
      <c r="R712" s="246"/>
      <c r="S712" s="246"/>
      <c r="T712" s="24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8" t="s">
        <v>159</v>
      </c>
      <c r="AU712" s="248" t="s">
        <v>82</v>
      </c>
      <c r="AV712" s="14" t="s">
        <v>82</v>
      </c>
      <c r="AW712" s="14" t="s">
        <v>30</v>
      </c>
      <c r="AX712" s="14" t="s">
        <v>73</v>
      </c>
      <c r="AY712" s="248" t="s">
        <v>152</v>
      </c>
    </row>
    <row r="713" s="15" customFormat="1">
      <c r="A713" s="15"/>
      <c r="B713" s="249"/>
      <c r="C713" s="250"/>
      <c r="D713" s="229" t="s">
        <v>159</v>
      </c>
      <c r="E713" s="251" t="s">
        <v>1</v>
      </c>
      <c r="F713" s="252" t="s">
        <v>162</v>
      </c>
      <c r="G713" s="250"/>
      <c r="H713" s="253">
        <v>5.5</v>
      </c>
      <c r="I713" s="254"/>
      <c r="J713" s="250"/>
      <c r="K713" s="250"/>
      <c r="L713" s="255"/>
      <c r="M713" s="256"/>
      <c r="N713" s="257"/>
      <c r="O713" s="257"/>
      <c r="P713" s="257"/>
      <c r="Q713" s="257"/>
      <c r="R713" s="257"/>
      <c r="S713" s="257"/>
      <c r="T713" s="258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9" t="s">
        <v>159</v>
      </c>
      <c r="AU713" s="259" t="s">
        <v>82</v>
      </c>
      <c r="AV713" s="15" t="s">
        <v>158</v>
      </c>
      <c r="AW713" s="15" t="s">
        <v>30</v>
      </c>
      <c r="AX713" s="15" t="s">
        <v>80</v>
      </c>
      <c r="AY713" s="259" t="s">
        <v>152</v>
      </c>
    </row>
    <row r="714" s="2" customFormat="1" ht="16.5" customHeight="1">
      <c r="A714" s="38"/>
      <c r="B714" s="39"/>
      <c r="C714" s="214" t="s">
        <v>777</v>
      </c>
      <c r="D714" s="214" t="s">
        <v>154</v>
      </c>
      <c r="E714" s="215" t="s">
        <v>778</v>
      </c>
      <c r="F714" s="216" t="s">
        <v>779</v>
      </c>
      <c r="G714" s="217" t="s">
        <v>278</v>
      </c>
      <c r="H714" s="218">
        <v>16.5</v>
      </c>
      <c r="I714" s="219"/>
      <c r="J714" s="220">
        <f>ROUND(I714*H714,2)</f>
        <v>0</v>
      </c>
      <c r="K714" s="216" t="s">
        <v>1</v>
      </c>
      <c r="L714" s="44"/>
      <c r="M714" s="221" t="s">
        <v>1</v>
      </c>
      <c r="N714" s="222" t="s">
        <v>38</v>
      </c>
      <c r="O714" s="91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5" t="s">
        <v>190</v>
      </c>
      <c r="AT714" s="225" t="s">
        <v>154</v>
      </c>
      <c r="AU714" s="225" t="s">
        <v>82</v>
      </c>
      <c r="AY714" s="17" t="s">
        <v>152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7" t="s">
        <v>80</v>
      </c>
      <c r="BK714" s="226">
        <f>ROUND(I714*H714,2)</f>
        <v>0</v>
      </c>
      <c r="BL714" s="17" t="s">
        <v>190</v>
      </c>
      <c r="BM714" s="225" t="s">
        <v>780</v>
      </c>
    </row>
    <row r="715" s="13" customFormat="1">
      <c r="A715" s="13"/>
      <c r="B715" s="227"/>
      <c r="C715" s="228"/>
      <c r="D715" s="229" t="s">
        <v>159</v>
      </c>
      <c r="E715" s="230" t="s">
        <v>1</v>
      </c>
      <c r="F715" s="231" t="s">
        <v>781</v>
      </c>
      <c r="G715" s="228"/>
      <c r="H715" s="230" t="s">
        <v>1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159</v>
      </c>
      <c r="AU715" s="237" t="s">
        <v>82</v>
      </c>
      <c r="AV715" s="13" t="s">
        <v>80</v>
      </c>
      <c r="AW715" s="13" t="s">
        <v>30</v>
      </c>
      <c r="AX715" s="13" t="s">
        <v>73</v>
      </c>
      <c r="AY715" s="237" t="s">
        <v>152</v>
      </c>
    </row>
    <row r="716" s="14" customFormat="1">
      <c r="A716" s="14"/>
      <c r="B716" s="238"/>
      <c r="C716" s="239"/>
      <c r="D716" s="229" t="s">
        <v>159</v>
      </c>
      <c r="E716" s="240" t="s">
        <v>1</v>
      </c>
      <c r="F716" s="241" t="s">
        <v>782</v>
      </c>
      <c r="G716" s="239"/>
      <c r="H716" s="242">
        <v>8</v>
      </c>
      <c r="I716" s="243"/>
      <c r="J716" s="239"/>
      <c r="K716" s="239"/>
      <c r="L716" s="244"/>
      <c r="M716" s="245"/>
      <c r="N716" s="246"/>
      <c r="O716" s="246"/>
      <c r="P716" s="246"/>
      <c r="Q716" s="246"/>
      <c r="R716" s="246"/>
      <c r="S716" s="246"/>
      <c r="T716" s="24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8" t="s">
        <v>159</v>
      </c>
      <c r="AU716" s="248" t="s">
        <v>82</v>
      </c>
      <c r="AV716" s="14" t="s">
        <v>82</v>
      </c>
      <c r="AW716" s="14" t="s">
        <v>30</v>
      </c>
      <c r="AX716" s="14" t="s">
        <v>73</v>
      </c>
      <c r="AY716" s="248" t="s">
        <v>152</v>
      </c>
    </row>
    <row r="717" s="13" customFormat="1">
      <c r="A717" s="13"/>
      <c r="B717" s="227"/>
      <c r="C717" s="228"/>
      <c r="D717" s="229" t="s">
        <v>159</v>
      </c>
      <c r="E717" s="230" t="s">
        <v>1</v>
      </c>
      <c r="F717" s="231" t="s">
        <v>783</v>
      </c>
      <c r="G717" s="228"/>
      <c r="H717" s="230" t="s">
        <v>1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159</v>
      </c>
      <c r="AU717" s="237" t="s">
        <v>82</v>
      </c>
      <c r="AV717" s="13" t="s">
        <v>80</v>
      </c>
      <c r="AW717" s="13" t="s">
        <v>30</v>
      </c>
      <c r="AX717" s="13" t="s">
        <v>73</v>
      </c>
      <c r="AY717" s="237" t="s">
        <v>152</v>
      </c>
    </row>
    <row r="718" s="14" customFormat="1">
      <c r="A718" s="14"/>
      <c r="B718" s="238"/>
      <c r="C718" s="239"/>
      <c r="D718" s="229" t="s">
        <v>159</v>
      </c>
      <c r="E718" s="240" t="s">
        <v>1</v>
      </c>
      <c r="F718" s="241" t="s">
        <v>438</v>
      </c>
      <c r="G718" s="239"/>
      <c r="H718" s="242">
        <v>2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8" t="s">
        <v>159</v>
      </c>
      <c r="AU718" s="248" t="s">
        <v>82</v>
      </c>
      <c r="AV718" s="14" t="s">
        <v>82</v>
      </c>
      <c r="AW718" s="14" t="s">
        <v>30</v>
      </c>
      <c r="AX718" s="14" t="s">
        <v>73</v>
      </c>
      <c r="AY718" s="248" t="s">
        <v>152</v>
      </c>
    </row>
    <row r="719" s="13" customFormat="1">
      <c r="A719" s="13"/>
      <c r="B719" s="227"/>
      <c r="C719" s="228"/>
      <c r="D719" s="229" t="s">
        <v>159</v>
      </c>
      <c r="E719" s="230" t="s">
        <v>1</v>
      </c>
      <c r="F719" s="231" t="s">
        <v>784</v>
      </c>
      <c r="G719" s="228"/>
      <c r="H719" s="230" t="s">
        <v>1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159</v>
      </c>
      <c r="AU719" s="237" t="s">
        <v>82</v>
      </c>
      <c r="AV719" s="13" t="s">
        <v>80</v>
      </c>
      <c r="AW719" s="13" t="s">
        <v>30</v>
      </c>
      <c r="AX719" s="13" t="s">
        <v>73</v>
      </c>
      <c r="AY719" s="237" t="s">
        <v>152</v>
      </c>
    </row>
    <row r="720" s="14" customFormat="1">
      <c r="A720" s="14"/>
      <c r="B720" s="238"/>
      <c r="C720" s="239"/>
      <c r="D720" s="229" t="s">
        <v>159</v>
      </c>
      <c r="E720" s="240" t="s">
        <v>1</v>
      </c>
      <c r="F720" s="241" t="s">
        <v>785</v>
      </c>
      <c r="G720" s="239"/>
      <c r="H720" s="242">
        <v>4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8" t="s">
        <v>159</v>
      </c>
      <c r="AU720" s="248" t="s">
        <v>82</v>
      </c>
      <c r="AV720" s="14" t="s">
        <v>82</v>
      </c>
      <c r="AW720" s="14" t="s">
        <v>30</v>
      </c>
      <c r="AX720" s="14" t="s">
        <v>73</v>
      </c>
      <c r="AY720" s="248" t="s">
        <v>152</v>
      </c>
    </row>
    <row r="721" s="13" customFormat="1">
      <c r="A721" s="13"/>
      <c r="B721" s="227"/>
      <c r="C721" s="228"/>
      <c r="D721" s="229" t="s">
        <v>159</v>
      </c>
      <c r="E721" s="230" t="s">
        <v>1</v>
      </c>
      <c r="F721" s="231" t="s">
        <v>786</v>
      </c>
      <c r="G721" s="228"/>
      <c r="H721" s="230" t="s">
        <v>1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159</v>
      </c>
      <c r="AU721" s="237" t="s">
        <v>82</v>
      </c>
      <c r="AV721" s="13" t="s">
        <v>80</v>
      </c>
      <c r="AW721" s="13" t="s">
        <v>30</v>
      </c>
      <c r="AX721" s="13" t="s">
        <v>73</v>
      </c>
      <c r="AY721" s="237" t="s">
        <v>152</v>
      </c>
    </row>
    <row r="722" s="14" customFormat="1">
      <c r="A722" s="14"/>
      <c r="B722" s="238"/>
      <c r="C722" s="239"/>
      <c r="D722" s="229" t="s">
        <v>159</v>
      </c>
      <c r="E722" s="240" t="s">
        <v>1</v>
      </c>
      <c r="F722" s="241" t="s">
        <v>787</v>
      </c>
      <c r="G722" s="239"/>
      <c r="H722" s="242">
        <v>2.5</v>
      </c>
      <c r="I722" s="243"/>
      <c r="J722" s="239"/>
      <c r="K722" s="239"/>
      <c r="L722" s="244"/>
      <c r="M722" s="245"/>
      <c r="N722" s="246"/>
      <c r="O722" s="246"/>
      <c r="P722" s="246"/>
      <c r="Q722" s="246"/>
      <c r="R722" s="246"/>
      <c r="S722" s="246"/>
      <c r="T722" s="24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8" t="s">
        <v>159</v>
      </c>
      <c r="AU722" s="248" t="s">
        <v>82</v>
      </c>
      <c r="AV722" s="14" t="s">
        <v>82</v>
      </c>
      <c r="AW722" s="14" t="s">
        <v>30</v>
      </c>
      <c r="AX722" s="14" t="s">
        <v>73</v>
      </c>
      <c r="AY722" s="248" t="s">
        <v>152</v>
      </c>
    </row>
    <row r="723" s="15" customFormat="1">
      <c r="A723" s="15"/>
      <c r="B723" s="249"/>
      <c r="C723" s="250"/>
      <c r="D723" s="229" t="s">
        <v>159</v>
      </c>
      <c r="E723" s="251" t="s">
        <v>1</v>
      </c>
      <c r="F723" s="252" t="s">
        <v>162</v>
      </c>
      <c r="G723" s="250"/>
      <c r="H723" s="253">
        <v>16.5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9" t="s">
        <v>159</v>
      </c>
      <c r="AU723" s="259" t="s">
        <v>82</v>
      </c>
      <c r="AV723" s="15" t="s">
        <v>158</v>
      </c>
      <c r="AW723" s="15" t="s">
        <v>30</v>
      </c>
      <c r="AX723" s="15" t="s">
        <v>80</v>
      </c>
      <c r="AY723" s="259" t="s">
        <v>152</v>
      </c>
    </row>
    <row r="724" s="2" customFormat="1" ht="16.5" customHeight="1">
      <c r="A724" s="38"/>
      <c r="B724" s="39"/>
      <c r="C724" s="214" t="s">
        <v>503</v>
      </c>
      <c r="D724" s="214" t="s">
        <v>154</v>
      </c>
      <c r="E724" s="215" t="s">
        <v>788</v>
      </c>
      <c r="F724" s="216" t="s">
        <v>789</v>
      </c>
      <c r="G724" s="217" t="s">
        <v>278</v>
      </c>
      <c r="H724" s="218">
        <v>4</v>
      </c>
      <c r="I724" s="219"/>
      <c r="J724" s="220">
        <f>ROUND(I724*H724,2)</f>
        <v>0</v>
      </c>
      <c r="K724" s="216" t="s">
        <v>1</v>
      </c>
      <c r="L724" s="44"/>
      <c r="M724" s="221" t="s">
        <v>1</v>
      </c>
      <c r="N724" s="222" t="s">
        <v>38</v>
      </c>
      <c r="O724" s="91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5" t="s">
        <v>190</v>
      </c>
      <c r="AT724" s="225" t="s">
        <v>154</v>
      </c>
      <c r="AU724" s="225" t="s">
        <v>82</v>
      </c>
      <c r="AY724" s="17" t="s">
        <v>152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7" t="s">
        <v>80</v>
      </c>
      <c r="BK724" s="226">
        <f>ROUND(I724*H724,2)</f>
        <v>0</v>
      </c>
      <c r="BL724" s="17" t="s">
        <v>190</v>
      </c>
      <c r="BM724" s="225" t="s">
        <v>790</v>
      </c>
    </row>
    <row r="725" s="13" customFormat="1">
      <c r="A725" s="13"/>
      <c r="B725" s="227"/>
      <c r="C725" s="228"/>
      <c r="D725" s="229" t="s">
        <v>159</v>
      </c>
      <c r="E725" s="230" t="s">
        <v>1</v>
      </c>
      <c r="F725" s="231" t="s">
        <v>771</v>
      </c>
      <c r="G725" s="228"/>
      <c r="H725" s="230" t="s">
        <v>1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7" t="s">
        <v>159</v>
      </c>
      <c r="AU725" s="237" t="s">
        <v>82</v>
      </c>
      <c r="AV725" s="13" t="s">
        <v>80</v>
      </c>
      <c r="AW725" s="13" t="s">
        <v>30</v>
      </c>
      <c r="AX725" s="13" t="s">
        <v>73</v>
      </c>
      <c r="AY725" s="237" t="s">
        <v>152</v>
      </c>
    </row>
    <row r="726" s="14" customFormat="1">
      <c r="A726" s="14"/>
      <c r="B726" s="238"/>
      <c r="C726" s="239"/>
      <c r="D726" s="229" t="s">
        <v>159</v>
      </c>
      <c r="E726" s="240" t="s">
        <v>1</v>
      </c>
      <c r="F726" s="241" t="s">
        <v>791</v>
      </c>
      <c r="G726" s="239"/>
      <c r="H726" s="242">
        <v>4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8" t="s">
        <v>159</v>
      </c>
      <c r="AU726" s="248" t="s">
        <v>82</v>
      </c>
      <c r="AV726" s="14" t="s">
        <v>82</v>
      </c>
      <c r="AW726" s="14" t="s">
        <v>30</v>
      </c>
      <c r="AX726" s="14" t="s">
        <v>73</v>
      </c>
      <c r="AY726" s="248" t="s">
        <v>152</v>
      </c>
    </row>
    <row r="727" s="15" customFormat="1">
      <c r="A727" s="15"/>
      <c r="B727" s="249"/>
      <c r="C727" s="250"/>
      <c r="D727" s="229" t="s">
        <v>159</v>
      </c>
      <c r="E727" s="251" t="s">
        <v>1</v>
      </c>
      <c r="F727" s="252" t="s">
        <v>162</v>
      </c>
      <c r="G727" s="250"/>
      <c r="H727" s="253">
        <v>4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9" t="s">
        <v>159</v>
      </c>
      <c r="AU727" s="259" t="s">
        <v>82</v>
      </c>
      <c r="AV727" s="15" t="s">
        <v>158</v>
      </c>
      <c r="AW727" s="15" t="s">
        <v>30</v>
      </c>
      <c r="AX727" s="15" t="s">
        <v>80</v>
      </c>
      <c r="AY727" s="259" t="s">
        <v>152</v>
      </c>
    </row>
    <row r="728" s="2" customFormat="1" ht="16.5" customHeight="1">
      <c r="A728" s="38"/>
      <c r="B728" s="39"/>
      <c r="C728" s="214" t="s">
        <v>792</v>
      </c>
      <c r="D728" s="214" t="s">
        <v>154</v>
      </c>
      <c r="E728" s="215" t="s">
        <v>793</v>
      </c>
      <c r="F728" s="216" t="s">
        <v>794</v>
      </c>
      <c r="G728" s="217" t="s">
        <v>278</v>
      </c>
      <c r="H728" s="218">
        <v>15</v>
      </c>
      <c r="I728" s="219"/>
      <c r="J728" s="220">
        <f>ROUND(I728*H728,2)</f>
        <v>0</v>
      </c>
      <c r="K728" s="216" t="s">
        <v>1</v>
      </c>
      <c r="L728" s="44"/>
      <c r="M728" s="221" t="s">
        <v>1</v>
      </c>
      <c r="N728" s="222" t="s">
        <v>38</v>
      </c>
      <c r="O728" s="91"/>
      <c r="P728" s="223">
        <f>O728*H728</f>
        <v>0</v>
      </c>
      <c r="Q728" s="223">
        <v>0</v>
      </c>
      <c r="R728" s="223">
        <f>Q728*H728</f>
        <v>0</v>
      </c>
      <c r="S728" s="223">
        <v>0</v>
      </c>
      <c r="T728" s="224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5" t="s">
        <v>190</v>
      </c>
      <c r="AT728" s="225" t="s">
        <v>154</v>
      </c>
      <c r="AU728" s="225" t="s">
        <v>82</v>
      </c>
      <c r="AY728" s="17" t="s">
        <v>152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7" t="s">
        <v>80</v>
      </c>
      <c r="BK728" s="226">
        <f>ROUND(I728*H728,2)</f>
        <v>0</v>
      </c>
      <c r="BL728" s="17" t="s">
        <v>190</v>
      </c>
      <c r="BM728" s="225" t="s">
        <v>795</v>
      </c>
    </row>
    <row r="729" s="13" customFormat="1">
      <c r="A729" s="13"/>
      <c r="B729" s="227"/>
      <c r="C729" s="228"/>
      <c r="D729" s="229" t="s">
        <v>159</v>
      </c>
      <c r="E729" s="230" t="s">
        <v>1</v>
      </c>
      <c r="F729" s="231" t="s">
        <v>771</v>
      </c>
      <c r="G729" s="228"/>
      <c r="H729" s="230" t="s">
        <v>1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7" t="s">
        <v>159</v>
      </c>
      <c r="AU729" s="237" t="s">
        <v>82</v>
      </c>
      <c r="AV729" s="13" t="s">
        <v>80</v>
      </c>
      <c r="AW729" s="13" t="s">
        <v>30</v>
      </c>
      <c r="AX729" s="13" t="s">
        <v>73</v>
      </c>
      <c r="AY729" s="237" t="s">
        <v>152</v>
      </c>
    </row>
    <row r="730" s="14" customFormat="1">
      <c r="A730" s="14"/>
      <c r="B730" s="238"/>
      <c r="C730" s="239"/>
      <c r="D730" s="229" t="s">
        <v>159</v>
      </c>
      <c r="E730" s="240" t="s">
        <v>1</v>
      </c>
      <c r="F730" s="241" t="s">
        <v>796</v>
      </c>
      <c r="G730" s="239"/>
      <c r="H730" s="242">
        <v>15</v>
      </c>
      <c r="I730" s="243"/>
      <c r="J730" s="239"/>
      <c r="K730" s="239"/>
      <c r="L730" s="244"/>
      <c r="M730" s="245"/>
      <c r="N730" s="246"/>
      <c r="O730" s="246"/>
      <c r="P730" s="246"/>
      <c r="Q730" s="246"/>
      <c r="R730" s="246"/>
      <c r="S730" s="246"/>
      <c r="T730" s="24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8" t="s">
        <v>159</v>
      </c>
      <c r="AU730" s="248" t="s">
        <v>82</v>
      </c>
      <c r="AV730" s="14" t="s">
        <v>82</v>
      </c>
      <c r="AW730" s="14" t="s">
        <v>30</v>
      </c>
      <c r="AX730" s="14" t="s">
        <v>73</v>
      </c>
      <c r="AY730" s="248" t="s">
        <v>152</v>
      </c>
    </row>
    <row r="731" s="15" customFormat="1">
      <c r="A731" s="15"/>
      <c r="B731" s="249"/>
      <c r="C731" s="250"/>
      <c r="D731" s="229" t="s">
        <v>159</v>
      </c>
      <c r="E731" s="251" t="s">
        <v>1</v>
      </c>
      <c r="F731" s="252" t="s">
        <v>162</v>
      </c>
      <c r="G731" s="250"/>
      <c r="H731" s="253">
        <v>15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9" t="s">
        <v>159</v>
      </c>
      <c r="AU731" s="259" t="s">
        <v>82</v>
      </c>
      <c r="AV731" s="15" t="s">
        <v>158</v>
      </c>
      <c r="AW731" s="15" t="s">
        <v>30</v>
      </c>
      <c r="AX731" s="15" t="s">
        <v>80</v>
      </c>
      <c r="AY731" s="259" t="s">
        <v>152</v>
      </c>
    </row>
    <row r="732" s="2" customFormat="1" ht="16.5" customHeight="1">
      <c r="A732" s="38"/>
      <c r="B732" s="39"/>
      <c r="C732" s="214" t="s">
        <v>509</v>
      </c>
      <c r="D732" s="214" t="s">
        <v>154</v>
      </c>
      <c r="E732" s="215" t="s">
        <v>797</v>
      </c>
      <c r="F732" s="216" t="s">
        <v>798</v>
      </c>
      <c r="G732" s="217" t="s">
        <v>278</v>
      </c>
      <c r="H732" s="218">
        <v>51.899999999999999</v>
      </c>
      <c r="I732" s="219"/>
      <c r="J732" s="220">
        <f>ROUND(I732*H732,2)</f>
        <v>0</v>
      </c>
      <c r="K732" s="216" t="s">
        <v>1</v>
      </c>
      <c r="L732" s="44"/>
      <c r="M732" s="221" t="s">
        <v>1</v>
      </c>
      <c r="N732" s="222" t="s">
        <v>38</v>
      </c>
      <c r="O732" s="91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5" t="s">
        <v>190</v>
      </c>
      <c r="AT732" s="225" t="s">
        <v>154</v>
      </c>
      <c r="AU732" s="225" t="s">
        <v>82</v>
      </c>
      <c r="AY732" s="17" t="s">
        <v>152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7" t="s">
        <v>80</v>
      </c>
      <c r="BK732" s="226">
        <f>ROUND(I732*H732,2)</f>
        <v>0</v>
      </c>
      <c r="BL732" s="17" t="s">
        <v>190</v>
      </c>
      <c r="BM732" s="225" t="s">
        <v>799</v>
      </c>
    </row>
    <row r="733" s="14" customFormat="1">
      <c r="A733" s="14"/>
      <c r="B733" s="238"/>
      <c r="C733" s="239"/>
      <c r="D733" s="229" t="s">
        <v>159</v>
      </c>
      <c r="E733" s="240" t="s">
        <v>1</v>
      </c>
      <c r="F733" s="241" t="s">
        <v>800</v>
      </c>
      <c r="G733" s="239"/>
      <c r="H733" s="242">
        <v>42.299999999999997</v>
      </c>
      <c r="I733" s="243"/>
      <c r="J733" s="239"/>
      <c r="K733" s="239"/>
      <c r="L733" s="244"/>
      <c r="M733" s="245"/>
      <c r="N733" s="246"/>
      <c r="O733" s="246"/>
      <c r="P733" s="246"/>
      <c r="Q733" s="246"/>
      <c r="R733" s="246"/>
      <c r="S733" s="246"/>
      <c r="T733" s="24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8" t="s">
        <v>159</v>
      </c>
      <c r="AU733" s="248" t="s">
        <v>82</v>
      </c>
      <c r="AV733" s="14" t="s">
        <v>82</v>
      </c>
      <c r="AW733" s="14" t="s">
        <v>30</v>
      </c>
      <c r="AX733" s="14" t="s">
        <v>73</v>
      </c>
      <c r="AY733" s="248" t="s">
        <v>152</v>
      </c>
    </row>
    <row r="734" s="13" customFormat="1">
      <c r="A734" s="13"/>
      <c r="B734" s="227"/>
      <c r="C734" s="228"/>
      <c r="D734" s="229" t="s">
        <v>159</v>
      </c>
      <c r="E734" s="230" t="s">
        <v>1</v>
      </c>
      <c r="F734" s="231" t="s">
        <v>781</v>
      </c>
      <c r="G734" s="228"/>
      <c r="H734" s="230" t="s">
        <v>1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159</v>
      </c>
      <c r="AU734" s="237" t="s">
        <v>82</v>
      </c>
      <c r="AV734" s="13" t="s">
        <v>80</v>
      </c>
      <c r="AW734" s="13" t="s">
        <v>30</v>
      </c>
      <c r="AX734" s="13" t="s">
        <v>73</v>
      </c>
      <c r="AY734" s="237" t="s">
        <v>152</v>
      </c>
    </row>
    <row r="735" s="14" customFormat="1">
      <c r="A735" s="14"/>
      <c r="B735" s="238"/>
      <c r="C735" s="239"/>
      <c r="D735" s="229" t="s">
        <v>159</v>
      </c>
      <c r="E735" s="240" t="s">
        <v>1</v>
      </c>
      <c r="F735" s="241" t="s">
        <v>801</v>
      </c>
      <c r="G735" s="239"/>
      <c r="H735" s="242">
        <v>9.5999999999999996</v>
      </c>
      <c r="I735" s="243"/>
      <c r="J735" s="239"/>
      <c r="K735" s="239"/>
      <c r="L735" s="244"/>
      <c r="M735" s="245"/>
      <c r="N735" s="246"/>
      <c r="O735" s="246"/>
      <c r="P735" s="246"/>
      <c r="Q735" s="246"/>
      <c r="R735" s="246"/>
      <c r="S735" s="246"/>
      <c r="T735" s="24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8" t="s">
        <v>159</v>
      </c>
      <c r="AU735" s="248" t="s">
        <v>82</v>
      </c>
      <c r="AV735" s="14" t="s">
        <v>82</v>
      </c>
      <c r="AW735" s="14" t="s">
        <v>30</v>
      </c>
      <c r="AX735" s="14" t="s">
        <v>73</v>
      </c>
      <c r="AY735" s="248" t="s">
        <v>152</v>
      </c>
    </row>
    <row r="736" s="15" customFormat="1">
      <c r="A736" s="15"/>
      <c r="B736" s="249"/>
      <c r="C736" s="250"/>
      <c r="D736" s="229" t="s">
        <v>159</v>
      </c>
      <c r="E736" s="251" t="s">
        <v>1</v>
      </c>
      <c r="F736" s="252" t="s">
        <v>162</v>
      </c>
      <c r="G736" s="250"/>
      <c r="H736" s="253">
        <v>51.899999999999999</v>
      </c>
      <c r="I736" s="254"/>
      <c r="J736" s="250"/>
      <c r="K736" s="250"/>
      <c r="L736" s="255"/>
      <c r="M736" s="256"/>
      <c r="N736" s="257"/>
      <c r="O736" s="257"/>
      <c r="P736" s="257"/>
      <c r="Q736" s="257"/>
      <c r="R736" s="257"/>
      <c r="S736" s="257"/>
      <c r="T736" s="258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9" t="s">
        <v>159</v>
      </c>
      <c r="AU736" s="259" t="s">
        <v>82</v>
      </c>
      <c r="AV736" s="15" t="s">
        <v>158</v>
      </c>
      <c r="AW736" s="15" t="s">
        <v>30</v>
      </c>
      <c r="AX736" s="15" t="s">
        <v>80</v>
      </c>
      <c r="AY736" s="259" t="s">
        <v>152</v>
      </c>
    </row>
    <row r="737" s="2" customFormat="1" ht="16.5" customHeight="1">
      <c r="A737" s="38"/>
      <c r="B737" s="39"/>
      <c r="C737" s="214" t="s">
        <v>802</v>
      </c>
      <c r="D737" s="214" t="s">
        <v>154</v>
      </c>
      <c r="E737" s="215" t="s">
        <v>803</v>
      </c>
      <c r="F737" s="216" t="s">
        <v>804</v>
      </c>
      <c r="G737" s="217" t="s">
        <v>278</v>
      </c>
      <c r="H737" s="218">
        <v>70</v>
      </c>
      <c r="I737" s="219"/>
      <c r="J737" s="220">
        <f>ROUND(I737*H737,2)</f>
        <v>0</v>
      </c>
      <c r="K737" s="216" t="s">
        <v>1</v>
      </c>
      <c r="L737" s="44"/>
      <c r="M737" s="221" t="s">
        <v>1</v>
      </c>
      <c r="N737" s="222" t="s">
        <v>38</v>
      </c>
      <c r="O737" s="91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5" t="s">
        <v>190</v>
      </c>
      <c r="AT737" s="225" t="s">
        <v>154</v>
      </c>
      <c r="AU737" s="225" t="s">
        <v>82</v>
      </c>
      <c r="AY737" s="17" t="s">
        <v>152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7" t="s">
        <v>80</v>
      </c>
      <c r="BK737" s="226">
        <f>ROUND(I737*H737,2)</f>
        <v>0</v>
      </c>
      <c r="BL737" s="17" t="s">
        <v>190</v>
      </c>
      <c r="BM737" s="225" t="s">
        <v>805</v>
      </c>
    </row>
    <row r="738" s="13" customFormat="1">
      <c r="A738" s="13"/>
      <c r="B738" s="227"/>
      <c r="C738" s="228"/>
      <c r="D738" s="229" t="s">
        <v>159</v>
      </c>
      <c r="E738" s="230" t="s">
        <v>1</v>
      </c>
      <c r="F738" s="231" t="s">
        <v>781</v>
      </c>
      <c r="G738" s="228"/>
      <c r="H738" s="230" t="s">
        <v>1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159</v>
      </c>
      <c r="AU738" s="237" t="s">
        <v>82</v>
      </c>
      <c r="AV738" s="13" t="s">
        <v>80</v>
      </c>
      <c r="AW738" s="13" t="s">
        <v>30</v>
      </c>
      <c r="AX738" s="13" t="s">
        <v>73</v>
      </c>
      <c r="AY738" s="237" t="s">
        <v>152</v>
      </c>
    </row>
    <row r="739" s="14" customFormat="1">
      <c r="A739" s="14"/>
      <c r="B739" s="238"/>
      <c r="C739" s="239"/>
      <c r="D739" s="229" t="s">
        <v>159</v>
      </c>
      <c r="E739" s="240" t="s">
        <v>1</v>
      </c>
      <c r="F739" s="241" t="s">
        <v>806</v>
      </c>
      <c r="G739" s="239"/>
      <c r="H739" s="242">
        <v>12</v>
      </c>
      <c r="I739" s="243"/>
      <c r="J739" s="239"/>
      <c r="K739" s="239"/>
      <c r="L739" s="244"/>
      <c r="M739" s="245"/>
      <c r="N739" s="246"/>
      <c r="O739" s="246"/>
      <c r="P739" s="246"/>
      <c r="Q739" s="246"/>
      <c r="R739" s="246"/>
      <c r="S739" s="246"/>
      <c r="T739" s="24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8" t="s">
        <v>159</v>
      </c>
      <c r="AU739" s="248" t="s">
        <v>82</v>
      </c>
      <c r="AV739" s="14" t="s">
        <v>82</v>
      </c>
      <c r="AW739" s="14" t="s">
        <v>30</v>
      </c>
      <c r="AX739" s="14" t="s">
        <v>73</v>
      </c>
      <c r="AY739" s="248" t="s">
        <v>152</v>
      </c>
    </row>
    <row r="740" s="13" customFormat="1">
      <c r="A740" s="13"/>
      <c r="B740" s="227"/>
      <c r="C740" s="228"/>
      <c r="D740" s="229" t="s">
        <v>159</v>
      </c>
      <c r="E740" s="230" t="s">
        <v>1</v>
      </c>
      <c r="F740" s="231" t="s">
        <v>783</v>
      </c>
      <c r="G740" s="228"/>
      <c r="H740" s="230" t="s">
        <v>1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7" t="s">
        <v>159</v>
      </c>
      <c r="AU740" s="237" t="s">
        <v>82</v>
      </c>
      <c r="AV740" s="13" t="s">
        <v>80</v>
      </c>
      <c r="AW740" s="13" t="s">
        <v>30</v>
      </c>
      <c r="AX740" s="13" t="s">
        <v>73</v>
      </c>
      <c r="AY740" s="237" t="s">
        <v>152</v>
      </c>
    </row>
    <row r="741" s="14" customFormat="1">
      <c r="A741" s="14"/>
      <c r="B741" s="238"/>
      <c r="C741" s="239"/>
      <c r="D741" s="229" t="s">
        <v>159</v>
      </c>
      <c r="E741" s="240" t="s">
        <v>1</v>
      </c>
      <c r="F741" s="241" t="s">
        <v>807</v>
      </c>
      <c r="G741" s="239"/>
      <c r="H741" s="242">
        <v>19.5</v>
      </c>
      <c r="I741" s="243"/>
      <c r="J741" s="239"/>
      <c r="K741" s="239"/>
      <c r="L741" s="244"/>
      <c r="M741" s="245"/>
      <c r="N741" s="246"/>
      <c r="O741" s="246"/>
      <c r="P741" s="246"/>
      <c r="Q741" s="246"/>
      <c r="R741" s="246"/>
      <c r="S741" s="246"/>
      <c r="T741" s="24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8" t="s">
        <v>159</v>
      </c>
      <c r="AU741" s="248" t="s">
        <v>82</v>
      </c>
      <c r="AV741" s="14" t="s">
        <v>82</v>
      </c>
      <c r="AW741" s="14" t="s">
        <v>30</v>
      </c>
      <c r="AX741" s="14" t="s">
        <v>73</v>
      </c>
      <c r="AY741" s="248" t="s">
        <v>152</v>
      </c>
    </row>
    <row r="742" s="13" customFormat="1">
      <c r="A742" s="13"/>
      <c r="B742" s="227"/>
      <c r="C742" s="228"/>
      <c r="D742" s="229" t="s">
        <v>159</v>
      </c>
      <c r="E742" s="230" t="s">
        <v>1</v>
      </c>
      <c r="F742" s="231" t="s">
        <v>784</v>
      </c>
      <c r="G742" s="228"/>
      <c r="H742" s="230" t="s">
        <v>1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159</v>
      </c>
      <c r="AU742" s="237" t="s">
        <v>82</v>
      </c>
      <c r="AV742" s="13" t="s">
        <v>80</v>
      </c>
      <c r="AW742" s="13" t="s">
        <v>30</v>
      </c>
      <c r="AX742" s="13" t="s">
        <v>73</v>
      </c>
      <c r="AY742" s="237" t="s">
        <v>152</v>
      </c>
    </row>
    <row r="743" s="14" customFormat="1">
      <c r="A743" s="14"/>
      <c r="B743" s="238"/>
      <c r="C743" s="239"/>
      <c r="D743" s="229" t="s">
        <v>159</v>
      </c>
      <c r="E743" s="240" t="s">
        <v>1</v>
      </c>
      <c r="F743" s="241" t="s">
        <v>808</v>
      </c>
      <c r="G743" s="239"/>
      <c r="H743" s="242">
        <v>23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8" t="s">
        <v>159</v>
      </c>
      <c r="AU743" s="248" t="s">
        <v>82</v>
      </c>
      <c r="AV743" s="14" t="s">
        <v>82</v>
      </c>
      <c r="AW743" s="14" t="s">
        <v>30</v>
      </c>
      <c r="AX743" s="14" t="s">
        <v>73</v>
      </c>
      <c r="AY743" s="248" t="s">
        <v>152</v>
      </c>
    </row>
    <row r="744" s="13" customFormat="1">
      <c r="A744" s="13"/>
      <c r="B744" s="227"/>
      <c r="C744" s="228"/>
      <c r="D744" s="229" t="s">
        <v>159</v>
      </c>
      <c r="E744" s="230" t="s">
        <v>1</v>
      </c>
      <c r="F744" s="231" t="s">
        <v>786</v>
      </c>
      <c r="G744" s="228"/>
      <c r="H744" s="230" t="s">
        <v>1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159</v>
      </c>
      <c r="AU744" s="237" t="s">
        <v>82</v>
      </c>
      <c r="AV744" s="13" t="s">
        <v>80</v>
      </c>
      <c r="AW744" s="13" t="s">
        <v>30</v>
      </c>
      <c r="AX744" s="13" t="s">
        <v>73</v>
      </c>
      <c r="AY744" s="237" t="s">
        <v>152</v>
      </c>
    </row>
    <row r="745" s="14" customFormat="1">
      <c r="A745" s="14"/>
      <c r="B745" s="238"/>
      <c r="C745" s="239"/>
      <c r="D745" s="229" t="s">
        <v>159</v>
      </c>
      <c r="E745" s="240" t="s">
        <v>1</v>
      </c>
      <c r="F745" s="241" t="s">
        <v>809</v>
      </c>
      <c r="G745" s="239"/>
      <c r="H745" s="242">
        <v>15.5</v>
      </c>
      <c r="I745" s="243"/>
      <c r="J745" s="239"/>
      <c r="K745" s="239"/>
      <c r="L745" s="244"/>
      <c r="M745" s="245"/>
      <c r="N745" s="246"/>
      <c r="O745" s="246"/>
      <c r="P745" s="246"/>
      <c r="Q745" s="246"/>
      <c r="R745" s="246"/>
      <c r="S745" s="246"/>
      <c r="T745" s="24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8" t="s">
        <v>159</v>
      </c>
      <c r="AU745" s="248" t="s">
        <v>82</v>
      </c>
      <c r="AV745" s="14" t="s">
        <v>82</v>
      </c>
      <c r="AW745" s="14" t="s">
        <v>30</v>
      </c>
      <c r="AX745" s="14" t="s">
        <v>73</v>
      </c>
      <c r="AY745" s="248" t="s">
        <v>152</v>
      </c>
    </row>
    <row r="746" s="15" customFormat="1">
      <c r="A746" s="15"/>
      <c r="B746" s="249"/>
      <c r="C746" s="250"/>
      <c r="D746" s="229" t="s">
        <v>159</v>
      </c>
      <c r="E746" s="251" t="s">
        <v>1</v>
      </c>
      <c r="F746" s="252" t="s">
        <v>162</v>
      </c>
      <c r="G746" s="250"/>
      <c r="H746" s="253">
        <v>70</v>
      </c>
      <c r="I746" s="254"/>
      <c r="J746" s="250"/>
      <c r="K746" s="250"/>
      <c r="L746" s="255"/>
      <c r="M746" s="256"/>
      <c r="N746" s="257"/>
      <c r="O746" s="257"/>
      <c r="P746" s="257"/>
      <c r="Q746" s="257"/>
      <c r="R746" s="257"/>
      <c r="S746" s="257"/>
      <c r="T746" s="25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9" t="s">
        <v>159</v>
      </c>
      <c r="AU746" s="259" t="s">
        <v>82</v>
      </c>
      <c r="AV746" s="15" t="s">
        <v>158</v>
      </c>
      <c r="AW746" s="15" t="s">
        <v>30</v>
      </c>
      <c r="AX746" s="15" t="s">
        <v>80</v>
      </c>
      <c r="AY746" s="259" t="s">
        <v>152</v>
      </c>
    </row>
    <row r="747" s="2" customFormat="1" ht="16.5" customHeight="1">
      <c r="A747" s="38"/>
      <c r="B747" s="39"/>
      <c r="C747" s="214" t="s">
        <v>514</v>
      </c>
      <c r="D747" s="214" t="s">
        <v>154</v>
      </c>
      <c r="E747" s="215" t="s">
        <v>810</v>
      </c>
      <c r="F747" s="216" t="s">
        <v>811</v>
      </c>
      <c r="G747" s="217" t="s">
        <v>278</v>
      </c>
      <c r="H747" s="218">
        <v>7.5</v>
      </c>
      <c r="I747" s="219"/>
      <c r="J747" s="220">
        <f>ROUND(I747*H747,2)</f>
        <v>0</v>
      </c>
      <c r="K747" s="216" t="s">
        <v>1</v>
      </c>
      <c r="L747" s="44"/>
      <c r="M747" s="221" t="s">
        <v>1</v>
      </c>
      <c r="N747" s="222" t="s">
        <v>38</v>
      </c>
      <c r="O747" s="91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5" t="s">
        <v>190</v>
      </c>
      <c r="AT747" s="225" t="s">
        <v>154</v>
      </c>
      <c r="AU747" s="225" t="s">
        <v>82</v>
      </c>
      <c r="AY747" s="17" t="s">
        <v>152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7" t="s">
        <v>80</v>
      </c>
      <c r="BK747" s="226">
        <f>ROUND(I747*H747,2)</f>
        <v>0</v>
      </c>
      <c r="BL747" s="17" t="s">
        <v>190</v>
      </c>
      <c r="BM747" s="225" t="s">
        <v>812</v>
      </c>
    </row>
    <row r="748" s="13" customFormat="1">
      <c r="A748" s="13"/>
      <c r="B748" s="227"/>
      <c r="C748" s="228"/>
      <c r="D748" s="229" t="s">
        <v>159</v>
      </c>
      <c r="E748" s="230" t="s">
        <v>1</v>
      </c>
      <c r="F748" s="231" t="s">
        <v>781</v>
      </c>
      <c r="G748" s="228"/>
      <c r="H748" s="230" t="s">
        <v>1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159</v>
      </c>
      <c r="AU748" s="237" t="s">
        <v>82</v>
      </c>
      <c r="AV748" s="13" t="s">
        <v>80</v>
      </c>
      <c r="AW748" s="13" t="s">
        <v>30</v>
      </c>
      <c r="AX748" s="13" t="s">
        <v>73</v>
      </c>
      <c r="AY748" s="237" t="s">
        <v>152</v>
      </c>
    </row>
    <row r="749" s="14" customFormat="1">
      <c r="A749" s="14"/>
      <c r="B749" s="238"/>
      <c r="C749" s="239"/>
      <c r="D749" s="229" t="s">
        <v>159</v>
      </c>
      <c r="E749" s="240" t="s">
        <v>1</v>
      </c>
      <c r="F749" s="241" t="s">
        <v>813</v>
      </c>
      <c r="G749" s="239"/>
      <c r="H749" s="242">
        <v>1</v>
      </c>
      <c r="I749" s="243"/>
      <c r="J749" s="239"/>
      <c r="K749" s="239"/>
      <c r="L749" s="244"/>
      <c r="M749" s="245"/>
      <c r="N749" s="246"/>
      <c r="O749" s="246"/>
      <c r="P749" s="246"/>
      <c r="Q749" s="246"/>
      <c r="R749" s="246"/>
      <c r="S749" s="246"/>
      <c r="T749" s="24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8" t="s">
        <v>159</v>
      </c>
      <c r="AU749" s="248" t="s">
        <v>82</v>
      </c>
      <c r="AV749" s="14" t="s">
        <v>82</v>
      </c>
      <c r="AW749" s="14" t="s">
        <v>30</v>
      </c>
      <c r="AX749" s="14" t="s">
        <v>73</v>
      </c>
      <c r="AY749" s="248" t="s">
        <v>152</v>
      </c>
    </row>
    <row r="750" s="13" customFormat="1">
      <c r="A750" s="13"/>
      <c r="B750" s="227"/>
      <c r="C750" s="228"/>
      <c r="D750" s="229" t="s">
        <v>159</v>
      </c>
      <c r="E750" s="230" t="s">
        <v>1</v>
      </c>
      <c r="F750" s="231" t="s">
        <v>783</v>
      </c>
      <c r="G750" s="228"/>
      <c r="H750" s="230" t="s">
        <v>1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7" t="s">
        <v>159</v>
      </c>
      <c r="AU750" s="237" t="s">
        <v>82</v>
      </c>
      <c r="AV750" s="13" t="s">
        <v>80</v>
      </c>
      <c r="AW750" s="13" t="s">
        <v>30</v>
      </c>
      <c r="AX750" s="13" t="s">
        <v>73</v>
      </c>
      <c r="AY750" s="237" t="s">
        <v>152</v>
      </c>
    </row>
    <row r="751" s="14" customFormat="1">
      <c r="A751" s="14"/>
      <c r="B751" s="238"/>
      <c r="C751" s="239"/>
      <c r="D751" s="229" t="s">
        <v>159</v>
      </c>
      <c r="E751" s="240" t="s">
        <v>1</v>
      </c>
      <c r="F751" s="241" t="s">
        <v>814</v>
      </c>
      <c r="G751" s="239"/>
      <c r="H751" s="242">
        <v>3</v>
      </c>
      <c r="I751" s="243"/>
      <c r="J751" s="239"/>
      <c r="K751" s="239"/>
      <c r="L751" s="244"/>
      <c r="M751" s="245"/>
      <c r="N751" s="246"/>
      <c r="O751" s="246"/>
      <c r="P751" s="246"/>
      <c r="Q751" s="246"/>
      <c r="R751" s="246"/>
      <c r="S751" s="246"/>
      <c r="T751" s="24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8" t="s">
        <v>159</v>
      </c>
      <c r="AU751" s="248" t="s">
        <v>82</v>
      </c>
      <c r="AV751" s="14" t="s">
        <v>82</v>
      </c>
      <c r="AW751" s="14" t="s">
        <v>30</v>
      </c>
      <c r="AX751" s="14" t="s">
        <v>73</v>
      </c>
      <c r="AY751" s="248" t="s">
        <v>152</v>
      </c>
    </row>
    <row r="752" s="13" customFormat="1">
      <c r="A752" s="13"/>
      <c r="B752" s="227"/>
      <c r="C752" s="228"/>
      <c r="D752" s="229" t="s">
        <v>159</v>
      </c>
      <c r="E752" s="230" t="s">
        <v>1</v>
      </c>
      <c r="F752" s="231" t="s">
        <v>784</v>
      </c>
      <c r="G752" s="228"/>
      <c r="H752" s="230" t="s">
        <v>1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7" t="s">
        <v>159</v>
      </c>
      <c r="AU752" s="237" t="s">
        <v>82</v>
      </c>
      <c r="AV752" s="13" t="s">
        <v>80</v>
      </c>
      <c r="AW752" s="13" t="s">
        <v>30</v>
      </c>
      <c r="AX752" s="13" t="s">
        <v>73</v>
      </c>
      <c r="AY752" s="237" t="s">
        <v>152</v>
      </c>
    </row>
    <row r="753" s="14" customFormat="1">
      <c r="A753" s="14"/>
      <c r="B753" s="238"/>
      <c r="C753" s="239"/>
      <c r="D753" s="229" t="s">
        <v>159</v>
      </c>
      <c r="E753" s="240" t="s">
        <v>1</v>
      </c>
      <c r="F753" s="241" t="s">
        <v>815</v>
      </c>
      <c r="G753" s="239"/>
      <c r="H753" s="242">
        <v>2</v>
      </c>
      <c r="I753" s="243"/>
      <c r="J753" s="239"/>
      <c r="K753" s="239"/>
      <c r="L753" s="244"/>
      <c r="M753" s="245"/>
      <c r="N753" s="246"/>
      <c r="O753" s="246"/>
      <c r="P753" s="246"/>
      <c r="Q753" s="246"/>
      <c r="R753" s="246"/>
      <c r="S753" s="246"/>
      <c r="T753" s="24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8" t="s">
        <v>159</v>
      </c>
      <c r="AU753" s="248" t="s">
        <v>82</v>
      </c>
      <c r="AV753" s="14" t="s">
        <v>82</v>
      </c>
      <c r="AW753" s="14" t="s">
        <v>30</v>
      </c>
      <c r="AX753" s="14" t="s">
        <v>73</v>
      </c>
      <c r="AY753" s="248" t="s">
        <v>152</v>
      </c>
    </row>
    <row r="754" s="13" customFormat="1">
      <c r="A754" s="13"/>
      <c r="B754" s="227"/>
      <c r="C754" s="228"/>
      <c r="D754" s="229" t="s">
        <v>159</v>
      </c>
      <c r="E754" s="230" t="s">
        <v>1</v>
      </c>
      <c r="F754" s="231" t="s">
        <v>786</v>
      </c>
      <c r="G754" s="228"/>
      <c r="H754" s="230" t="s">
        <v>1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159</v>
      </c>
      <c r="AU754" s="237" t="s">
        <v>82</v>
      </c>
      <c r="AV754" s="13" t="s">
        <v>80</v>
      </c>
      <c r="AW754" s="13" t="s">
        <v>30</v>
      </c>
      <c r="AX754" s="13" t="s">
        <v>73</v>
      </c>
      <c r="AY754" s="237" t="s">
        <v>152</v>
      </c>
    </row>
    <row r="755" s="14" customFormat="1">
      <c r="A755" s="14"/>
      <c r="B755" s="238"/>
      <c r="C755" s="239"/>
      <c r="D755" s="229" t="s">
        <v>159</v>
      </c>
      <c r="E755" s="240" t="s">
        <v>1</v>
      </c>
      <c r="F755" s="241" t="s">
        <v>816</v>
      </c>
      <c r="G755" s="239"/>
      <c r="H755" s="242">
        <v>1.5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8" t="s">
        <v>159</v>
      </c>
      <c r="AU755" s="248" t="s">
        <v>82</v>
      </c>
      <c r="AV755" s="14" t="s">
        <v>82</v>
      </c>
      <c r="AW755" s="14" t="s">
        <v>30</v>
      </c>
      <c r="AX755" s="14" t="s">
        <v>73</v>
      </c>
      <c r="AY755" s="248" t="s">
        <v>152</v>
      </c>
    </row>
    <row r="756" s="15" customFormat="1">
      <c r="A756" s="15"/>
      <c r="B756" s="249"/>
      <c r="C756" s="250"/>
      <c r="D756" s="229" t="s">
        <v>159</v>
      </c>
      <c r="E756" s="251" t="s">
        <v>1</v>
      </c>
      <c r="F756" s="252" t="s">
        <v>162</v>
      </c>
      <c r="G756" s="250"/>
      <c r="H756" s="253">
        <v>7.5</v>
      </c>
      <c r="I756" s="254"/>
      <c r="J756" s="250"/>
      <c r="K756" s="250"/>
      <c r="L756" s="255"/>
      <c r="M756" s="256"/>
      <c r="N756" s="257"/>
      <c r="O756" s="257"/>
      <c r="P756" s="257"/>
      <c r="Q756" s="257"/>
      <c r="R756" s="257"/>
      <c r="S756" s="257"/>
      <c r="T756" s="25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9" t="s">
        <v>159</v>
      </c>
      <c r="AU756" s="259" t="s">
        <v>82</v>
      </c>
      <c r="AV756" s="15" t="s">
        <v>158</v>
      </c>
      <c r="AW756" s="15" t="s">
        <v>30</v>
      </c>
      <c r="AX756" s="15" t="s">
        <v>80</v>
      </c>
      <c r="AY756" s="259" t="s">
        <v>152</v>
      </c>
    </row>
    <row r="757" s="2" customFormat="1" ht="16.5" customHeight="1">
      <c r="A757" s="38"/>
      <c r="B757" s="39"/>
      <c r="C757" s="214" t="s">
        <v>817</v>
      </c>
      <c r="D757" s="214" t="s">
        <v>154</v>
      </c>
      <c r="E757" s="215" t="s">
        <v>818</v>
      </c>
      <c r="F757" s="216" t="s">
        <v>819</v>
      </c>
      <c r="G757" s="217" t="s">
        <v>278</v>
      </c>
      <c r="H757" s="218">
        <v>32.5</v>
      </c>
      <c r="I757" s="219"/>
      <c r="J757" s="220">
        <f>ROUND(I757*H757,2)</f>
        <v>0</v>
      </c>
      <c r="K757" s="216" t="s">
        <v>1</v>
      </c>
      <c r="L757" s="44"/>
      <c r="M757" s="221" t="s">
        <v>1</v>
      </c>
      <c r="N757" s="222" t="s">
        <v>38</v>
      </c>
      <c r="O757" s="91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25" t="s">
        <v>190</v>
      </c>
      <c r="AT757" s="225" t="s">
        <v>154</v>
      </c>
      <c r="AU757" s="225" t="s">
        <v>82</v>
      </c>
      <c r="AY757" s="17" t="s">
        <v>152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7" t="s">
        <v>80</v>
      </c>
      <c r="BK757" s="226">
        <f>ROUND(I757*H757,2)</f>
        <v>0</v>
      </c>
      <c r="BL757" s="17" t="s">
        <v>190</v>
      </c>
      <c r="BM757" s="225" t="s">
        <v>820</v>
      </c>
    </row>
    <row r="758" s="13" customFormat="1">
      <c r="A758" s="13"/>
      <c r="B758" s="227"/>
      <c r="C758" s="228"/>
      <c r="D758" s="229" t="s">
        <v>159</v>
      </c>
      <c r="E758" s="230" t="s">
        <v>1</v>
      </c>
      <c r="F758" s="231" t="s">
        <v>771</v>
      </c>
      <c r="G758" s="228"/>
      <c r="H758" s="230" t="s">
        <v>1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7" t="s">
        <v>159</v>
      </c>
      <c r="AU758" s="237" t="s">
        <v>82</v>
      </c>
      <c r="AV758" s="13" t="s">
        <v>80</v>
      </c>
      <c r="AW758" s="13" t="s">
        <v>30</v>
      </c>
      <c r="AX758" s="13" t="s">
        <v>73</v>
      </c>
      <c r="AY758" s="237" t="s">
        <v>152</v>
      </c>
    </row>
    <row r="759" s="14" customFormat="1">
      <c r="A759" s="14"/>
      <c r="B759" s="238"/>
      <c r="C759" s="239"/>
      <c r="D759" s="229" t="s">
        <v>159</v>
      </c>
      <c r="E759" s="240" t="s">
        <v>1</v>
      </c>
      <c r="F759" s="241" t="s">
        <v>80</v>
      </c>
      <c r="G759" s="239"/>
      <c r="H759" s="242">
        <v>1</v>
      </c>
      <c r="I759" s="243"/>
      <c r="J759" s="239"/>
      <c r="K759" s="239"/>
      <c r="L759" s="244"/>
      <c r="M759" s="245"/>
      <c r="N759" s="246"/>
      <c r="O759" s="246"/>
      <c r="P759" s="246"/>
      <c r="Q759" s="246"/>
      <c r="R759" s="246"/>
      <c r="S759" s="246"/>
      <c r="T759" s="24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8" t="s">
        <v>159</v>
      </c>
      <c r="AU759" s="248" t="s">
        <v>82</v>
      </c>
      <c r="AV759" s="14" t="s">
        <v>82</v>
      </c>
      <c r="AW759" s="14" t="s">
        <v>30</v>
      </c>
      <c r="AX759" s="14" t="s">
        <v>73</v>
      </c>
      <c r="AY759" s="248" t="s">
        <v>152</v>
      </c>
    </row>
    <row r="760" s="13" customFormat="1">
      <c r="A760" s="13"/>
      <c r="B760" s="227"/>
      <c r="C760" s="228"/>
      <c r="D760" s="229" t="s">
        <v>159</v>
      </c>
      <c r="E760" s="230" t="s">
        <v>1</v>
      </c>
      <c r="F760" s="231" t="s">
        <v>781</v>
      </c>
      <c r="G760" s="228"/>
      <c r="H760" s="230" t="s">
        <v>1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7" t="s">
        <v>159</v>
      </c>
      <c r="AU760" s="237" t="s">
        <v>82</v>
      </c>
      <c r="AV760" s="13" t="s">
        <v>80</v>
      </c>
      <c r="AW760" s="13" t="s">
        <v>30</v>
      </c>
      <c r="AX760" s="13" t="s">
        <v>73</v>
      </c>
      <c r="AY760" s="237" t="s">
        <v>152</v>
      </c>
    </row>
    <row r="761" s="14" customFormat="1">
      <c r="A761" s="14"/>
      <c r="B761" s="238"/>
      <c r="C761" s="239"/>
      <c r="D761" s="229" t="s">
        <v>159</v>
      </c>
      <c r="E761" s="240" t="s">
        <v>1</v>
      </c>
      <c r="F761" s="241" t="s">
        <v>821</v>
      </c>
      <c r="G761" s="239"/>
      <c r="H761" s="242">
        <v>15.5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8" t="s">
        <v>159</v>
      </c>
      <c r="AU761" s="248" t="s">
        <v>82</v>
      </c>
      <c r="AV761" s="14" t="s">
        <v>82</v>
      </c>
      <c r="AW761" s="14" t="s">
        <v>30</v>
      </c>
      <c r="AX761" s="14" t="s">
        <v>73</v>
      </c>
      <c r="AY761" s="248" t="s">
        <v>152</v>
      </c>
    </row>
    <row r="762" s="13" customFormat="1">
      <c r="A762" s="13"/>
      <c r="B762" s="227"/>
      <c r="C762" s="228"/>
      <c r="D762" s="229" t="s">
        <v>159</v>
      </c>
      <c r="E762" s="230" t="s">
        <v>1</v>
      </c>
      <c r="F762" s="231" t="s">
        <v>783</v>
      </c>
      <c r="G762" s="228"/>
      <c r="H762" s="230" t="s">
        <v>1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159</v>
      </c>
      <c r="AU762" s="237" t="s">
        <v>82</v>
      </c>
      <c r="AV762" s="13" t="s">
        <v>80</v>
      </c>
      <c r="AW762" s="13" t="s">
        <v>30</v>
      </c>
      <c r="AX762" s="13" t="s">
        <v>73</v>
      </c>
      <c r="AY762" s="237" t="s">
        <v>152</v>
      </c>
    </row>
    <row r="763" s="13" customFormat="1">
      <c r="A763" s="13"/>
      <c r="B763" s="227"/>
      <c r="C763" s="228"/>
      <c r="D763" s="229" t="s">
        <v>159</v>
      </c>
      <c r="E763" s="230" t="s">
        <v>1</v>
      </c>
      <c r="F763" s="231" t="s">
        <v>822</v>
      </c>
      <c r="G763" s="228"/>
      <c r="H763" s="230" t="s">
        <v>1</v>
      </c>
      <c r="I763" s="232"/>
      <c r="J763" s="228"/>
      <c r="K763" s="228"/>
      <c r="L763" s="233"/>
      <c r="M763" s="234"/>
      <c r="N763" s="235"/>
      <c r="O763" s="235"/>
      <c r="P763" s="235"/>
      <c r="Q763" s="235"/>
      <c r="R763" s="235"/>
      <c r="S763" s="235"/>
      <c r="T763" s="23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7" t="s">
        <v>159</v>
      </c>
      <c r="AU763" s="237" t="s">
        <v>82</v>
      </c>
      <c r="AV763" s="13" t="s">
        <v>80</v>
      </c>
      <c r="AW763" s="13" t="s">
        <v>30</v>
      </c>
      <c r="AX763" s="13" t="s">
        <v>73</v>
      </c>
      <c r="AY763" s="237" t="s">
        <v>152</v>
      </c>
    </row>
    <row r="764" s="13" customFormat="1">
      <c r="A764" s="13"/>
      <c r="B764" s="227"/>
      <c r="C764" s="228"/>
      <c r="D764" s="229" t="s">
        <v>159</v>
      </c>
      <c r="E764" s="230" t="s">
        <v>1</v>
      </c>
      <c r="F764" s="231" t="s">
        <v>784</v>
      </c>
      <c r="G764" s="228"/>
      <c r="H764" s="230" t="s">
        <v>1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7" t="s">
        <v>159</v>
      </c>
      <c r="AU764" s="237" t="s">
        <v>82</v>
      </c>
      <c r="AV764" s="13" t="s">
        <v>80</v>
      </c>
      <c r="AW764" s="13" t="s">
        <v>30</v>
      </c>
      <c r="AX764" s="13" t="s">
        <v>73</v>
      </c>
      <c r="AY764" s="237" t="s">
        <v>152</v>
      </c>
    </row>
    <row r="765" s="14" customFormat="1">
      <c r="A765" s="14"/>
      <c r="B765" s="238"/>
      <c r="C765" s="239"/>
      <c r="D765" s="229" t="s">
        <v>159</v>
      </c>
      <c r="E765" s="240" t="s">
        <v>1</v>
      </c>
      <c r="F765" s="241" t="s">
        <v>823</v>
      </c>
      <c r="G765" s="239"/>
      <c r="H765" s="242">
        <v>9</v>
      </c>
      <c r="I765" s="243"/>
      <c r="J765" s="239"/>
      <c r="K765" s="239"/>
      <c r="L765" s="244"/>
      <c r="M765" s="245"/>
      <c r="N765" s="246"/>
      <c r="O765" s="246"/>
      <c r="P765" s="246"/>
      <c r="Q765" s="246"/>
      <c r="R765" s="246"/>
      <c r="S765" s="246"/>
      <c r="T765" s="24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8" t="s">
        <v>159</v>
      </c>
      <c r="AU765" s="248" t="s">
        <v>82</v>
      </c>
      <c r="AV765" s="14" t="s">
        <v>82</v>
      </c>
      <c r="AW765" s="14" t="s">
        <v>30</v>
      </c>
      <c r="AX765" s="14" t="s">
        <v>73</v>
      </c>
      <c r="AY765" s="248" t="s">
        <v>152</v>
      </c>
    </row>
    <row r="766" s="13" customFormat="1">
      <c r="A766" s="13"/>
      <c r="B766" s="227"/>
      <c r="C766" s="228"/>
      <c r="D766" s="229" t="s">
        <v>159</v>
      </c>
      <c r="E766" s="230" t="s">
        <v>1</v>
      </c>
      <c r="F766" s="231" t="s">
        <v>786</v>
      </c>
      <c r="G766" s="228"/>
      <c r="H766" s="230" t="s">
        <v>1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7" t="s">
        <v>159</v>
      </c>
      <c r="AU766" s="237" t="s">
        <v>82</v>
      </c>
      <c r="AV766" s="13" t="s">
        <v>80</v>
      </c>
      <c r="AW766" s="13" t="s">
        <v>30</v>
      </c>
      <c r="AX766" s="13" t="s">
        <v>73</v>
      </c>
      <c r="AY766" s="237" t="s">
        <v>152</v>
      </c>
    </row>
    <row r="767" s="14" customFormat="1">
      <c r="A767" s="14"/>
      <c r="B767" s="238"/>
      <c r="C767" s="239"/>
      <c r="D767" s="229" t="s">
        <v>159</v>
      </c>
      <c r="E767" s="240" t="s">
        <v>1</v>
      </c>
      <c r="F767" s="241" t="s">
        <v>824</v>
      </c>
      <c r="G767" s="239"/>
      <c r="H767" s="242">
        <v>7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8" t="s">
        <v>159</v>
      </c>
      <c r="AU767" s="248" t="s">
        <v>82</v>
      </c>
      <c r="AV767" s="14" t="s">
        <v>82</v>
      </c>
      <c r="AW767" s="14" t="s">
        <v>30</v>
      </c>
      <c r="AX767" s="14" t="s">
        <v>73</v>
      </c>
      <c r="AY767" s="248" t="s">
        <v>152</v>
      </c>
    </row>
    <row r="768" s="15" customFormat="1">
      <c r="A768" s="15"/>
      <c r="B768" s="249"/>
      <c r="C768" s="250"/>
      <c r="D768" s="229" t="s">
        <v>159</v>
      </c>
      <c r="E768" s="251" t="s">
        <v>1</v>
      </c>
      <c r="F768" s="252" t="s">
        <v>162</v>
      </c>
      <c r="G768" s="250"/>
      <c r="H768" s="253">
        <v>32.5</v>
      </c>
      <c r="I768" s="254"/>
      <c r="J768" s="250"/>
      <c r="K768" s="250"/>
      <c r="L768" s="255"/>
      <c r="M768" s="256"/>
      <c r="N768" s="257"/>
      <c r="O768" s="257"/>
      <c r="P768" s="257"/>
      <c r="Q768" s="257"/>
      <c r="R768" s="257"/>
      <c r="S768" s="257"/>
      <c r="T768" s="258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9" t="s">
        <v>159</v>
      </c>
      <c r="AU768" s="259" t="s">
        <v>82</v>
      </c>
      <c r="AV768" s="15" t="s">
        <v>158</v>
      </c>
      <c r="AW768" s="15" t="s">
        <v>30</v>
      </c>
      <c r="AX768" s="15" t="s">
        <v>80</v>
      </c>
      <c r="AY768" s="259" t="s">
        <v>152</v>
      </c>
    </row>
    <row r="769" s="2" customFormat="1" ht="16.5" customHeight="1">
      <c r="A769" s="38"/>
      <c r="B769" s="39"/>
      <c r="C769" s="214" t="s">
        <v>517</v>
      </c>
      <c r="D769" s="214" t="s">
        <v>154</v>
      </c>
      <c r="E769" s="215" t="s">
        <v>825</v>
      </c>
      <c r="F769" s="216" t="s">
        <v>826</v>
      </c>
      <c r="G769" s="217" t="s">
        <v>278</v>
      </c>
      <c r="H769" s="218">
        <v>5.5</v>
      </c>
      <c r="I769" s="219"/>
      <c r="J769" s="220">
        <f>ROUND(I769*H769,2)</f>
        <v>0</v>
      </c>
      <c r="K769" s="216" t="s">
        <v>1</v>
      </c>
      <c r="L769" s="44"/>
      <c r="M769" s="221" t="s">
        <v>1</v>
      </c>
      <c r="N769" s="222" t="s">
        <v>38</v>
      </c>
      <c r="O769" s="91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5" t="s">
        <v>190</v>
      </c>
      <c r="AT769" s="225" t="s">
        <v>154</v>
      </c>
      <c r="AU769" s="225" t="s">
        <v>82</v>
      </c>
      <c r="AY769" s="17" t="s">
        <v>152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7" t="s">
        <v>80</v>
      </c>
      <c r="BK769" s="226">
        <f>ROUND(I769*H769,2)</f>
        <v>0</v>
      </c>
      <c r="BL769" s="17" t="s">
        <v>190</v>
      </c>
      <c r="BM769" s="225" t="s">
        <v>827</v>
      </c>
    </row>
    <row r="770" s="13" customFormat="1">
      <c r="A770" s="13"/>
      <c r="B770" s="227"/>
      <c r="C770" s="228"/>
      <c r="D770" s="229" t="s">
        <v>159</v>
      </c>
      <c r="E770" s="230" t="s">
        <v>1</v>
      </c>
      <c r="F770" s="231" t="s">
        <v>781</v>
      </c>
      <c r="G770" s="228"/>
      <c r="H770" s="230" t="s">
        <v>1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7" t="s">
        <v>159</v>
      </c>
      <c r="AU770" s="237" t="s">
        <v>82</v>
      </c>
      <c r="AV770" s="13" t="s">
        <v>80</v>
      </c>
      <c r="AW770" s="13" t="s">
        <v>30</v>
      </c>
      <c r="AX770" s="13" t="s">
        <v>73</v>
      </c>
      <c r="AY770" s="237" t="s">
        <v>152</v>
      </c>
    </row>
    <row r="771" s="14" customFormat="1">
      <c r="A771" s="14"/>
      <c r="B771" s="238"/>
      <c r="C771" s="239"/>
      <c r="D771" s="229" t="s">
        <v>159</v>
      </c>
      <c r="E771" s="240" t="s">
        <v>1</v>
      </c>
      <c r="F771" s="241" t="s">
        <v>813</v>
      </c>
      <c r="G771" s="239"/>
      <c r="H771" s="242">
        <v>1</v>
      </c>
      <c r="I771" s="243"/>
      <c r="J771" s="239"/>
      <c r="K771" s="239"/>
      <c r="L771" s="244"/>
      <c r="M771" s="245"/>
      <c r="N771" s="246"/>
      <c r="O771" s="246"/>
      <c r="P771" s="246"/>
      <c r="Q771" s="246"/>
      <c r="R771" s="246"/>
      <c r="S771" s="246"/>
      <c r="T771" s="24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8" t="s">
        <v>159</v>
      </c>
      <c r="AU771" s="248" t="s">
        <v>82</v>
      </c>
      <c r="AV771" s="14" t="s">
        <v>82</v>
      </c>
      <c r="AW771" s="14" t="s">
        <v>30</v>
      </c>
      <c r="AX771" s="14" t="s">
        <v>73</v>
      </c>
      <c r="AY771" s="248" t="s">
        <v>152</v>
      </c>
    </row>
    <row r="772" s="13" customFormat="1">
      <c r="A772" s="13"/>
      <c r="B772" s="227"/>
      <c r="C772" s="228"/>
      <c r="D772" s="229" t="s">
        <v>159</v>
      </c>
      <c r="E772" s="230" t="s">
        <v>1</v>
      </c>
      <c r="F772" s="231" t="s">
        <v>783</v>
      </c>
      <c r="G772" s="228"/>
      <c r="H772" s="230" t="s">
        <v>1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7" t="s">
        <v>159</v>
      </c>
      <c r="AU772" s="237" t="s">
        <v>82</v>
      </c>
      <c r="AV772" s="13" t="s">
        <v>80</v>
      </c>
      <c r="AW772" s="13" t="s">
        <v>30</v>
      </c>
      <c r="AX772" s="13" t="s">
        <v>73</v>
      </c>
      <c r="AY772" s="237" t="s">
        <v>152</v>
      </c>
    </row>
    <row r="773" s="14" customFormat="1">
      <c r="A773" s="14"/>
      <c r="B773" s="238"/>
      <c r="C773" s="239"/>
      <c r="D773" s="229" t="s">
        <v>159</v>
      </c>
      <c r="E773" s="240" t="s">
        <v>1</v>
      </c>
      <c r="F773" s="241" t="s">
        <v>816</v>
      </c>
      <c r="G773" s="239"/>
      <c r="H773" s="242">
        <v>1.5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8" t="s">
        <v>159</v>
      </c>
      <c r="AU773" s="248" t="s">
        <v>82</v>
      </c>
      <c r="AV773" s="14" t="s">
        <v>82</v>
      </c>
      <c r="AW773" s="14" t="s">
        <v>30</v>
      </c>
      <c r="AX773" s="14" t="s">
        <v>73</v>
      </c>
      <c r="AY773" s="248" t="s">
        <v>152</v>
      </c>
    </row>
    <row r="774" s="13" customFormat="1">
      <c r="A774" s="13"/>
      <c r="B774" s="227"/>
      <c r="C774" s="228"/>
      <c r="D774" s="229" t="s">
        <v>159</v>
      </c>
      <c r="E774" s="230" t="s">
        <v>1</v>
      </c>
      <c r="F774" s="231" t="s">
        <v>784</v>
      </c>
      <c r="G774" s="228"/>
      <c r="H774" s="230" t="s">
        <v>1</v>
      </c>
      <c r="I774" s="232"/>
      <c r="J774" s="228"/>
      <c r="K774" s="228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159</v>
      </c>
      <c r="AU774" s="237" t="s">
        <v>82</v>
      </c>
      <c r="AV774" s="13" t="s">
        <v>80</v>
      </c>
      <c r="AW774" s="13" t="s">
        <v>30</v>
      </c>
      <c r="AX774" s="13" t="s">
        <v>73</v>
      </c>
      <c r="AY774" s="237" t="s">
        <v>152</v>
      </c>
    </row>
    <row r="775" s="14" customFormat="1">
      <c r="A775" s="14"/>
      <c r="B775" s="238"/>
      <c r="C775" s="239"/>
      <c r="D775" s="229" t="s">
        <v>159</v>
      </c>
      <c r="E775" s="240" t="s">
        <v>1</v>
      </c>
      <c r="F775" s="241" t="s">
        <v>816</v>
      </c>
      <c r="G775" s="239"/>
      <c r="H775" s="242">
        <v>1.5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159</v>
      </c>
      <c r="AU775" s="248" t="s">
        <v>82</v>
      </c>
      <c r="AV775" s="14" t="s">
        <v>82</v>
      </c>
      <c r="AW775" s="14" t="s">
        <v>30</v>
      </c>
      <c r="AX775" s="14" t="s">
        <v>73</v>
      </c>
      <c r="AY775" s="248" t="s">
        <v>152</v>
      </c>
    </row>
    <row r="776" s="13" customFormat="1">
      <c r="A776" s="13"/>
      <c r="B776" s="227"/>
      <c r="C776" s="228"/>
      <c r="D776" s="229" t="s">
        <v>159</v>
      </c>
      <c r="E776" s="230" t="s">
        <v>1</v>
      </c>
      <c r="F776" s="231" t="s">
        <v>786</v>
      </c>
      <c r="G776" s="228"/>
      <c r="H776" s="230" t="s">
        <v>1</v>
      </c>
      <c r="I776" s="232"/>
      <c r="J776" s="228"/>
      <c r="K776" s="228"/>
      <c r="L776" s="233"/>
      <c r="M776" s="234"/>
      <c r="N776" s="235"/>
      <c r="O776" s="235"/>
      <c r="P776" s="235"/>
      <c r="Q776" s="235"/>
      <c r="R776" s="235"/>
      <c r="S776" s="235"/>
      <c r="T776" s="23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7" t="s">
        <v>159</v>
      </c>
      <c r="AU776" s="237" t="s">
        <v>82</v>
      </c>
      <c r="AV776" s="13" t="s">
        <v>80</v>
      </c>
      <c r="AW776" s="13" t="s">
        <v>30</v>
      </c>
      <c r="AX776" s="13" t="s">
        <v>73</v>
      </c>
      <c r="AY776" s="237" t="s">
        <v>152</v>
      </c>
    </row>
    <row r="777" s="14" customFormat="1">
      <c r="A777" s="14"/>
      <c r="B777" s="238"/>
      <c r="C777" s="239"/>
      <c r="D777" s="229" t="s">
        <v>159</v>
      </c>
      <c r="E777" s="240" t="s">
        <v>1</v>
      </c>
      <c r="F777" s="241" t="s">
        <v>816</v>
      </c>
      <c r="G777" s="239"/>
      <c r="H777" s="242">
        <v>1.5</v>
      </c>
      <c r="I777" s="243"/>
      <c r="J777" s="239"/>
      <c r="K777" s="239"/>
      <c r="L777" s="244"/>
      <c r="M777" s="245"/>
      <c r="N777" s="246"/>
      <c r="O777" s="246"/>
      <c r="P777" s="246"/>
      <c r="Q777" s="246"/>
      <c r="R777" s="246"/>
      <c r="S777" s="246"/>
      <c r="T777" s="24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8" t="s">
        <v>159</v>
      </c>
      <c r="AU777" s="248" t="s">
        <v>82</v>
      </c>
      <c r="AV777" s="14" t="s">
        <v>82</v>
      </c>
      <c r="AW777" s="14" t="s">
        <v>30</v>
      </c>
      <c r="AX777" s="14" t="s">
        <v>73</v>
      </c>
      <c r="AY777" s="248" t="s">
        <v>152</v>
      </c>
    </row>
    <row r="778" s="15" customFormat="1">
      <c r="A778" s="15"/>
      <c r="B778" s="249"/>
      <c r="C778" s="250"/>
      <c r="D778" s="229" t="s">
        <v>159</v>
      </c>
      <c r="E778" s="251" t="s">
        <v>1</v>
      </c>
      <c r="F778" s="252" t="s">
        <v>162</v>
      </c>
      <c r="G778" s="250"/>
      <c r="H778" s="253">
        <v>5.5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9" t="s">
        <v>159</v>
      </c>
      <c r="AU778" s="259" t="s">
        <v>82</v>
      </c>
      <c r="AV778" s="15" t="s">
        <v>158</v>
      </c>
      <c r="AW778" s="15" t="s">
        <v>30</v>
      </c>
      <c r="AX778" s="15" t="s">
        <v>80</v>
      </c>
      <c r="AY778" s="259" t="s">
        <v>152</v>
      </c>
    </row>
    <row r="779" s="2" customFormat="1" ht="16.5" customHeight="1">
      <c r="A779" s="38"/>
      <c r="B779" s="39"/>
      <c r="C779" s="214" t="s">
        <v>828</v>
      </c>
      <c r="D779" s="214" t="s">
        <v>154</v>
      </c>
      <c r="E779" s="215" t="s">
        <v>829</v>
      </c>
      <c r="F779" s="216" t="s">
        <v>830</v>
      </c>
      <c r="G779" s="217" t="s">
        <v>278</v>
      </c>
      <c r="H779" s="218">
        <v>10.5</v>
      </c>
      <c r="I779" s="219"/>
      <c r="J779" s="220">
        <f>ROUND(I779*H779,2)</f>
        <v>0</v>
      </c>
      <c r="K779" s="216" t="s">
        <v>1</v>
      </c>
      <c r="L779" s="44"/>
      <c r="M779" s="221" t="s">
        <v>1</v>
      </c>
      <c r="N779" s="222" t="s">
        <v>38</v>
      </c>
      <c r="O779" s="91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5" t="s">
        <v>190</v>
      </c>
      <c r="AT779" s="225" t="s">
        <v>154</v>
      </c>
      <c r="AU779" s="225" t="s">
        <v>82</v>
      </c>
      <c r="AY779" s="17" t="s">
        <v>152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7" t="s">
        <v>80</v>
      </c>
      <c r="BK779" s="226">
        <f>ROUND(I779*H779,2)</f>
        <v>0</v>
      </c>
      <c r="BL779" s="17" t="s">
        <v>190</v>
      </c>
      <c r="BM779" s="225" t="s">
        <v>831</v>
      </c>
    </row>
    <row r="780" s="14" customFormat="1">
      <c r="A780" s="14"/>
      <c r="B780" s="238"/>
      <c r="C780" s="239"/>
      <c r="D780" s="229" t="s">
        <v>159</v>
      </c>
      <c r="E780" s="240" t="s">
        <v>1</v>
      </c>
      <c r="F780" s="241" t="s">
        <v>832</v>
      </c>
      <c r="G780" s="239"/>
      <c r="H780" s="242">
        <v>10.5</v>
      </c>
      <c r="I780" s="243"/>
      <c r="J780" s="239"/>
      <c r="K780" s="239"/>
      <c r="L780" s="244"/>
      <c r="M780" s="245"/>
      <c r="N780" s="246"/>
      <c r="O780" s="246"/>
      <c r="P780" s="246"/>
      <c r="Q780" s="246"/>
      <c r="R780" s="246"/>
      <c r="S780" s="246"/>
      <c r="T780" s="24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8" t="s">
        <v>159</v>
      </c>
      <c r="AU780" s="248" t="s">
        <v>82</v>
      </c>
      <c r="AV780" s="14" t="s">
        <v>82</v>
      </c>
      <c r="AW780" s="14" t="s">
        <v>30</v>
      </c>
      <c r="AX780" s="14" t="s">
        <v>73</v>
      </c>
      <c r="AY780" s="248" t="s">
        <v>152</v>
      </c>
    </row>
    <row r="781" s="15" customFormat="1">
      <c r="A781" s="15"/>
      <c r="B781" s="249"/>
      <c r="C781" s="250"/>
      <c r="D781" s="229" t="s">
        <v>159</v>
      </c>
      <c r="E781" s="251" t="s">
        <v>1</v>
      </c>
      <c r="F781" s="252" t="s">
        <v>162</v>
      </c>
      <c r="G781" s="250"/>
      <c r="H781" s="253">
        <v>10.5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9" t="s">
        <v>159</v>
      </c>
      <c r="AU781" s="259" t="s">
        <v>82</v>
      </c>
      <c r="AV781" s="15" t="s">
        <v>158</v>
      </c>
      <c r="AW781" s="15" t="s">
        <v>30</v>
      </c>
      <c r="AX781" s="15" t="s">
        <v>80</v>
      </c>
      <c r="AY781" s="259" t="s">
        <v>152</v>
      </c>
    </row>
    <row r="782" s="2" customFormat="1" ht="16.5" customHeight="1">
      <c r="A782" s="38"/>
      <c r="B782" s="39"/>
      <c r="C782" s="214" t="s">
        <v>521</v>
      </c>
      <c r="D782" s="214" t="s">
        <v>154</v>
      </c>
      <c r="E782" s="215" t="s">
        <v>833</v>
      </c>
      <c r="F782" s="216" t="s">
        <v>834</v>
      </c>
      <c r="G782" s="217" t="s">
        <v>218</v>
      </c>
      <c r="H782" s="218">
        <v>13</v>
      </c>
      <c r="I782" s="219"/>
      <c r="J782" s="220">
        <f>ROUND(I782*H782,2)</f>
        <v>0</v>
      </c>
      <c r="K782" s="216" t="s">
        <v>1</v>
      </c>
      <c r="L782" s="44"/>
      <c r="M782" s="221" t="s">
        <v>1</v>
      </c>
      <c r="N782" s="222" t="s">
        <v>38</v>
      </c>
      <c r="O782" s="91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25" t="s">
        <v>190</v>
      </c>
      <c r="AT782" s="225" t="s">
        <v>154</v>
      </c>
      <c r="AU782" s="225" t="s">
        <v>82</v>
      </c>
      <c r="AY782" s="17" t="s">
        <v>152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7" t="s">
        <v>80</v>
      </c>
      <c r="BK782" s="226">
        <f>ROUND(I782*H782,2)</f>
        <v>0</v>
      </c>
      <c r="BL782" s="17" t="s">
        <v>190</v>
      </c>
      <c r="BM782" s="225" t="s">
        <v>835</v>
      </c>
    </row>
    <row r="783" s="13" customFormat="1">
      <c r="A783" s="13"/>
      <c r="B783" s="227"/>
      <c r="C783" s="228"/>
      <c r="D783" s="229" t="s">
        <v>159</v>
      </c>
      <c r="E783" s="230" t="s">
        <v>1</v>
      </c>
      <c r="F783" s="231" t="s">
        <v>781</v>
      </c>
      <c r="G783" s="228"/>
      <c r="H783" s="230" t="s">
        <v>1</v>
      </c>
      <c r="I783" s="232"/>
      <c r="J783" s="228"/>
      <c r="K783" s="228"/>
      <c r="L783" s="233"/>
      <c r="M783" s="234"/>
      <c r="N783" s="235"/>
      <c r="O783" s="235"/>
      <c r="P783" s="235"/>
      <c r="Q783" s="235"/>
      <c r="R783" s="235"/>
      <c r="S783" s="235"/>
      <c r="T783" s="23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7" t="s">
        <v>159</v>
      </c>
      <c r="AU783" s="237" t="s">
        <v>82</v>
      </c>
      <c r="AV783" s="13" t="s">
        <v>80</v>
      </c>
      <c r="AW783" s="13" t="s">
        <v>30</v>
      </c>
      <c r="AX783" s="13" t="s">
        <v>73</v>
      </c>
      <c r="AY783" s="237" t="s">
        <v>152</v>
      </c>
    </row>
    <row r="784" s="14" customFormat="1">
      <c r="A784" s="14"/>
      <c r="B784" s="238"/>
      <c r="C784" s="239"/>
      <c r="D784" s="229" t="s">
        <v>159</v>
      </c>
      <c r="E784" s="240" t="s">
        <v>1</v>
      </c>
      <c r="F784" s="241" t="s">
        <v>438</v>
      </c>
      <c r="G784" s="239"/>
      <c r="H784" s="242">
        <v>2</v>
      </c>
      <c r="I784" s="243"/>
      <c r="J784" s="239"/>
      <c r="K784" s="239"/>
      <c r="L784" s="244"/>
      <c r="M784" s="245"/>
      <c r="N784" s="246"/>
      <c r="O784" s="246"/>
      <c r="P784" s="246"/>
      <c r="Q784" s="246"/>
      <c r="R784" s="246"/>
      <c r="S784" s="246"/>
      <c r="T784" s="24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8" t="s">
        <v>159</v>
      </c>
      <c r="AU784" s="248" t="s">
        <v>82</v>
      </c>
      <c r="AV784" s="14" t="s">
        <v>82</v>
      </c>
      <c r="AW784" s="14" t="s">
        <v>30</v>
      </c>
      <c r="AX784" s="14" t="s">
        <v>73</v>
      </c>
      <c r="AY784" s="248" t="s">
        <v>152</v>
      </c>
    </row>
    <row r="785" s="13" customFormat="1">
      <c r="A785" s="13"/>
      <c r="B785" s="227"/>
      <c r="C785" s="228"/>
      <c r="D785" s="229" t="s">
        <v>159</v>
      </c>
      <c r="E785" s="230" t="s">
        <v>1</v>
      </c>
      <c r="F785" s="231" t="s">
        <v>783</v>
      </c>
      <c r="G785" s="228"/>
      <c r="H785" s="230" t="s">
        <v>1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7" t="s">
        <v>159</v>
      </c>
      <c r="AU785" s="237" t="s">
        <v>82</v>
      </c>
      <c r="AV785" s="13" t="s">
        <v>80</v>
      </c>
      <c r="AW785" s="13" t="s">
        <v>30</v>
      </c>
      <c r="AX785" s="13" t="s">
        <v>73</v>
      </c>
      <c r="AY785" s="237" t="s">
        <v>152</v>
      </c>
    </row>
    <row r="786" s="14" customFormat="1">
      <c r="A786" s="14"/>
      <c r="B786" s="238"/>
      <c r="C786" s="239"/>
      <c r="D786" s="229" t="s">
        <v>159</v>
      </c>
      <c r="E786" s="240" t="s">
        <v>1</v>
      </c>
      <c r="F786" s="241" t="s">
        <v>836</v>
      </c>
      <c r="G786" s="239"/>
      <c r="H786" s="242">
        <v>4</v>
      </c>
      <c r="I786" s="243"/>
      <c r="J786" s="239"/>
      <c r="K786" s="239"/>
      <c r="L786" s="244"/>
      <c r="M786" s="245"/>
      <c r="N786" s="246"/>
      <c r="O786" s="246"/>
      <c r="P786" s="246"/>
      <c r="Q786" s="246"/>
      <c r="R786" s="246"/>
      <c r="S786" s="246"/>
      <c r="T786" s="24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8" t="s">
        <v>159</v>
      </c>
      <c r="AU786" s="248" t="s">
        <v>82</v>
      </c>
      <c r="AV786" s="14" t="s">
        <v>82</v>
      </c>
      <c r="AW786" s="14" t="s">
        <v>30</v>
      </c>
      <c r="AX786" s="14" t="s">
        <v>73</v>
      </c>
      <c r="AY786" s="248" t="s">
        <v>152</v>
      </c>
    </row>
    <row r="787" s="13" customFormat="1">
      <c r="A787" s="13"/>
      <c r="B787" s="227"/>
      <c r="C787" s="228"/>
      <c r="D787" s="229" t="s">
        <v>159</v>
      </c>
      <c r="E787" s="230" t="s">
        <v>1</v>
      </c>
      <c r="F787" s="231" t="s">
        <v>784</v>
      </c>
      <c r="G787" s="228"/>
      <c r="H787" s="230" t="s">
        <v>1</v>
      </c>
      <c r="I787" s="232"/>
      <c r="J787" s="228"/>
      <c r="K787" s="228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159</v>
      </c>
      <c r="AU787" s="237" t="s">
        <v>82</v>
      </c>
      <c r="AV787" s="13" t="s">
        <v>80</v>
      </c>
      <c r="AW787" s="13" t="s">
        <v>30</v>
      </c>
      <c r="AX787" s="13" t="s">
        <v>73</v>
      </c>
      <c r="AY787" s="237" t="s">
        <v>152</v>
      </c>
    </row>
    <row r="788" s="14" customFormat="1">
      <c r="A788" s="14"/>
      <c r="B788" s="238"/>
      <c r="C788" s="239"/>
      <c r="D788" s="229" t="s">
        <v>159</v>
      </c>
      <c r="E788" s="240" t="s">
        <v>1</v>
      </c>
      <c r="F788" s="241" t="s">
        <v>837</v>
      </c>
      <c r="G788" s="239"/>
      <c r="H788" s="242">
        <v>3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8" t="s">
        <v>159</v>
      </c>
      <c r="AU788" s="248" t="s">
        <v>82</v>
      </c>
      <c r="AV788" s="14" t="s">
        <v>82</v>
      </c>
      <c r="AW788" s="14" t="s">
        <v>30</v>
      </c>
      <c r="AX788" s="14" t="s">
        <v>73</v>
      </c>
      <c r="AY788" s="248" t="s">
        <v>152</v>
      </c>
    </row>
    <row r="789" s="13" customFormat="1">
      <c r="A789" s="13"/>
      <c r="B789" s="227"/>
      <c r="C789" s="228"/>
      <c r="D789" s="229" t="s">
        <v>159</v>
      </c>
      <c r="E789" s="230" t="s">
        <v>1</v>
      </c>
      <c r="F789" s="231" t="s">
        <v>786</v>
      </c>
      <c r="G789" s="228"/>
      <c r="H789" s="230" t="s">
        <v>1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7" t="s">
        <v>159</v>
      </c>
      <c r="AU789" s="237" t="s">
        <v>82</v>
      </c>
      <c r="AV789" s="13" t="s">
        <v>80</v>
      </c>
      <c r="AW789" s="13" t="s">
        <v>30</v>
      </c>
      <c r="AX789" s="13" t="s">
        <v>73</v>
      </c>
      <c r="AY789" s="237" t="s">
        <v>152</v>
      </c>
    </row>
    <row r="790" s="14" customFormat="1">
      <c r="A790" s="14"/>
      <c r="B790" s="238"/>
      <c r="C790" s="239"/>
      <c r="D790" s="229" t="s">
        <v>159</v>
      </c>
      <c r="E790" s="240" t="s">
        <v>1</v>
      </c>
      <c r="F790" s="241" t="s">
        <v>836</v>
      </c>
      <c r="G790" s="239"/>
      <c r="H790" s="242">
        <v>4</v>
      </c>
      <c r="I790" s="243"/>
      <c r="J790" s="239"/>
      <c r="K790" s="239"/>
      <c r="L790" s="244"/>
      <c r="M790" s="245"/>
      <c r="N790" s="246"/>
      <c r="O790" s="246"/>
      <c r="P790" s="246"/>
      <c r="Q790" s="246"/>
      <c r="R790" s="246"/>
      <c r="S790" s="246"/>
      <c r="T790" s="24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8" t="s">
        <v>159</v>
      </c>
      <c r="AU790" s="248" t="s">
        <v>82</v>
      </c>
      <c r="AV790" s="14" t="s">
        <v>82</v>
      </c>
      <c r="AW790" s="14" t="s">
        <v>30</v>
      </c>
      <c r="AX790" s="14" t="s">
        <v>73</v>
      </c>
      <c r="AY790" s="248" t="s">
        <v>152</v>
      </c>
    </row>
    <row r="791" s="15" customFormat="1">
      <c r="A791" s="15"/>
      <c r="B791" s="249"/>
      <c r="C791" s="250"/>
      <c r="D791" s="229" t="s">
        <v>159</v>
      </c>
      <c r="E791" s="251" t="s">
        <v>1</v>
      </c>
      <c r="F791" s="252" t="s">
        <v>162</v>
      </c>
      <c r="G791" s="250"/>
      <c r="H791" s="253">
        <v>13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9" t="s">
        <v>159</v>
      </c>
      <c r="AU791" s="259" t="s">
        <v>82</v>
      </c>
      <c r="AV791" s="15" t="s">
        <v>158</v>
      </c>
      <c r="AW791" s="15" t="s">
        <v>30</v>
      </c>
      <c r="AX791" s="15" t="s">
        <v>80</v>
      </c>
      <c r="AY791" s="259" t="s">
        <v>152</v>
      </c>
    </row>
    <row r="792" s="2" customFormat="1" ht="16.5" customHeight="1">
      <c r="A792" s="38"/>
      <c r="B792" s="39"/>
      <c r="C792" s="214" t="s">
        <v>838</v>
      </c>
      <c r="D792" s="214" t="s">
        <v>154</v>
      </c>
      <c r="E792" s="215" t="s">
        <v>839</v>
      </c>
      <c r="F792" s="216" t="s">
        <v>840</v>
      </c>
      <c r="G792" s="217" t="s">
        <v>218</v>
      </c>
      <c r="H792" s="218">
        <v>15</v>
      </c>
      <c r="I792" s="219"/>
      <c r="J792" s="220">
        <f>ROUND(I792*H792,2)</f>
        <v>0</v>
      </c>
      <c r="K792" s="216" t="s">
        <v>1</v>
      </c>
      <c r="L792" s="44"/>
      <c r="M792" s="221" t="s">
        <v>1</v>
      </c>
      <c r="N792" s="222" t="s">
        <v>38</v>
      </c>
      <c r="O792" s="91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25" t="s">
        <v>190</v>
      </c>
      <c r="AT792" s="225" t="s">
        <v>154</v>
      </c>
      <c r="AU792" s="225" t="s">
        <v>82</v>
      </c>
      <c r="AY792" s="17" t="s">
        <v>152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7" t="s">
        <v>80</v>
      </c>
      <c r="BK792" s="226">
        <f>ROUND(I792*H792,2)</f>
        <v>0</v>
      </c>
      <c r="BL792" s="17" t="s">
        <v>190</v>
      </c>
      <c r="BM792" s="225" t="s">
        <v>841</v>
      </c>
    </row>
    <row r="793" s="13" customFormat="1">
      <c r="A793" s="13"/>
      <c r="B793" s="227"/>
      <c r="C793" s="228"/>
      <c r="D793" s="229" t="s">
        <v>159</v>
      </c>
      <c r="E793" s="230" t="s">
        <v>1</v>
      </c>
      <c r="F793" s="231" t="s">
        <v>771</v>
      </c>
      <c r="G793" s="228"/>
      <c r="H793" s="230" t="s">
        <v>1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159</v>
      </c>
      <c r="AU793" s="237" t="s">
        <v>82</v>
      </c>
      <c r="AV793" s="13" t="s">
        <v>80</v>
      </c>
      <c r="AW793" s="13" t="s">
        <v>30</v>
      </c>
      <c r="AX793" s="13" t="s">
        <v>73</v>
      </c>
      <c r="AY793" s="237" t="s">
        <v>152</v>
      </c>
    </row>
    <row r="794" s="14" customFormat="1">
      <c r="A794" s="14"/>
      <c r="B794" s="238"/>
      <c r="C794" s="239"/>
      <c r="D794" s="229" t="s">
        <v>159</v>
      </c>
      <c r="E794" s="240" t="s">
        <v>1</v>
      </c>
      <c r="F794" s="241" t="s">
        <v>80</v>
      </c>
      <c r="G794" s="239"/>
      <c r="H794" s="242">
        <v>1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8" t="s">
        <v>159</v>
      </c>
      <c r="AU794" s="248" t="s">
        <v>82</v>
      </c>
      <c r="AV794" s="14" t="s">
        <v>82</v>
      </c>
      <c r="AW794" s="14" t="s">
        <v>30</v>
      </c>
      <c r="AX794" s="14" t="s">
        <v>73</v>
      </c>
      <c r="AY794" s="248" t="s">
        <v>152</v>
      </c>
    </row>
    <row r="795" s="13" customFormat="1">
      <c r="A795" s="13"/>
      <c r="B795" s="227"/>
      <c r="C795" s="228"/>
      <c r="D795" s="229" t="s">
        <v>159</v>
      </c>
      <c r="E795" s="230" t="s">
        <v>1</v>
      </c>
      <c r="F795" s="231" t="s">
        <v>781</v>
      </c>
      <c r="G795" s="228"/>
      <c r="H795" s="230" t="s">
        <v>1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159</v>
      </c>
      <c r="AU795" s="237" t="s">
        <v>82</v>
      </c>
      <c r="AV795" s="13" t="s">
        <v>80</v>
      </c>
      <c r="AW795" s="13" t="s">
        <v>30</v>
      </c>
      <c r="AX795" s="13" t="s">
        <v>73</v>
      </c>
      <c r="AY795" s="237" t="s">
        <v>152</v>
      </c>
    </row>
    <row r="796" s="14" customFormat="1">
      <c r="A796" s="14"/>
      <c r="B796" s="238"/>
      <c r="C796" s="239"/>
      <c r="D796" s="229" t="s">
        <v>159</v>
      </c>
      <c r="E796" s="240" t="s">
        <v>1</v>
      </c>
      <c r="F796" s="241" t="s">
        <v>438</v>
      </c>
      <c r="G796" s="239"/>
      <c r="H796" s="242">
        <v>2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8" t="s">
        <v>159</v>
      </c>
      <c r="AU796" s="248" t="s">
        <v>82</v>
      </c>
      <c r="AV796" s="14" t="s">
        <v>82</v>
      </c>
      <c r="AW796" s="14" t="s">
        <v>30</v>
      </c>
      <c r="AX796" s="14" t="s">
        <v>73</v>
      </c>
      <c r="AY796" s="248" t="s">
        <v>152</v>
      </c>
    </row>
    <row r="797" s="13" customFormat="1">
      <c r="A797" s="13"/>
      <c r="B797" s="227"/>
      <c r="C797" s="228"/>
      <c r="D797" s="229" t="s">
        <v>159</v>
      </c>
      <c r="E797" s="230" t="s">
        <v>1</v>
      </c>
      <c r="F797" s="231" t="s">
        <v>783</v>
      </c>
      <c r="G797" s="228"/>
      <c r="H797" s="230" t="s">
        <v>1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159</v>
      </c>
      <c r="AU797" s="237" t="s">
        <v>82</v>
      </c>
      <c r="AV797" s="13" t="s">
        <v>80</v>
      </c>
      <c r="AW797" s="13" t="s">
        <v>30</v>
      </c>
      <c r="AX797" s="13" t="s">
        <v>73</v>
      </c>
      <c r="AY797" s="237" t="s">
        <v>152</v>
      </c>
    </row>
    <row r="798" s="14" customFormat="1">
      <c r="A798" s="14"/>
      <c r="B798" s="238"/>
      <c r="C798" s="239"/>
      <c r="D798" s="229" t="s">
        <v>159</v>
      </c>
      <c r="E798" s="240" t="s">
        <v>1</v>
      </c>
      <c r="F798" s="241" t="s">
        <v>842</v>
      </c>
      <c r="G798" s="239"/>
      <c r="H798" s="242">
        <v>5</v>
      </c>
      <c r="I798" s="243"/>
      <c r="J798" s="239"/>
      <c r="K798" s="239"/>
      <c r="L798" s="244"/>
      <c r="M798" s="245"/>
      <c r="N798" s="246"/>
      <c r="O798" s="246"/>
      <c r="P798" s="246"/>
      <c r="Q798" s="246"/>
      <c r="R798" s="246"/>
      <c r="S798" s="246"/>
      <c r="T798" s="24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8" t="s">
        <v>159</v>
      </c>
      <c r="AU798" s="248" t="s">
        <v>82</v>
      </c>
      <c r="AV798" s="14" t="s">
        <v>82</v>
      </c>
      <c r="AW798" s="14" t="s">
        <v>30</v>
      </c>
      <c r="AX798" s="14" t="s">
        <v>73</v>
      </c>
      <c r="AY798" s="248" t="s">
        <v>152</v>
      </c>
    </row>
    <row r="799" s="13" customFormat="1">
      <c r="A799" s="13"/>
      <c r="B799" s="227"/>
      <c r="C799" s="228"/>
      <c r="D799" s="229" t="s">
        <v>159</v>
      </c>
      <c r="E799" s="230" t="s">
        <v>1</v>
      </c>
      <c r="F799" s="231" t="s">
        <v>784</v>
      </c>
      <c r="G799" s="228"/>
      <c r="H799" s="230" t="s">
        <v>1</v>
      </c>
      <c r="I799" s="232"/>
      <c r="J799" s="228"/>
      <c r="K799" s="228"/>
      <c r="L799" s="233"/>
      <c r="M799" s="234"/>
      <c r="N799" s="235"/>
      <c r="O799" s="235"/>
      <c r="P799" s="235"/>
      <c r="Q799" s="235"/>
      <c r="R799" s="235"/>
      <c r="S799" s="235"/>
      <c r="T799" s="23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7" t="s">
        <v>159</v>
      </c>
      <c r="AU799" s="237" t="s">
        <v>82</v>
      </c>
      <c r="AV799" s="13" t="s">
        <v>80</v>
      </c>
      <c r="AW799" s="13" t="s">
        <v>30</v>
      </c>
      <c r="AX799" s="13" t="s">
        <v>73</v>
      </c>
      <c r="AY799" s="237" t="s">
        <v>152</v>
      </c>
    </row>
    <row r="800" s="14" customFormat="1">
      <c r="A800" s="14"/>
      <c r="B800" s="238"/>
      <c r="C800" s="239"/>
      <c r="D800" s="229" t="s">
        <v>159</v>
      </c>
      <c r="E800" s="240" t="s">
        <v>1</v>
      </c>
      <c r="F800" s="241" t="s">
        <v>836</v>
      </c>
      <c r="G800" s="239"/>
      <c r="H800" s="242">
        <v>4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8" t="s">
        <v>159</v>
      </c>
      <c r="AU800" s="248" t="s">
        <v>82</v>
      </c>
      <c r="AV800" s="14" t="s">
        <v>82</v>
      </c>
      <c r="AW800" s="14" t="s">
        <v>30</v>
      </c>
      <c r="AX800" s="14" t="s">
        <v>73</v>
      </c>
      <c r="AY800" s="248" t="s">
        <v>152</v>
      </c>
    </row>
    <row r="801" s="13" customFormat="1">
      <c r="A801" s="13"/>
      <c r="B801" s="227"/>
      <c r="C801" s="228"/>
      <c r="D801" s="229" t="s">
        <v>159</v>
      </c>
      <c r="E801" s="230" t="s">
        <v>1</v>
      </c>
      <c r="F801" s="231" t="s">
        <v>786</v>
      </c>
      <c r="G801" s="228"/>
      <c r="H801" s="230" t="s">
        <v>1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7" t="s">
        <v>159</v>
      </c>
      <c r="AU801" s="237" t="s">
        <v>82</v>
      </c>
      <c r="AV801" s="13" t="s">
        <v>80</v>
      </c>
      <c r="AW801" s="13" t="s">
        <v>30</v>
      </c>
      <c r="AX801" s="13" t="s">
        <v>73</v>
      </c>
      <c r="AY801" s="237" t="s">
        <v>152</v>
      </c>
    </row>
    <row r="802" s="14" customFormat="1">
      <c r="A802" s="14"/>
      <c r="B802" s="238"/>
      <c r="C802" s="239"/>
      <c r="D802" s="229" t="s">
        <v>159</v>
      </c>
      <c r="E802" s="240" t="s">
        <v>1</v>
      </c>
      <c r="F802" s="241" t="s">
        <v>837</v>
      </c>
      <c r="G802" s="239"/>
      <c r="H802" s="242">
        <v>3</v>
      </c>
      <c r="I802" s="243"/>
      <c r="J802" s="239"/>
      <c r="K802" s="239"/>
      <c r="L802" s="244"/>
      <c r="M802" s="245"/>
      <c r="N802" s="246"/>
      <c r="O802" s="246"/>
      <c r="P802" s="246"/>
      <c r="Q802" s="246"/>
      <c r="R802" s="246"/>
      <c r="S802" s="246"/>
      <c r="T802" s="24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8" t="s">
        <v>159</v>
      </c>
      <c r="AU802" s="248" t="s">
        <v>82</v>
      </c>
      <c r="AV802" s="14" t="s">
        <v>82</v>
      </c>
      <c r="AW802" s="14" t="s">
        <v>30</v>
      </c>
      <c r="AX802" s="14" t="s">
        <v>73</v>
      </c>
      <c r="AY802" s="248" t="s">
        <v>152</v>
      </c>
    </row>
    <row r="803" s="15" customFormat="1">
      <c r="A803" s="15"/>
      <c r="B803" s="249"/>
      <c r="C803" s="250"/>
      <c r="D803" s="229" t="s">
        <v>159</v>
      </c>
      <c r="E803" s="251" t="s">
        <v>1</v>
      </c>
      <c r="F803" s="252" t="s">
        <v>162</v>
      </c>
      <c r="G803" s="250"/>
      <c r="H803" s="253">
        <v>15</v>
      </c>
      <c r="I803" s="254"/>
      <c r="J803" s="250"/>
      <c r="K803" s="250"/>
      <c r="L803" s="255"/>
      <c r="M803" s="256"/>
      <c r="N803" s="257"/>
      <c r="O803" s="257"/>
      <c r="P803" s="257"/>
      <c r="Q803" s="257"/>
      <c r="R803" s="257"/>
      <c r="S803" s="257"/>
      <c r="T803" s="25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9" t="s">
        <v>159</v>
      </c>
      <c r="AU803" s="259" t="s">
        <v>82</v>
      </c>
      <c r="AV803" s="15" t="s">
        <v>158</v>
      </c>
      <c r="AW803" s="15" t="s">
        <v>30</v>
      </c>
      <c r="AX803" s="15" t="s">
        <v>80</v>
      </c>
      <c r="AY803" s="259" t="s">
        <v>152</v>
      </c>
    </row>
    <row r="804" s="2" customFormat="1" ht="16.5" customHeight="1">
      <c r="A804" s="38"/>
      <c r="B804" s="39"/>
      <c r="C804" s="214" t="s">
        <v>524</v>
      </c>
      <c r="D804" s="214" t="s">
        <v>154</v>
      </c>
      <c r="E804" s="215" t="s">
        <v>843</v>
      </c>
      <c r="F804" s="216" t="s">
        <v>844</v>
      </c>
      <c r="G804" s="217" t="s">
        <v>218</v>
      </c>
      <c r="H804" s="218">
        <v>1</v>
      </c>
      <c r="I804" s="219"/>
      <c r="J804" s="220">
        <f>ROUND(I804*H804,2)</f>
        <v>0</v>
      </c>
      <c r="K804" s="216" t="s">
        <v>1</v>
      </c>
      <c r="L804" s="44"/>
      <c r="M804" s="221" t="s">
        <v>1</v>
      </c>
      <c r="N804" s="222" t="s">
        <v>38</v>
      </c>
      <c r="O804" s="91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5" t="s">
        <v>190</v>
      </c>
      <c r="AT804" s="225" t="s">
        <v>154</v>
      </c>
      <c r="AU804" s="225" t="s">
        <v>82</v>
      </c>
      <c r="AY804" s="17" t="s">
        <v>152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7" t="s">
        <v>80</v>
      </c>
      <c r="BK804" s="226">
        <f>ROUND(I804*H804,2)</f>
        <v>0</v>
      </c>
      <c r="BL804" s="17" t="s">
        <v>190</v>
      </c>
      <c r="BM804" s="225" t="s">
        <v>845</v>
      </c>
    </row>
    <row r="805" s="2" customFormat="1" ht="21.75" customHeight="1">
      <c r="A805" s="38"/>
      <c r="B805" s="39"/>
      <c r="C805" s="214" t="s">
        <v>846</v>
      </c>
      <c r="D805" s="214" t="s">
        <v>154</v>
      </c>
      <c r="E805" s="215" t="s">
        <v>847</v>
      </c>
      <c r="F805" s="216" t="s">
        <v>848</v>
      </c>
      <c r="G805" s="217" t="s">
        <v>218</v>
      </c>
      <c r="H805" s="218">
        <v>12</v>
      </c>
      <c r="I805" s="219"/>
      <c r="J805" s="220">
        <f>ROUND(I805*H805,2)</f>
        <v>0</v>
      </c>
      <c r="K805" s="216" t="s">
        <v>1</v>
      </c>
      <c r="L805" s="44"/>
      <c r="M805" s="221" t="s">
        <v>1</v>
      </c>
      <c r="N805" s="222" t="s">
        <v>38</v>
      </c>
      <c r="O805" s="91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25" t="s">
        <v>190</v>
      </c>
      <c r="AT805" s="225" t="s">
        <v>154</v>
      </c>
      <c r="AU805" s="225" t="s">
        <v>82</v>
      </c>
      <c r="AY805" s="17" t="s">
        <v>152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7" t="s">
        <v>80</v>
      </c>
      <c r="BK805" s="226">
        <f>ROUND(I805*H805,2)</f>
        <v>0</v>
      </c>
      <c r="BL805" s="17" t="s">
        <v>190</v>
      </c>
      <c r="BM805" s="225" t="s">
        <v>849</v>
      </c>
    </row>
    <row r="806" s="13" customFormat="1">
      <c r="A806" s="13"/>
      <c r="B806" s="227"/>
      <c r="C806" s="228"/>
      <c r="D806" s="229" t="s">
        <v>159</v>
      </c>
      <c r="E806" s="230" t="s">
        <v>1</v>
      </c>
      <c r="F806" s="231" t="s">
        <v>781</v>
      </c>
      <c r="G806" s="228"/>
      <c r="H806" s="230" t="s">
        <v>1</v>
      </c>
      <c r="I806" s="232"/>
      <c r="J806" s="228"/>
      <c r="K806" s="228"/>
      <c r="L806" s="233"/>
      <c r="M806" s="234"/>
      <c r="N806" s="235"/>
      <c r="O806" s="235"/>
      <c r="P806" s="235"/>
      <c r="Q806" s="235"/>
      <c r="R806" s="235"/>
      <c r="S806" s="235"/>
      <c r="T806" s="23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7" t="s">
        <v>159</v>
      </c>
      <c r="AU806" s="237" t="s">
        <v>82</v>
      </c>
      <c r="AV806" s="13" t="s">
        <v>80</v>
      </c>
      <c r="AW806" s="13" t="s">
        <v>30</v>
      </c>
      <c r="AX806" s="13" t="s">
        <v>73</v>
      </c>
      <c r="AY806" s="237" t="s">
        <v>152</v>
      </c>
    </row>
    <row r="807" s="14" customFormat="1">
      <c r="A807" s="14"/>
      <c r="B807" s="238"/>
      <c r="C807" s="239"/>
      <c r="D807" s="229" t="s">
        <v>159</v>
      </c>
      <c r="E807" s="240" t="s">
        <v>1</v>
      </c>
      <c r="F807" s="241" t="s">
        <v>438</v>
      </c>
      <c r="G807" s="239"/>
      <c r="H807" s="242">
        <v>2</v>
      </c>
      <c r="I807" s="243"/>
      <c r="J807" s="239"/>
      <c r="K807" s="239"/>
      <c r="L807" s="244"/>
      <c r="M807" s="245"/>
      <c r="N807" s="246"/>
      <c r="O807" s="246"/>
      <c r="P807" s="246"/>
      <c r="Q807" s="246"/>
      <c r="R807" s="246"/>
      <c r="S807" s="246"/>
      <c r="T807" s="24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8" t="s">
        <v>159</v>
      </c>
      <c r="AU807" s="248" t="s">
        <v>82</v>
      </c>
      <c r="AV807" s="14" t="s">
        <v>82</v>
      </c>
      <c r="AW807" s="14" t="s">
        <v>30</v>
      </c>
      <c r="AX807" s="14" t="s">
        <v>73</v>
      </c>
      <c r="AY807" s="248" t="s">
        <v>152</v>
      </c>
    </row>
    <row r="808" s="13" customFormat="1">
      <c r="A808" s="13"/>
      <c r="B808" s="227"/>
      <c r="C808" s="228"/>
      <c r="D808" s="229" t="s">
        <v>159</v>
      </c>
      <c r="E808" s="230" t="s">
        <v>1</v>
      </c>
      <c r="F808" s="231" t="s">
        <v>783</v>
      </c>
      <c r="G808" s="228"/>
      <c r="H808" s="230" t="s">
        <v>1</v>
      </c>
      <c r="I808" s="232"/>
      <c r="J808" s="228"/>
      <c r="K808" s="228"/>
      <c r="L808" s="233"/>
      <c r="M808" s="234"/>
      <c r="N808" s="235"/>
      <c r="O808" s="235"/>
      <c r="P808" s="235"/>
      <c r="Q808" s="235"/>
      <c r="R808" s="235"/>
      <c r="S808" s="235"/>
      <c r="T808" s="23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7" t="s">
        <v>159</v>
      </c>
      <c r="AU808" s="237" t="s">
        <v>82</v>
      </c>
      <c r="AV808" s="13" t="s">
        <v>80</v>
      </c>
      <c r="AW808" s="13" t="s">
        <v>30</v>
      </c>
      <c r="AX808" s="13" t="s">
        <v>73</v>
      </c>
      <c r="AY808" s="237" t="s">
        <v>152</v>
      </c>
    </row>
    <row r="809" s="14" customFormat="1">
      <c r="A809" s="14"/>
      <c r="B809" s="238"/>
      <c r="C809" s="239"/>
      <c r="D809" s="229" t="s">
        <v>159</v>
      </c>
      <c r="E809" s="240" t="s">
        <v>1</v>
      </c>
      <c r="F809" s="241" t="s">
        <v>836</v>
      </c>
      <c r="G809" s="239"/>
      <c r="H809" s="242">
        <v>4</v>
      </c>
      <c r="I809" s="243"/>
      <c r="J809" s="239"/>
      <c r="K809" s="239"/>
      <c r="L809" s="244"/>
      <c r="M809" s="245"/>
      <c r="N809" s="246"/>
      <c r="O809" s="246"/>
      <c r="P809" s="246"/>
      <c r="Q809" s="246"/>
      <c r="R809" s="246"/>
      <c r="S809" s="246"/>
      <c r="T809" s="24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8" t="s">
        <v>159</v>
      </c>
      <c r="AU809" s="248" t="s">
        <v>82</v>
      </c>
      <c r="AV809" s="14" t="s">
        <v>82</v>
      </c>
      <c r="AW809" s="14" t="s">
        <v>30</v>
      </c>
      <c r="AX809" s="14" t="s">
        <v>73</v>
      </c>
      <c r="AY809" s="248" t="s">
        <v>152</v>
      </c>
    </row>
    <row r="810" s="13" customFormat="1">
      <c r="A810" s="13"/>
      <c r="B810" s="227"/>
      <c r="C810" s="228"/>
      <c r="D810" s="229" t="s">
        <v>159</v>
      </c>
      <c r="E810" s="230" t="s">
        <v>1</v>
      </c>
      <c r="F810" s="231" t="s">
        <v>784</v>
      </c>
      <c r="G810" s="228"/>
      <c r="H810" s="230" t="s">
        <v>1</v>
      </c>
      <c r="I810" s="232"/>
      <c r="J810" s="228"/>
      <c r="K810" s="228"/>
      <c r="L810" s="233"/>
      <c r="M810" s="234"/>
      <c r="N810" s="235"/>
      <c r="O810" s="235"/>
      <c r="P810" s="235"/>
      <c r="Q810" s="235"/>
      <c r="R810" s="235"/>
      <c r="S810" s="235"/>
      <c r="T810" s="23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7" t="s">
        <v>159</v>
      </c>
      <c r="AU810" s="237" t="s">
        <v>82</v>
      </c>
      <c r="AV810" s="13" t="s">
        <v>80</v>
      </c>
      <c r="AW810" s="13" t="s">
        <v>30</v>
      </c>
      <c r="AX810" s="13" t="s">
        <v>73</v>
      </c>
      <c r="AY810" s="237" t="s">
        <v>152</v>
      </c>
    </row>
    <row r="811" s="14" customFormat="1">
      <c r="A811" s="14"/>
      <c r="B811" s="238"/>
      <c r="C811" s="239"/>
      <c r="D811" s="229" t="s">
        <v>159</v>
      </c>
      <c r="E811" s="240" t="s">
        <v>1</v>
      </c>
      <c r="F811" s="241" t="s">
        <v>837</v>
      </c>
      <c r="G811" s="239"/>
      <c r="H811" s="242">
        <v>3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8" t="s">
        <v>159</v>
      </c>
      <c r="AU811" s="248" t="s">
        <v>82</v>
      </c>
      <c r="AV811" s="14" t="s">
        <v>82</v>
      </c>
      <c r="AW811" s="14" t="s">
        <v>30</v>
      </c>
      <c r="AX811" s="14" t="s">
        <v>73</v>
      </c>
      <c r="AY811" s="248" t="s">
        <v>152</v>
      </c>
    </row>
    <row r="812" s="13" customFormat="1">
      <c r="A812" s="13"/>
      <c r="B812" s="227"/>
      <c r="C812" s="228"/>
      <c r="D812" s="229" t="s">
        <v>159</v>
      </c>
      <c r="E812" s="230" t="s">
        <v>1</v>
      </c>
      <c r="F812" s="231" t="s">
        <v>786</v>
      </c>
      <c r="G812" s="228"/>
      <c r="H812" s="230" t="s">
        <v>1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159</v>
      </c>
      <c r="AU812" s="237" t="s">
        <v>82</v>
      </c>
      <c r="AV812" s="13" t="s">
        <v>80</v>
      </c>
      <c r="AW812" s="13" t="s">
        <v>30</v>
      </c>
      <c r="AX812" s="13" t="s">
        <v>73</v>
      </c>
      <c r="AY812" s="237" t="s">
        <v>152</v>
      </c>
    </row>
    <row r="813" s="14" customFormat="1">
      <c r="A813" s="14"/>
      <c r="B813" s="238"/>
      <c r="C813" s="239"/>
      <c r="D813" s="229" t="s">
        <v>159</v>
      </c>
      <c r="E813" s="240" t="s">
        <v>1</v>
      </c>
      <c r="F813" s="241" t="s">
        <v>837</v>
      </c>
      <c r="G813" s="239"/>
      <c r="H813" s="242">
        <v>3</v>
      </c>
      <c r="I813" s="243"/>
      <c r="J813" s="239"/>
      <c r="K813" s="239"/>
      <c r="L813" s="244"/>
      <c r="M813" s="245"/>
      <c r="N813" s="246"/>
      <c r="O813" s="246"/>
      <c r="P813" s="246"/>
      <c r="Q813" s="246"/>
      <c r="R813" s="246"/>
      <c r="S813" s="246"/>
      <c r="T813" s="24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8" t="s">
        <v>159</v>
      </c>
      <c r="AU813" s="248" t="s">
        <v>82</v>
      </c>
      <c r="AV813" s="14" t="s">
        <v>82</v>
      </c>
      <c r="AW813" s="14" t="s">
        <v>30</v>
      </c>
      <c r="AX813" s="14" t="s">
        <v>73</v>
      </c>
      <c r="AY813" s="248" t="s">
        <v>152</v>
      </c>
    </row>
    <row r="814" s="15" customFormat="1">
      <c r="A814" s="15"/>
      <c r="B814" s="249"/>
      <c r="C814" s="250"/>
      <c r="D814" s="229" t="s">
        <v>159</v>
      </c>
      <c r="E814" s="251" t="s">
        <v>1</v>
      </c>
      <c r="F814" s="252" t="s">
        <v>162</v>
      </c>
      <c r="G814" s="250"/>
      <c r="H814" s="253">
        <v>12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9" t="s">
        <v>159</v>
      </c>
      <c r="AU814" s="259" t="s">
        <v>82</v>
      </c>
      <c r="AV814" s="15" t="s">
        <v>158</v>
      </c>
      <c r="AW814" s="15" t="s">
        <v>30</v>
      </c>
      <c r="AX814" s="15" t="s">
        <v>80</v>
      </c>
      <c r="AY814" s="259" t="s">
        <v>152</v>
      </c>
    </row>
    <row r="815" s="2" customFormat="1" ht="24.15" customHeight="1">
      <c r="A815" s="38"/>
      <c r="B815" s="39"/>
      <c r="C815" s="214" t="s">
        <v>531</v>
      </c>
      <c r="D815" s="214" t="s">
        <v>154</v>
      </c>
      <c r="E815" s="215" t="s">
        <v>850</v>
      </c>
      <c r="F815" s="216" t="s">
        <v>851</v>
      </c>
      <c r="G815" s="217" t="s">
        <v>218</v>
      </c>
      <c r="H815" s="218">
        <v>3</v>
      </c>
      <c r="I815" s="219"/>
      <c r="J815" s="220">
        <f>ROUND(I815*H815,2)</f>
        <v>0</v>
      </c>
      <c r="K815" s="216" t="s">
        <v>1</v>
      </c>
      <c r="L815" s="44"/>
      <c r="M815" s="221" t="s">
        <v>1</v>
      </c>
      <c r="N815" s="222" t="s">
        <v>38</v>
      </c>
      <c r="O815" s="91"/>
      <c r="P815" s="223">
        <f>O815*H815</f>
        <v>0</v>
      </c>
      <c r="Q815" s="223">
        <v>0</v>
      </c>
      <c r="R815" s="223">
        <f>Q815*H815</f>
        <v>0</v>
      </c>
      <c r="S815" s="223">
        <v>0</v>
      </c>
      <c r="T815" s="224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5" t="s">
        <v>190</v>
      </c>
      <c r="AT815" s="225" t="s">
        <v>154</v>
      </c>
      <c r="AU815" s="225" t="s">
        <v>82</v>
      </c>
      <c r="AY815" s="17" t="s">
        <v>152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7" t="s">
        <v>80</v>
      </c>
      <c r="BK815" s="226">
        <f>ROUND(I815*H815,2)</f>
        <v>0</v>
      </c>
      <c r="BL815" s="17" t="s">
        <v>190</v>
      </c>
      <c r="BM815" s="225" t="s">
        <v>852</v>
      </c>
    </row>
    <row r="816" s="13" customFormat="1">
      <c r="A816" s="13"/>
      <c r="B816" s="227"/>
      <c r="C816" s="228"/>
      <c r="D816" s="229" t="s">
        <v>159</v>
      </c>
      <c r="E816" s="230" t="s">
        <v>1</v>
      </c>
      <c r="F816" s="231" t="s">
        <v>783</v>
      </c>
      <c r="G816" s="228"/>
      <c r="H816" s="230" t="s">
        <v>1</v>
      </c>
      <c r="I816" s="232"/>
      <c r="J816" s="228"/>
      <c r="K816" s="228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159</v>
      </c>
      <c r="AU816" s="237" t="s">
        <v>82</v>
      </c>
      <c r="AV816" s="13" t="s">
        <v>80</v>
      </c>
      <c r="AW816" s="13" t="s">
        <v>30</v>
      </c>
      <c r="AX816" s="13" t="s">
        <v>73</v>
      </c>
      <c r="AY816" s="237" t="s">
        <v>152</v>
      </c>
    </row>
    <row r="817" s="14" customFormat="1">
      <c r="A817" s="14"/>
      <c r="B817" s="238"/>
      <c r="C817" s="239"/>
      <c r="D817" s="229" t="s">
        <v>159</v>
      </c>
      <c r="E817" s="240" t="s">
        <v>1</v>
      </c>
      <c r="F817" s="241" t="s">
        <v>80</v>
      </c>
      <c r="G817" s="239"/>
      <c r="H817" s="242">
        <v>1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8" t="s">
        <v>159</v>
      </c>
      <c r="AU817" s="248" t="s">
        <v>82</v>
      </c>
      <c r="AV817" s="14" t="s">
        <v>82</v>
      </c>
      <c r="AW817" s="14" t="s">
        <v>30</v>
      </c>
      <c r="AX817" s="14" t="s">
        <v>73</v>
      </c>
      <c r="AY817" s="248" t="s">
        <v>152</v>
      </c>
    </row>
    <row r="818" s="13" customFormat="1">
      <c r="A818" s="13"/>
      <c r="B818" s="227"/>
      <c r="C818" s="228"/>
      <c r="D818" s="229" t="s">
        <v>159</v>
      </c>
      <c r="E818" s="230" t="s">
        <v>1</v>
      </c>
      <c r="F818" s="231" t="s">
        <v>784</v>
      </c>
      <c r="G818" s="228"/>
      <c r="H818" s="230" t="s">
        <v>1</v>
      </c>
      <c r="I818" s="232"/>
      <c r="J818" s="228"/>
      <c r="K818" s="228"/>
      <c r="L818" s="233"/>
      <c r="M818" s="234"/>
      <c r="N818" s="235"/>
      <c r="O818" s="235"/>
      <c r="P818" s="235"/>
      <c r="Q818" s="235"/>
      <c r="R818" s="235"/>
      <c r="S818" s="235"/>
      <c r="T818" s="23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7" t="s">
        <v>159</v>
      </c>
      <c r="AU818" s="237" t="s">
        <v>82</v>
      </c>
      <c r="AV818" s="13" t="s">
        <v>80</v>
      </c>
      <c r="AW818" s="13" t="s">
        <v>30</v>
      </c>
      <c r="AX818" s="13" t="s">
        <v>73</v>
      </c>
      <c r="AY818" s="237" t="s">
        <v>152</v>
      </c>
    </row>
    <row r="819" s="14" customFormat="1">
      <c r="A819" s="14"/>
      <c r="B819" s="238"/>
      <c r="C819" s="239"/>
      <c r="D819" s="229" t="s">
        <v>159</v>
      </c>
      <c r="E819" s="240" t="s">
        <v>1</v>
      </c>
      <c r="F819" s="241" t="s">
        <v>80</v>
      </c>
      <c r="G819" s="239"/>
      <c r="H819" s="242">
        <v>1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8" t="s">
        <v>159</v>
      </c>
      <c r="AU819" s="248" t="s">
        <v>82</v>
      </c>
      <c r="AV819" s="14" t="s">
        <v>82</v>
      </c>
      <c r="AW819" s="14" t="s">
        <v>30</v>
      </c>
      <c r="AX819" s="14" t="s">
        <v>73</v>
      </c>
      <c r="AY819" s="248" t="s">
        <v>152</v>
      </c>
    </row>
    <row r="820" s="13" customFormat="1">
      <c r="A820" s="13"/>
      <c r="B820" s="227"/>
      <c r="C820" s="228"/>
      <c r="D820" s="229" t="s">
        <v>159</v>
      </c>
      <c r="E820" s="230" t="s">
        <v>1</v>
      </c>
      <c r="F820" s="231" t="s">
        <v>786</v>
      </c>
      <c r="G820" s="228"/>
      <c r="H820" s="230" t="s">
        <v>1</v>
      </c>
      <c r="I820" s="232"/>
      <c r="J820" s="228"/>
      <c r="K820" s="228"/>
      <c r="L820" s="233"/>
      <c r="M820" s="234"/>
      <c r="N820" s="235"/>
      <c r="O820" s="235"/>
      <c r="P820" s="235"/>
      <c r="Q820" s="235"/>
      <c r="R820" s="235"/>
      <c r="S820" s="235"/>
      <c r="T820" s="23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7" t="s">
        <v>159</v>
      </c>
      <c r="AU820" s="237" t="s">
        <v>82</v>
      </c>
      <c r="AV820" s="13" t="s">
        <v>80</v>
      </c>
      <c r="AW820" s="13" t="s">
        <v>30</v>
      </c>
      <c r="AX820" s="13" t="s">
        <v>73</v>
      </c>
      <c r="AY820" s="237" t="s">
        <v>152</v>
      </c>
    </row>
    <row r="821" s="14" customFormat="1">
      <c r="A821" s="14"/>
      <c r="B821" s="238"/>
      <c r="C821" s="239"/>
      <c r="D821" s="229" t="s">
        <v>159</v>
      </c>
      <c r="E821" s="240" t="s">
        <v>1</v>
      </c>
      <c r="F821" s="241" t="s">
        <v>80</v>
      </c>
      <c r="G821" s="239"/>
      <c r="H821" s="242">
        <v>1</v>
      </c>
      <c r="I821" s="243"/>
      <c r="J821" s="239"/>
      <c r="K821" s="239"/>
      <c r="L821" s="244"/>
      <c r="M821" s="245"/>
      <c r="N821" s="246"/>
      <c r="O821" s="246"/>
      <c r="P821" s="246"/>
      <c r="Q821" s="246"/>
      <c r="R821" s="246"/>
      <c r="S821" s="246"/>
      <c r="T821" s="24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8" t="s">
        <v>159</v>
      </c>
      <c r="AU821" s="248" t="s">
        <v>82</v>
      </c>
      <c r="AV821" s="14" t="s">
        <v>82</v>
      </c>
      <c r="AW821" s="14" t="s">
        <v>30</v>
      </c>
      <c r="AX821" s="14" t="s">
        <v>73</v>
      </c>
      <c r="AY821" s="248" t="s">
        <v>152</v>
      </c>
    </row>
    <row r="822" s="15" customFormat="1">
      <c r="A822" s="15"/>
      <c r="B822" s="249"/>
      <c r="C822" s="250"/>
      <c r="D822" s="229" t="s">
        <v>159</v>
      </c>
      <c r="E822" s="251" t="s">
        <v>1</v>
      </c>
      <c r="F822" s="252" t="s">
        <v>162</v>
      </c>
      <c r="G822" s="250"/>
      <c r="H822" s="253">
        <v>3</v>
      </c>
      <c r="I822" s="254"/>
      <c r="J822" s="250"/>
      <c r="K822" s="250"/>
      <c r="L822" s="255"/>
      <c r="M822" s="256"/>
      <c r="N822" s="257"/>
      <c r="O822" s="257"/>
      <c r="P822" s="257"/>
      <c r="Q822" s="257"/>
      <c r="R822" s="257"/>
      <c r="S822" s="257"/>
      <c r="T822" s="258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9" t="s">
        <v>159</v>
      </c>
      <c r="AU822" s="259" t="s">
        <v>82</v>
      </c>
      <c r="AV822" s="15" t="s">
        <v>158</v>
      </c>
      <c r="AW822" s="15" t="s">
        <v>30</v>
      </c>
      <c r="AX822" s="15" t="s">
        <v>80</v>
      </c>
      <c r="AY822" s="259" t="s">
        <v>152</v>
      </c>
    </row>
    <row r="823" s="2" customFormat="1" ht="16.5" customHeight="1">
      <c r="A823" s="38"/>
      <c r="B823" s="39"/>
      <c r="C823" s="214" t="s">
        <v>853</v>
      </c>
      <c r="D823" s="214" t="s">
        <v>154</v>
      </c>
      <c r="E823" s="215" t="s">
        <v>854</v>
      </c>
      <c r="F823" s="216" t="s">
        <v>855</v>
      </c>
      <c r="G823" s="217" t="s">
        <v>218</v>
      </c>
      <c r="H823" s="218">
        <v>13</v>
      </c>
      <c r="I823" s="219"/>
      <c r="J823" s="220">
        <f>ROUND(I823*H823,2)</f>
        <v>0</v>
      </c>
      <c r="K823" s="216" t="s">
        <v>1</v>
      </c>
      <c r="L823" s="44"/>
      <c r="M823" s="221" t="s">
        <v>1</v>
      </c>
      <c r="N823" s="222" t="s">
        <v>38</v>
      </c>
      <c r="O823" s="91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5" t="s">
        <v>190</v>
      </c>
      <c r="AT823" s="225" t="s">
        <v>154</v>
      </c>
      <c r="AU823" s="225" t="s">
        <v>82</v>
      </c>
      <c r="AY823" s="17" t="s">
        <v>152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7" t="s">
        <v>80</v>
      </c>
      <c r="BK823" s="226">
        <f>ROUND(I823*H823,2)</f>
        <v>0</v>
      </c>
      <c r="BL823" s="17" t="s">
        <v>190</v>
      </c>
      <c r="BM823" s="225" t="s">
        <v>856</v>
      </c>
    </row>
    <row r="824" s="13" customFormat="1">
      <c r="A824" s="13"/>
      <c r="B824" s="227"/>
      <c r="C824" s="228"/>
      <c r="D824" s="229" t="s">
        <v>159</v>
      </c>
      <c r="E824" s="230" t="s">
        <v>1</v>
      </c>
      <c r="F824" s="231" t="s">
        <v>781</v>
      </c>
      <c r="G824" s="228"/>
      <c r="H824" s="230" t="s">
        <v>1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7" t="s">
        <v>159</v>
      </c>
      <c r="AU824" s="237" t="s">
        <v>82</v>
      </c>
      <c r="AV824" s="13" t="s">
        <v>80</v>
      </c>
      <c r="AW824" s="13" t="s">
        <v>30</v>
      </c>
      <c r="AX824" s="13" t="s">
        <v>73</v>
      </c>
      <c r="AY824" s="237" t="s">
        <v>152</v>
      </c>
    </row>
    <row r="825" s="14" customFormat="1">
      <c r="A825" s="14"/>
      <c r="B825" s="238"/>
      <c r="C825" s="239"/>
      <c r="D825" s="229" t="s">
        <v>159</v>
      </c>
      <c r="E825" s="240" t="s">
        <v>1</v>
      </c>
      <c r="F825" s="241" t="s">
        <v>438</v>
      </c>
      <c r="G825" s="239"/>
      <c r="H825" s="242">
        <v>2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8" t="s">
        <v>159</v>
      </c>
      <c r="AU825" s="248" t="s">
        <v>82</v>
      </c>
      <c r="AV825" s="14" t="s">
        <v>82</v>
      </c>
      <c r="AW825" s="14" t="s">
        <v>30</v>
      </c>
      <c r="AX825" s="14" t="s">
        <v>73</v>
      </c>
      <c r="AY825" s="248" t="s">
        <v>152</v>
      </c>
    </row>
    <row r="826" s="13" customFormat="1">
      <c r="A826" s="13"/>
      <c r="B826" s="227"/>
      <c r="C826" s="228"/>
      <c r="D826" s="229" t="s">
        <v>159</v>
      </c>
      <c r="E826" s="230" t="s">
        <v>1</v>
      </c>
      <c r="F826" s="231" t="s">
        <v>783</v>
      </c>
      <c r="G826" s="228"/>
      <c r="H826" s="230" t="s">
        <v>1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159</v>
      </c>
      <c r="AU826" s="237" t="s">
        <v>82</v>
      </c>
      <c r="AV826" s="13" t="s">
        <v>80</v>
      </c>
      <c r="AW826" s="13" t="s">
        <v>30</v>
      </c>
      <c r="AX826" s="13" t="s">
        <v>73</v>
      </c>
      <c r="AY826" s="237" t="s">
        <v>152</v>
      </c>
    </row>
    <row r="827" s="14" customFormat="1">
      <c r="A827" s="14"/>
      <c r="B827" s="238"/>
      <c r="C827" s="239"/>
      <c r="D827" s="229" t="s">
        <v>159</v>
      </c>
      <c r="E827" s="240" t="s">
        <v>1</v>
      </c>
      <c r="F827" s="241" t="s">
        <v>836</v>
      </c>
      <c r="G827" s="239"/>
      <c r="H827" s="242">
        <v>4</v>
      </c>
      <c r="I827" s="243"/>
      <c r="J827" s="239"/>
      <c r="K827" s="239"/>
      <c r="L827" s="244"/>
      <c r="M827" s="245"/>
      <c r="N827" s="246"/>
      <c r="O827" s="246"/>
      <c r="P827" s="246"/>
      <c r="Q827" s="246"/>
      <c r="R827" s="246"/>
      <c r="S827" s="246"/>
      <c r="T827" s="24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8" t="s">
        <v>159</v>
      </c>
      <c r="AU827" s="248" t="s">
        <v>82</v>
      </c>
      <c r="AV827" s="14" t="s">
        <v>82</v>
      </c>
      <c r="AW827" s="14" t="s">
        <v>30</v>
      </c>
      <c r="AX827" s="14" t="s">
        <v>73</v>
      </c>
      <c r="AY827" s="248" t="s">
        <v>152</v>
      </c>
    </row>
    <row r="828" s="13" customFormat="1">
      <c r="A828" s="13"/>
      <c r="B828" s="227"/>
      <c r="C828" s="228"/>
      <c r="D828" s="229" t="s">
        <v>159</v>
      </c>
      <c r="E828" s="230" t="s">
        <v>1</v>
      </c>
      <c r="F828" s="231" t="s">
        <v>784</v>
      </c>
      <c r="G828" s="228"/>
      <c r="H828" s="230" t="s">
        <v>1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7" t="s">
        <v>159</v>
      </c>
      <c r="AU828" s="237" t="s">
        <v>82</v>
      </c>
      <c r="AV828" s="13" t="s">
        <v>80</v>
      </c>
      <c r="AW828" s="13" t="s">
        <v>30</v>
      </c>
      <c r="AX828" s="13" t="s">
        <v>73</v>
      </c>
      <c r="AY828" s="237" t="s">
        <v>152</v>
      </c>
    </row>
    <row r="829" s="14" customFormat="1">
      <c r="A829" s="14"/>
      <c r="B829" s="238"/>
      <c r="C829" s="239"/>
      <c r="D829" s="229" t="s">
        <v>159</v>
      </c>
      <c r="E829" s="240" t="s">
        <v>1</v>
      </c>
      <c r="F829" s="241" t="s">
        <v>837</v>
      </c>
      <c r="G829" s="239"/>
      <c r="H829" s="242">
        <v>3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8" t="s">
        <v>159</v>
      </c>
      <c r="AU829" s="248" t="s">
        <v>82</v>
      </c>
      <c r="AV829" s="14" t="s">
        <v>82</v>
      </c>
      <c r="AW829" s="14" t="s">
        <v>30</v>
      </c>
      <c r="AX829" s="14" t="s">
        <v>73</v>
      </c>
      <c r="AY829" s="248" t="s">
        <v>152</v>
      </c>
    </row>
    <row r="830" s="13" customFormat="1">
      <c r="A830" s="13"/>
      <c r="B830" s="227"/>
      <c r="C830" s="228"/>
      <c r="D830" s="229" t="s">
        <v>159</v>
      </c>
      <c r="E830" s="230" t="s">
        <v>1</v>
      </c>
      <c r="F830" s="231" t="s">
        <v>786</v>
      </c>
      <c r="G830" s="228"/>
      <c r="H830" s="230" t="s">
        <v>1</v>
      </c>
      <c r="I830" s="232"/>
      <c r="J830" s="228"/>
      <c r="K830" s="228"/>
      <c r="L830" s="233"/>
      <c r="M830" s="234"/>
      <c r="N830" s="235"/>
      <c r="O830" s="235"/>
      <c r="P830" s="235"/>
      <c r="Q830" s="235"/>
      <c r="R830" s="235"/>
      <c r="S830" s="235"/>
      <c r="T830" s="23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7" t="s">
        <v>159</v>
      </c>
      <c r="AU830" s="237" t="s">
        <v>82</v>
      </c>
      <c r="AV830" s="13" t="s">
        <v>80</v>
      </c>
      <c r="AW830" s="13" t="s">
        <v>30</v>
      </c>
      <c r="AX830" s="13" t="s">
        <v>73</v>
      </c>
      <c r="AY830" s="237" t="s">
        <v>152</v>
      </c>
    </row>
    <row r="831" s="14" customFormat="1">
      <c r="A831" s="14"/>
      <c r="B831" s="238"/>
      <c r="C831" s="239"/>
      <c r="D831" s="229" t="s">
        <v>159</v>
      </c>
      <c r="E831" s="240" t="s">
        <v>1</v>
      </c>
      <c r="F831" s="241" t="s">
        <v>836</v>
      </c>
      <c r="G831" s="239"/>
      <c r="H831" s="242">
        <v>4</v>
      </c>
      <c r="I831" s="243"/>
      <c r="J831" s="239"/>
      <c r="K831" s="239"/>
      <c r="L831" s="244"/>
      <c r="M831" s="245"/>
      <c r="N831" s="246"/>
      <c r="O831" s="246"/>
      <c r="P831" s="246"/>
      <c r="Q831" s="246"/>
      <c r="R831" s="246"/>
      <c r="S831" s="246"/>
      <c r="T831" s="24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8" t="s">
        <v>159</v>
      </c>
      <c r="AU831" s="248" t="s">
        <v>82</v>
      </c>
      <c r="AV831" s="14" t="s">
        <v>82</v>
      </c>
      <c r="AW831" s="14" t="s">
        <v>30</v>
      </c>
      <c r="AX831" s="14" t="s">
        <v>73</v>
      </c>
      <c r="AY831" s="248" t="s">
        <v>152</v>
      </c>
    </row>
    <row r="832" s="15" customFormat="1">
      <c r="A832" s="15"/>
      <c r="B832" s="249"/>
      <c r="C832" s="250"/>
      <c r="D832" s="229" t="s">
        <v>159</v>
      </c>
      <c r="E832" s="251" t="s">
        <v>1</v>
      </c>
      <c r="F832" s="252" t="s">
        <v>162</v>
      </c>
      <c r="G832" s="250"/>
      <c r="H832" s="253">
        <v>13</v>
      </c>
      <c r="I832" s="254"/>
      <c r="J832" s="250"/>
      <c r="K832" s="250"/>
      <c r="L832" s="255"/>
      <c r="M832" s="256"/>
      <c r="N832" s="257"/>
      <c r="O832" s="257"/>
      <c r="P832" s="257"/>
      <c r="Q832" s="257"/>
      <c r="R832" s="257"/>
      <c r="S832" s="257"/>
      <c r="T832" s="25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9" t="s">
        <v>159</v>
      </c>
      <c r="AU832" s="259" t="s">
        <v>82</v>
      </c>
      <c r="AV832" s="15" t="s">
        <v>158</v>
      </c>
      <c r="AW832" s="15" t="s">
        <v>30</v>
      </c>
      <c r="AX832" s="15" t="s">
        <v>80</v>
      </c>
      <c r="AY832" s="259" t="s">
        <v>152</v>
      </c>
    </row>
    <row r="833" s="2" customFormat="1" ht="16.5" customHeight="1">
      <c r="A833" s="38"/>
      <c r="B833" s="39"/>
      <c r="C833" s="260" t="s">
        <v>534</v>
      </c>
      <c r="D833" s="260" t="s">
        <v>203</v>
      </c>
      <c r="E833" s="261" t="s">
        <v>857</v>
      </c>
      <c r="F833" s="262" t="s">
        <v>858</v>
      </c>
      <c r="G833" s="263" t="s">
        <v>218</v>
      </c>
      <c r="H833" s="264">
        <v>13</v>
      </c>
      <c r="I833" s="265"/>
      <c r="J833" s="266">
        <f>ROUND(I833*H833,2)</f>
        <v>0</v>
      </c>
      <c r="K833" s="262" t="s">
        <v>1</v>
      </c>
      <c r="L833" s="267"/>
      <c r="M833" s="268" t="s">
        <v>1</v>
      </c>
      <c r="N833" s="269" t="s">
        <v>38</v>
      </c>
      <c r="O833" s="91"/>
      <c r="P833" s="223">
        <f>O833*H833</f>
        <v>0</v>
      </c>
      <c r="Q833" s="223">
        <v>0</v>
      </c>
      <c r="R833" s="223">
        <f>Q833*H833</f>
        <v>0</v>
      </c>
      <c r="S833" s="223">
        <v>0</v>
      </c>
      <c r="T833" s="224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25" t="s">
        <v>240</v>
      </c>
      <c r="AT833" s="225" t="s">
        <v>203</v>
      </c>
      <c r="AU833" s="225" t="s">
        <v>82</v>
      </c>
      <c r="AY833" s="17" t="s">
        <v>152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7" t="s">
        <v>80</v>
      </c>
      <c r="BK833" s="226">
        <f>ROUND(I833*H833,2)</f>
        <v>0</v>
      </c>
      <c r="BL833" s="17" t="s">
        <v>190</v>
      </c>
      <c r="BM833" s="225" t="s">
        <v>859</v>
      </c>
    </row>
    <row r="834" s="2" customFormat="1" ht="16.5" customHeight="1">
      <c r="A834" s="38"/>
      <c r="B834" s="39"/>
      <c r="C834" s="214" t="s">
        <v>860</v>
      </c>
      <c r="D834" s="214" t="s">
        <v>154</v>
      </c>
      <c r="E834" s="215" t="s">
        <v>861</v>
      </c>
      <c r="F834" s="216" t="s">
        <v>862</v>
      </c>
      <c r="G834" s="217" t="s">
        <v>218</v>
      </c>
      <c r="H834" s="218">
        <v>3</v>
      </c>
      <c r="I834" s="219"/>
      <c r="J834" s="220">
        <f>ROUND(I834*H834,2)</f>
        <v>0</v>
      </c>
      <c r="K834" s="216" t="s">
        <v>1</v>
      </c>
      <c r="L834" s="44"/>
      <c r="M834" s="221" t="s">
        <v>1</v>
      </c>
      <c r="N834" s="222" t="s">
        <v>38</v>
      </c>
      <c r="O834" s="91"/>
      <c r="P834" s="223">
        <f>O834*H834</f>
        <v>0</v>
      </c>
      <c r="Q834" s="223">
        <v>0</v>
      </c>
      <c r="R834" s="223">
        <f>Q834*H834</f>
        <v>0</v>
      </c>
      <c r="S834" s="223">
        <v>0</v>
      </c>
      <c r="T834" s="224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5" t="s">
        <v>190</v>
      </c>
      <c r="AT834" s="225" t="s">
        <v>154</v>
      </c>
      <c r="AU834" s="225" t="s">
        <v>82</v>
      </c>
      <c r="AY834" s="17" t="s">
        <v>152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7" t="s">
        <v>80</v>
      </c>
      <c r="BK834" s="226">
        <f>ROUND(I834*H834,2)</f>
        <v>0</v>
      </c>
      <c r="BL834" s="17" t="s">
        <v>190</v>
      </c>
      <c r="BM834" s="225" t="s">
        <v>863</v>
      </c>
    </row>
    <row r="835" s="14" customFormat="1">
      <c r="A835" s="14"/>
      <c r="B835" s="238"/>
      <c r="C835" s="239"/>
      <c r="D835" s="229" t="s">
        <v>159</v>
      </c>
      <c r="E835" s="240" t="s">
        <v>1</v>
      </c>
      <c r="F835" s="241" t="s">
        <v>837</v>
      </c>
      <c r="G835" s="239"/>
      <c r="H835" s="242">
        <v>3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8" t="s">
        <v>159</v>
      </c>
      <c r="AU835" s="248" t="s">
        <v>82</v>
      </c>
      <c r="AV835" s="14" t="s">
        <v>82</v>
      </c>
      <c r="AW835" s="14" t="s">
        <v>30</v>
      </c>
      <c r="AX835" s="14" t="s">
        <v>73</v>
      </c>
      <c r="AY835" s="248" t="s">
        <v>152</v>
      </c>
    </row>
    <row r="836" s="15" customFormat="1">
      <c r="A836" s="15"/>
      <c r="B836" s="249"/>
      <c r="C836" s="250"/>
      <c r="D836" s="229" t="s">
        <v>159</v>
      </c>
      <c r="E836" s="251" t="s">
        <v>1</v>
      </c>
      <c r="F836" s="252" t="s">
        <v>162</v>
      </c>
      <c r="G836" s="250"/>
      <c r="H836" s="253">
        <v>3</v>
      </c>
      <c r="I836" s="254"/>
      <c r="J836" s="250"/>
      <c r="K836" s="250"/>
      <c r="L836" s="255"/>
      <c r="M836" s="256"/>
      <c r="N836" s="257"/>
      <c r="O836" s="257"/>
      <c r="P836" s="257"/>
      <c r="Q836" s="257"/>
      <c r="R836" s="257"/>
      <c r="S836" s="257"/>
      <c r="T836" s="258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9" t="s">
        <v>159</v>
      </c>
      <c r="AU836" s="259" t="s">
        <v>82</v>
      </c>
      <c r="AV836" s="15" t="s">
        <v>158</v>
      </c>
      <c r="AW836" s="15" t="s">
        <v>30</v>
      </c>
      <c r="AX836" s="15" t="s">
        <v>80</v>
      </c>
      <c r="AY836" s="259" t="s">
        <v>152</v>
      </c>
    </row>
    <row r="837" s="2" customFormat="1" ht="21.75" customHeight="1">
      <c r="A837" s="38"/>
      <c r="B837" s="39"/>
      <c r="C837" s="214" t="s">
        <v>539</v>
      </c>
      <c r="D837" s="214" t="s">
        <v>154</v>
      </c>
      <c r="E837" s="215" t="s">
        <v>864</v>
      </c>
      <c r="F837" s="216" t="s">
        <v>865</v>
      </c>
      <c r="G837" s="217" t="s">
        <v>218</v>
      </c>
      <c r="H837" s="218">
        <v>3</v>
      </c>
      <c r="I837" s="219"/>
      <c r="J837" s="220">
        <f>ROUND(I837*H837,2)</f>
        <v>0</v>
      </c>
      <c r="K837" s="216" t="s">
        <v>1</v>
      </c>
      <c r="L837" s="44"/>
      <c r="M837" s="221" t="s">
        <v>1</v>
      </c>
      <c r="N837" s="222" t="s">
        <v>38</v>
      </c>
      <c r="O837" s="91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25" t="s">
        <v>190</v>
      </c>
      <c r="AT837" s="225" t="s">
        <v>154</v>
      </c>
      <c r="AU837" s="225" t="s">
        <v>82</v>
      </c>
      <c r="AY837" s="17" t="s">
        <v>152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7" t="s">
        <v>80</v>
      </c>
      <c r="BK837" s="226">
        <f>ROUND(I837*H837,2)</f>
        <v>0</v>
      </c>
      <c r="BL837" s="17" t="s">
        <v>190</v>
      </c>
      <c r="BM837" s="225" t="s">
        <v>866</v>
      </c>
    </row>
    <row r="838" s="13" customFormat="1">
      <c r="A838" s="13"/>
      <c r="B838" s="227"/>
      <c r="C838" s="228"/>
      <c r="D838" s="229" t="s">
        <v>159</v>
      </c>
      <c r="E838" s="230" t="s">
        <v>1</v>
      </c>
      <c r="F838" s="231" t="s">
        <v>783</v>
      </c>
      <c r="G838" s="228"/>
      <c r="H838" s="230" t="s">
        <v>1</v>
      </c>
      <c r="I838" s="232"/>
      <c r="J838" s="228"/>
      <c r="K838" s="228"/>
      <c r="L838" s="233"/>
      <c r="M838" s="234"/>
      <c r="N838" s="235"/>
      <c r="O838" s="235"/>
      <c r="P838" s="235"/>
      <c r="Q838" s="235"/>
      <c r="R838" s="235"/>
      <c r="S838" s="235"/>
      <c r="T838" s="23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7" t="s">
        <v>159</v>
      </c>
      <c r="AU838" s="237" t="s">
        <v>82</v>
      </c>
      <c r="AV838" s="13" t="s">
        <v>80</v>
      </c>
      <c r="AW838" s="13" t="s">
        <v>30</v>
      </c>
      <c r="AX838" s="13" t="s">
        <v>73</v>
      </c>
      <c r="AY838" s="237" t="s">
        <v>152</v>
      </c>
    </row>
    <row r="839" s="14" customFormat="1">
      <c r="A839" s="14"/>
      <c r="B839" s="238"/>
      <c r="C839" s="239"/>
      <c r="D839" s="229" t="s">
        <v>159</v>
      </c>
      <c r="E839" s="240" t="s">
        <v>1</v>
      </c>
      <c r="F839" s="241" t="s">
        <v>837</v>
      </c>
      <c r="G839" s="239"/>
      <c r="H839" s="242">
        <v>3</v>
      </c>
      <c r="I839" s="243"/>
      <c r="J839" s="239"/>
      <c r="K839" s="239"/>
      <c r="L839" s="244"/>
      <c r="M839" s="245"/>
      <c r="N839" s="246"/>
      <c r="O839" s="246"/>
      <c r="P839" s="246"/>
      <c r="Q839" s="246"/>
      <c r="R839" s="246"/>
      <c r="S839" s="246"/>
      <c r="T839" s="24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8" t="s">
        <v>159</v>
      </c>
      <c r="AU839" s="248" t="s">
        <v>82</v>
      </c>
      <c r="AV839" s="14" t="s">
        <v>82</v>
      </c>
      <c r="AW839" s="14" t="s">
        <v>30</v>
      </c>
      <c r="AX839" s="14" t="s">
        <v>73</v>
      </c>
      <c r="AY839" s="248" t="s">
        <v>152</v>
      </c>
    </row>
    <row r="840" s="15" customFormat="1">
      <c r="A840" s="15"/>
      <c r="B840" s="249"/>
      <c r="C840" s="250"/>
      <c r="D840" s="229" t="s">
        <v>159</v>
      </c>
      <c r="E840" s="251" t="s">
        <v>1</v>
      </c>
      <c r="F840" s="252" t="s">
        <v>162</v>
      </c>
      <c r="G840" s="250"/>
      <c r="H840" s="253">
        <v>3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9" t="s">
        <v>159</v>
      </c>
      <c r="AU840" s="259" t="s">
        <v>82</v>
      </c>
      <c r="AV840" s="15" t="s">
        <v>158</v>
      </c>
      <c r="AW840" s="15" t="s">
        <v>30</v>
      </c>
      <c r="AX840" s="15" t="s">
        <v>80</v>
      </c>
      <c r="AY840" s="259" t="s">
        <v>152</v>
      </c>
    </row>
    <row r="841" s="2" customFormat="1" ht="21.75" customHeight="1">
      <c r="A841" s="38"/>
      <c r="B841" s="39"/>
      <c r="C841" s="214" t="s">
        <v>867</v>
      </c>
      <c r="D841" s="214" t="s">
        <v>154</v>
      </c>
      <c r="E841" s="215" t="s">
        <v>868</v>
      </c>
      <c r="F841" s="216" t="s">
        <v>869</v>
      </c>
      <c r="G841" s="217" t="s">
        <v>278</v>
      </c>
      <c r="H841" s="218">
        <v>197.90000000000001</v>
      </c>
      <c r="I841" s="219"/>
      <c r="J841" s="220">
        <f>ROUND(I841*H841,2)</f>
        <v>0</v>
      </c>
      <c r="K841" s="216" t="s">
        <v>1</v>
      </c>
      <c r="L841" s="44"/>
      <c r="M841" s="221" t="s">
        <v>1</v>
      </c>
      <c r="N841" s="222" t="s">
        <v>38</v>
      </c>
      <c r="O841" s="91"/>
      <c r="P841" s="223">
        <f>O841*H841</f>
        <v>0</v>
      </c>
      <c r="Q841" s="223">
        <v>0</v>
      </c>
      <c r="R841" s="223">
        <f>Q841*H841</f>
        <v>0</v>
      </c>
      <c r="S841" s="223">
        <v>0</v>
      </c>
      <c r="T841" s="224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5" t="s">
        <v>190</v>
      </c>
      <c r="AT841" s="225" t="s">
        <v>154</v>
      </c>
      <c r="AU841" s="225" t="s">
        <v>82</v>
      </c>
      <c r="AY841" s="17" t="s">
        <v>152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7" t="s">
        <v>80</v>
      </c>
      <c r="BK841" s="226">
        <f>ROUND(I841*H841,2)</f>
        <v>0</v>
      </c>
      <c r="BL841" s="17" t="s">
        <v>190</v>
      </c>
      <c r="BM841" s="225" t="s">
        <v>870</v>
      </c>
    </row>
    <row r="842" s="14" customFormat="1">
      <c r="A842" s="14"/>
      <c r="B842" s="238"/>
      <c r="C842" s="239"/>
      <c r="D842" s="229" t="s">
        <v>159</v>
      </c>
      <c r="E842" s="240" t="s">
        <v>1</v>
      </c>
      <c r="F842" s="241" t="s">
        <v>871</v>
      </c>
      <c r="G842" s="239"/>
      <c r="H842" s="242">
        <v>197.90000000000001</v>
      </c>
      <c r="I842" s="243"/>
      <c r="J842" s="239"/>
      <c r="K842" s="239"/>
      <c r="L842" s="244"/>
      <c r="M842" s="245"/>
      <c r="N842" s="246"/>
      <c r="O842" s="246"/>
      <c r="P842" s="246"/>
      <c r="Q842" s="246"/>
      <c r="R842" s="246"/>
      <c r="S842" s="246"/>
      <c r="T842" s="24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8" t="s">
        <v>159</v>
      </c>
      <c r="AU842" s="248" t="s">
        <v>82</v>
      </c>
      <c r="AV842" s="14" t="s">
        <v>82</v>
      </c>
      <c r="AW842" s="14" t="s">
        <v>30</v>
      </c>
      <c r="AX842" s="14" t="s">
        <v>73</v>
      </c>
      <c r="AY842" s="248" t="s">
        <v>152</v>
      </c>
    </row>
    <row r="843" s="15" customFormat="1">
      <c r="A843" s="15"/>
      <c r="B843" s="249"/>
      <c r="C843" s="250"/>
      <c r="D843" s="229" t="s">
        <v>159</v>
      </c>
      <c r="E843" s="251" t="s">
        <v>1</v>
      </c>
      <c r="F843" s="252" t="s">
        <v>162</v>
      </c>
      <c r="G843" s="250"/>
      <c r="H843" s="253">
        <v>197.90000000000001</v>
      </c>
      <c r="I843" s="254"/>
      <c r="J843" s="250"/>
      <c r="K843" s="250"/>
      <c r="L843" s="255"/>
      <c r="M843" s="256"/>
      <c r="N843" s="257"/>
      <c r="O843" s="257"/>
      <c r="P843" s="257"/>
      <c r="Q843" s="257"/>
      <c r="R843" s="257"/>
      <c r="S843" s="257"/>
      <c r="T843" s="258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9" t="s">
        <v>159</v>
      </c>
      <c r="AU843" s="259" t="s">
        <v>82</v>
      </c>
      <c r="AV843" s="15" t="s">
        <v>158</v>
      </c>
      <c r="AW843" s="15" t="s">
        <v>30</v>
      </c>
      <c r="AX843" s="15" t="s">
        <v>80</v>
      </c>
      <c r="AY843" s="259" t="s">
        <v>152</v>
      </c>
    </row>
    <row r="844" s="2" customFormat="1" ht="24.15" customHeight="1">
      <c r="A844" s="38"/>
      <c r="B844" s="39"/>
      <c r="C844" s="214" t="s">
        <v>547</v>
      </c>
      <c r="D844" s="214" t="s">
        <v>154</v>
      </c>
      <c r="E844" s="215" t="s">
        <v>872</v>
      </c>
      <c r="F844" s="216" t="s">
        <v>873</v>
      </c>
      <c r="G844" s="217" t="s">
        <v>278</v>
      </c>
      <c r="H844" s="218">
        <v>20.5</v>
      </c>
      <c r="I844" s="219"/>
      <c r="J844" s="220">
        <f>ROUND(I844*H844,2)</f>
        <v>0</v>
      </c>
      <c r="K844" s="216" t="s">
        <v>1</v>
      </c>
      <c r="L844" s="44"/>
      <c r="M844" s="221" t="s">
        <v>1</v>
      </c>
      <c r="N844" s="222" t="s">
        <v>38</v>
      </c>
      <c r="O844" s="91"/>
      <c r="P844" s="223">
        <f>O844*H844</f>
        <v>0</v>
      </c>
      <c r="Q844" s="223">
        <v>0</v>
      </c>
      <c r="R844" s="223">
        <f>Q844*H844</f>
        <v>0</v>
      </c>
      <c r="S844" s="223">
        <v>0</v>
      </c>
      <c r="T844" s="224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25" t="s">
        <v>190</v>
      </c>
      <c r="AT844" s="225" t="s">
        <v>154</v>
      </c>
      <c r="AU844" s="225" t="s">
        <v>82</v>
      </c>
      <c r="AY844" s="17" t="s">
        <v>152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7" t="s">
        <v>80</v>
      </c>
      <c r="BK844" s="226">
        <f>ROUND(I844*H844,2)</f>
        <v>0</v>
      </c>
      <c r="BL844" s="17" t="s">
        <v>190</v>
      </c>
      <c r="BM844" s="225" t="s">
        <v>874</v>
      </c>
    </row>
    <row r="845" s="14" customFormat="1">
      <c r="A845" s="14"/>
      <c r="B845" s="238"/>
      <c r="C845" s="239"/>
      <c r="D845" s="229" t="s">
        <v>159</v>
      </c>
      <c r="E845" s="240" t="s">
        <v>1</v>
      </c>
      <c r="F845" s="241" t="s">
        <v>875</v>
      </c>
      <c r="G845" s="239"/>
      <c r="H845" s="242">
        <v>20.5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159</v>
      </c>
      <c r="AU845" s="248" t="s">
        <v>82</v>
      </c>
      <c r="AV845" s="14" t="s">
        <v>82</v>
      </c>
      <c r="AW845" s="14" t="s">
        <v>30</v>
      </c>
      <c r="AX845" s="14" t="s">
        <v>73</v>
      </c>
      <c r="AY845" s="248" t="s">
        <v>152</v>
      </c>
    </row>
    <row r="846" s="15" customFormat="1">
      <c r="A846" s="15"/>
      <c r="B846" s="249"/>
      <c r="C846" s="250"/>
      <c r="D846" s="229" t="s">
        <v>159</v>
      </c>
      <c r="E846" s="251" t="s">
        <v>1</v>
      </c>
      <c r="F846" s="252" t="s">
        <v>162</v>
      </c>
      <c r="G846" s="250"/>
      <c r="H846" s="253">
        <v>20.5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9" t="s">
        <v>159</v>
      </c>
      <c r="AU846" s="259" t="s">
        <v>82</v>
      </c>
      <c r="AV846" s="15" t="s">
        <v>158</v>
      </c>
      <c r="AW846" s="15" t="s">
        <v>30</v>
      </c>
      <c r="AX846" s="15" t="s">
        <v>80</v>
      </c>
      <c r="AY846" s="259" t="s">
        <v>152</v>
      </c>
    </row>
    <row r="847" s="2" customFormat="1" ht="16.5" customHeight="1">
      <c r="A847" s="38"/>
      <c r="B847" s="39"/>
      <c r="C847" s="214" t="s">
        <v>876</v>
      </c>
      <c r="D847" s="214" t="s">
        <v>154</v>
      </c>
      <c r="E847" s="215" t="s">
        <v>877</v>
      </c>
      <c r="F847" s="216" t="s">
        <v>878</v>
      </c>
      <c r="G847" s="217" t="s">
        <v>278</v>
      </c>
      <c r="H847" s="218">
        <v>3</v>
      </c>
      <c r="I847" s="219"/>
      <c r="J847" s="220">
        <f>ROUND(I847*H847,2)</f>
        <v>0</v>
      </c>
      <c r="K847" s="216" t="s">
        <v>1</v>
      </c>
      <c r="L847" s="44"/>
      <c r="M847" s="221" t="s">
        <v>1</v>
      </c>
      <c r="N847" s="222" t="s">
        <v>38</v>
      </c>
      <c r="O847" s="91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5" t="s">
        <v>190</v>
      </c>
      <c r="AT847" s="225" t="s">
        <v>154</v>
      </c>
      <c r="AU847" s="225" t="s">
        <v>82</v>
      </c>
      <c r="AY847" s="17" t="s">
        <v>152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7" t="s">
        <v>80</v>
      </c>
      <c r="BK847" s="226">
        <f>ROUND(I847*H847,2)</f>
        <v>0</v>
      </c>
      <c r="BL847" s="17" t="s">
        <v>190</v>
      </c>
      <c r="BM847" s="225" t="s">
        <v>879</v>
      </c>
    </row>
    <row r="848" s="2" customFormat="1" ht="24.15" customHeight="1">
      <c r="A848" s="38"/>
      <c r="B848" s="39"/>
      <c r="C848" s="214" t="s">
        <v>552</v>
      </c>
      <c r="D848" s="214" t="s">
        <v>154</v>
      </c>
      <c r="E848" s="215" t="s">
        <v>880</v>
      </c>
      <c r="F848" s="216" t="s">
        <v>881</v>
      </c>
      <c r="G848" s="217" t="s">
        <v>185</v>
      </c>
      <c r="H848" s="218">
        <v>0.22700000000000001</v>
      </c>
      <c r="I848" s="219"/>
      <c r="J848" s="220">
        <f>ROUND(I848*H848,2)</f>
        <v>0</v>
      </c>
      <c r="K848" s="216" t="s">
        <v>1</v>
      </c>
      <c r="L848" s="44"/>
      <c r="M848" s="221" t="s">
        <v>1</v>
      </c>
      <c r="N848" s="222" t="s">
        <v>38</v>
      </c>
      <c r="O848" s="91"/>
      <c r="P848" s="223">
        <f>O848*H848</f>
        <v>0</v>
      </c>
      <c r="Q848" s="223">
        <v>0</v>
      </c>
      <c r="R848" s="223">
        <f>Q848*H848</f>
        <v>0</v>
      </c>
      <c r="S848" s="223">
        <v>0</v>
      </c>
      <c r="T848" s="224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5" t="s">
        <v>190</v>
      </c>
      <c r="AT848" s="225" t="s">
        <v>154</v>
      </c>
      <c r="AU848" s="225" t="s">
        <v>82</v>
      </c>
      <c r="AY848" s="17" t="s">
        <v>152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7" t="s">
        <v>80</v>
      </c>
      <c r="BK848" s="226">
        <f>ROUND(I848*H848,2)</f>
        <v>0</v>
      </c>
      <c r="BL848" s="17" t="s">
        <v>190</v>
      </c>
      <c r="BM848" s="225" t="s">
        <v>882</v>
      </c>
    </row>
    <row r="849" s="12" customFormat="1" ht="22.8" customHeight="1">
      <c r="A849" s="12"/>
      <c r="B849" s="198"/>
      <c r="C849" s="199"/>
      <c r="D849" s="200" t="s">
        <v>72</v>
      </c>
      <c r="E849" s="212" t="s">
        <v>883</v>
      </c>
      <c r="F849" s="212" t="s">
        <v>884</v>
      </c>
      <c r="G849" s="199"/>
      <c r="H849" s="199"/>
      <c r="I849" s="202"/>
      <c r="J849" s="213">
        <f>BK849</f>
        <v>0</v>
      </c>
      <c r="K849" s="199"/>
      <c r="L849" s="204"/>
      <c r="M849" s="205"/>
      <c r="N849" s="206"/>
      <c r="O849" s="206"/>
      <c r="P849" s="207">
        <f>SUM(P850:P1015)</f>
        <v>0</v>
      </c>
      <c r="Q849" s="206"/>
      <c r="R849" s="207">
        <f>SUM(R850:R1015)</f>
        <v>0</v>
      </c>
      <c r="S849" s="206"/>
      <c r="T849" s="208">
        <f>SUM(T850:T1015)</f>
        <v>0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R849" s="209" t="s">
        <v>82</v>
      </c>
      <c r="AT849" s="210" t="s">
        <v>72</v>
      </c>
      <c r="AU849" s="210" t="s">
        <v>80</v>
      </c>
      <c r="AY849" s="209" t="s">
        <v>152</v>
      </c>
      <c r="BK849" s="211">
        <f>SUM(BK850:BK1015)</f>
        <v>0</v>
      </c>
    </row>
    <row r="850" s="2" customFormat="1" ht="21.75" customHeight="1">
      <c r="A850" s="38"/>
      <c r="B850" s="39"/>
      <c r="C850" s="214" t="s">
        <v>885</v>
      </c>
      <c r="D850" s="214" t="s">
        <v>154</v>
      </c>
      <c r="E850" s="215" t="s">
        <v>886</v>
      </c>
      <c r="F850" s="216" t="s">
        <v>887</v>
      </c>
      <c r="G850" s="217" t="s">
        <v>218</v>
      </c>
      <c r="H850" s="218">
        <v>1</v>
      </c>
      <c r="I850" s="219"/>
      <c r="J850" s="220">
        <f>ROUND(I850*H850,2)</f>
        <v>0</v>
      </c>
      <c r="K850" s="216" t="s">
        <v>1</v>
      </c>
      <c r="L850" s="44"/>
      <c r="M850" s="221" t="s">
        <v>1</v>
      </c>
      <c r="N850" s="222" t="s">
        <v>38</v>
      </c>
      <c r="O850" s="91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5" t="s">
        <v>190</v>
      </c>
      <c r="AT850" s="225" t="s">
        <v>154</v>
      </c>
      <c r="AU850" s="225" t="s">
        <v>82</v>
      </c>
      <c r="AY850" s="17" t="s">
        <v>152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7" t="s">
        <v>80</v>
      </c>
      <c r="BK850" s="226">
        <f>ROUND(I850*H850,2)</f>
        <v>0</v>
      </c>
      <c r="BL850" s="17" t="s">
        <v>190</v>
      </c>
      <c r="BM850" s="225" t="s">
        <v>888</v>
      </c>
    </row>
    <row r="851" s="2" customFormat="1" ht="24.15" customHeight="1">
      <c r="A851" s="38"/>
      <c r="B851" s="39"/>
      <c r="C851" s="214" t="s">
        <v>555</v>
      </c>
      <c r="D851" s="214" t="s">
        <v>154</v>
      </c>
      <c r="E851" s="215" t="s">
        <v>889</v>
      </c>
      <c r="F851" s="216" t="s">
        <v>890</v>
      </c>
      <c r="G851" s="217" t="s">
        <v>278</v>
      </c>
      <c r="H851" s="218">
        <v>201.5</v>
      </c>
      <c r="I851" s="219"/>
      <c r="J851" s="220">
        <f>ROUND(I851*H851,2)</f>
        <v>0</v>
      </c>
      <c r="K851" s="216" t="s">
        <v>1</v>
      </c>
      <c r="L851" s="44"/>
      <c r="M851" s="221" t="s">
        <v>1</v>
      </c>
      <c r="N851" s="222" t="s">
        <v>38</v>
      </c>
      <c r="O851" s="91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5" t="s">
        <v>190</v>
      </c>
      <c r="AT851" s="225" t="s">
        <v>154</v>
      </c>
      <c r="AU851" s="225" t="s">
        <v>82</v>
      </c>
      <c r="AY851" s="17" t="s">
        <v>152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7" t="s">
        <v>80</v>
      </c>
      <c r="BK851" s="226">
        <f>ROUND(I851*H851,2)</f>
        <v>0</v>
      </c>
      <c r="BL851" s="17" t="s">
        <v>190</v>
      </c>
      <c r="BM851" s="225" t="s">
        <v>891</v>
      </c>
    </row>
    <row r="852" s="13" customFormat="1">
      <c r="A852" s="13"/>
      <c r="B852" s="227"/>
      <c r="C852" s="228"/>
      <c r="D852" s="229" t="s">
        <v>159</v>
      </c>
      <c r="E852" s="230" t="s">
        <v>1</v>
      </c>
      <c r="F852" s="231" t="s">
        <v>892</v>
      </c>
      <c r="G852" s="228"/>
      <c r="H852" s="230" t="s">
        <v>1</v>
      </c>
      <c r="I852" s="232"/>
      <c r="J852" s="228"/>
      <c r="K852" s="228"/>
      <c r="L852" s="233"/>
      <c r="M852" s="234"/>
      <c r="N852" s="235"/>
      <c r="O852" s="235"/>
      <c r="P852" s="235"/>
      <c r="Q852" s="235"/>
      <c r="R852" s="235"/>
      <c r="S852" s="235"/>
      <c r="T852" s="236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7" t="s">
        <v>159</v>
      </c>
      <c r="AU852" s="237" t="s">
        <v>82</v>
      </c>
      <c r="AV852" s="13" t="s">
        <v>80</v>
      </c>
      <c r="AW852" s="13" t="s">
        <v>30</v>
      </c>
      <c r="AX852" s="13" t="s">
        <v>73</v>
      </c>
      <c r="AY852" s="237" t="s">
        <v>152</v>
      </c>
    </row>
    <row r="853" s="14" customFormat="1">
      <c r="A853" s="14"/>
      <c r="B853" s="238"/>
      <c r="C853" s="239"/>
      <c r="D853" s="229" t="s">
        <v>159</v>
      </c>
      <c r="E853" s="240" t="s">
        <v>1</v>
      </c>
      <c r="F853" s="241" t="s">
        <v>893</v>
      </c>
      <c r="G853" s="239"/>
      <c r="H853" s="242">
        <v>5</v>
      </c>
      <c r="I853" s="243"/>
      <c r="J853" s="239"/>
      <c r="K853" s="239"/>
      <c r="L853" s="244"/>
      <c r="M853" s="245"/>
      <c r="N853" s="246"/>
      <c r="O853" s="246"/>
      <c r="P853" s="246"/>
      <c r="Q853" s="246"/>
      <c r="R853" s="246"/>
      <c r="S853" s="246"/>
      <c r="T853" s="24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8" t="s">
        <v>159</v>
      </c>
      <c r="AU853" s="248" t="s">
        <v>82</v>
      </c>
      <c r="AV853" s="14" t="s">
        <v>82</v>
      </c>
      <c r="AW853" s="14" t="s">
        <v>30</v>
      </c>
      <c r="AX853" s="14" t="s">
        <v>73</v>
      </c>
      <c r="AY853" s="248" t="s">
        <v>152</v>
      </c>
    </row>
    <row r="854" s="13" customFormat="1">
      <c r="A854" s="13"/>
      <c r="B854" s="227"/>
      <c r="C854" s="228"/>
      <c r="D854" s="229" t="s">
        <v>159</v>
      </c>
      <c r="E854" s="230" t="s">
        <v>1</v>
      </c>
      <c r="F854" s="231" t="s">
        <v>894</v>
      </c>
      <c r="G854" s="228"/>
      <c r="H854" s="230" t="s">
        <v>1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7" t="s">
        <v>159</v>
      </c>
      <c r="AU854" s="237" t="s">
        <v>82</v>
      </c>
      <c r="AV854" s="13" t="s">
        <v>80</v>
      </c>
      <c r="AW854" s="13" t="s">
        <v>30</v>
      </c>
      <c r="AX854" s="13" t="s">
        <v>73</v>
      </c>
      <c r="AY854" s="237" t="s">
        <v>152</v>
      </c>
    </row>
    <row r="855" s="14" customFormat="1">
      <c r="A855" s="14"/>
      <c r="B855" s="238"/>
      <c r="C855" s="239"/>
      <c r="D855" s="229" t="s">
        <v>159</v>
      </c>
      <c r="E855" s="240" t="s">
        <v>1</v>
      </c>
      <c r="F855" s="241" t="s">
        <v>895</v>
      </c>
      <c r="G855" s="239"/>
      <c r="H855" s="242">
        <v>18.5</v>
      </c>
      <c r="I855" s="243"/>
      <c r="J855" s="239"/>
      <c r="K855" s="239"/>
      <c r="L855" s="244"/>
      <c r="M855" s="245"/>
      <c r="N855" s="246"/>
      <c r="O855" s="246"/>
      <c r="P855" s="246"/>
      <c r="Q855" s="246"/>
      <c r="R855" s="246"/>
      <c r="S855" s="246"/>
      <c r="T855" s="24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8" t="s">
        <v>159</v>
      </c>
      <c r="AU855" s="248" t="s">
        <v>82</v>
      </c>
      <c r="AV855" s="14" t="s">
        <v>82</v>
      </c>
      <c r="AW855" s="14" t="s">
        <v>30</v>
      </c>
      <c r="AX855" s="14" t="s">
        <v>73</v>
      </c>
      <c r="AY855" s="248" t="s">
        <v>152</v>
      </c>
    </row>
    <row r="856" s="13" customFormat="1">
      <c r="A856" s="13"/>
      <c r="B856" s="227"/>
      <c r="C856" s="228"/>
      <c r="D856" s="229" t="s">
        <v>159</v>
      </c>
      <c r="E856" s="230" t="s">
        <v>1</v>
      </c>
      <c r="F856" s="231" t="s">
        <v>896</v>
      </c>
      <c r="G856" s="228"/>
      <c r="H856" s="230" t="s">
        <v>1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159</v>
      </c>
      <c r="AU856" s="237" t="s">
        <v>82</v>
      </c>
      <c r="AV856" s="13" t="s">
        <v>80</v>
      </c>
      <c r="AW856" s="13" t="s">
        <v>30</v>
      </c>
      <c r="AX856" s="13" t="s">
        <v>73</v>
      </c>
      <c r="AY856" s="237" t="s">
        <v>152</v>
      </c>
    </row>
    <row r="857" s="14" customFormat="1">
      <c r="A857" s="14"/>
      <c r="B857" s="238"/>
      <c r="C857" s="239"/>
      <c r="D857" s="229" t="s">
        <v>159</v>
      </c>
      <c r="E857" s="240" t="s">
        <v>1</v>
      </c>
      <c r="F857" s="241" t="s">
        <v>897</v>
      </c>
      <c r="G857" s="239"/>
      <c r="H857" s="242">
        <v>14.5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8" t="s">
        <v>159</v>
      </c>
      <c r="AU857" s="248" t="s">
        <v>82</v>
      </c>
      <c r="AV857" s="14" t="s">
        <v>82</v>
      </c>
      <c r="AW857" s="14" t="s">
        <v>30</v>
      </c>
      <c r="AX857" s="14" t="s">
        <v>73</v>
      </c>
      <c r="AY857" s="248" t="s">
        <v>152</v>
      </c>
    </row>
    <row r="858" s="13" customFormat="1">
      <c r="A858" s="13"/>
      <c r="B858" s="227"/>
      <c r="C858" s="228"/>
      <c r="D858" s="229" t="s">
        <v>159</v>
      </c>
      <c r="E858" s="230" t="s">
        <v>1</v>
      </c>
      <c r="F858" s="231" t="s">
        <v>898</v>
      </c>
      <c r="G858" s="228"/>
      <c r="H858" s="230" t="s">
        <v>1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7" t="s">
        <v>159</v>
      </c>
      <c r="AU858" s="237" t="s">
        <v>82</v>
      </c>
      <c r="AV858" s="13" t="s">
        <v>80</v>
      </c>
      <c r="AW858" s="13" t="s">
        <v>30</v>
      </c>
      <c r="AX858" s="13" t="s">
        <v>73</v>
      </c>
      <c r="AY858" s="237" t="s">
        <v>152</v>
      </c>
    </row>
    <row r="859" s="14" customFormat="1">
      <c r="A859" s="14"/>
      <c r="B859" s="238"/>
      <c r="C859" s="239"/>
      <c r="D859" s="229" t="s">
        <v>159</v>
      </c>
      <c r="E859" s="240" t="s">
        <v>1</v>
      </c>
      <c r="F859" s="241" t="s">
        <v>438</v>
      </c>
      <c r="G859" s="239"/>
      <c r="H859" s="242">
        <v>2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8" t="s">
        <v>159</v>
      </c>
      <c r="AU859" s="248" t="s">
        <v>82</v>
      </c>
      <c r="AV859" s="14" t="s">
        <v>82</v>
      </c>
      <c r="AW859" s="14" t="s">
        <v>30</v>
      </c>
      <c r="AX859" s="14" t="s">
        <v>73</v>
      </c>
      <c r="AY859" s="248" t="s">
        <v>152</v>
      </c>
    </row>
    <row r="860" s="13" customFormat="1">
      <c r="A860" s="13"/>
      <c r="B860" s="227"/>
      <c r="C860" s="228"/>
      <c r="D860" s="229" t="s">
        <v>159</v>
      </c>
      <c r="E860" s="230" t="s">
        <v>1</v>
      </c>
      <c r="F860" s="231" t="s">
        <v>899</v>
      </c>
      <c r="G860" s="228"/>
      <c r="H860" s="230" t="s">
        <v>1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7" t="s">
        <v>159</v>
      </c>
      <c r="AU860" s="237" t="s">
        <v>82</v>
      </c>
      <c r="AV860" s="13" t="s">
        <v>80</v>
      </c>
      <c r="AW860" s="13" t="s">
        <v>30</v>
      </c>
      <c r="AX860" s="13" t="s">
        <v>73</v>
      </c>
      <c r="AY860" s="237" t="s">
        <v>152</v>
      </c>
    </row>
    <row r="861" s="14" customFormat="1">
      <c r="A861" s="14"/>
      <c r="B861" s="238"/>
      <c r="C861" s="239"/>
      <c r="D861" s="229" t="s">
        <v>159</v>
      </c>
      <c r="E861" s="240" t="s">
        <v>1</v>
      </c>
      <c r="F861" s="241" t="s">
        <v>900</v>
      </c>
      <c r="G861" s="239"/>
      <c r="H861" s="242">
        <v>21.5</v>
      </c>
      <c r="I861" s="243"/>
      <c r="J861" s="239"/>
      <c r="K861" s="239"/>
      <c r="L861" s="244"/>
      <c r="M861" s="245"/>
      <c r="N861" s="246"/>
      <c r="O861" s="246"/>
      <c r="P861" s="246"/>
      <c r="Q861" s="246"/>
      <c r="R861" s="246"/>
      <c r="S861" s="246"/>
      <c r="T861" s="24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8" t="s">
        <v>159</v>
      </c>
      <c r="AU861" s="248" t="s">
        <v>82</v>
      </c>
      <c r="AV861" s="14" t="s">
        <v>82</v>
      </c>
      <c r="AW861" s="14" t="s">
        <v>30</v>
      </c>
      <c r="AX861" s="14" t="s">
        <v>73</v>
      </c>
      <c r="AY861" s="248" t="s">
        <v>152</v>
      </c>
    </row>
    <row r="862" s="14" customFormat="1">
      <c r="A862" s="14"/>
      <c r="B862" s="238"/>
      <c r="C862" s="239"/>
      <c r="D862" s="229" t="s">
        <v>159</v>
      </c>
      <c r="E862" s="240" t="s">
        <v>1</v>
      </c>
      <c r="F862" s="241" t="s">
        <v>901</v>
      </c>
      <c r="G862" s="239"/>
      <c r="H862" s="242">
        <v>15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8" t="s">
        <v>159</v>
      </c>
      <c r="AU862" s="248" t="s">
        <v>82</v>
      </c>
      <c r="AV862" s="14" t="s">
        <v>82</v>
      </c>
      <c r="AW862" s="14" t="s">
        <v>30</v>
      </c>
      <c r="AX862" s="14" t="s">
        <v>73</v>
      </c>
      <c r="AY862" s="248" t="s">
        <v>152</v>
      </c>
    </row>
    <row r="863" s="13" customFormat="1">
      <c r="A863" s="13"/>
      <c r="B863" s="227"/>
      <c r="C863" s="228"/>
      <c r="D863" s="229" t="s">
        <v>159</v>
      </c>
      <c r="E863" s="230" t="s">
        <v>1</v>
      </c>
      <c r="F863" s="231" t="s">
        <v>896</v>
      </c>
      <c r="G863" s="228"/>
      <c r="H863" s="230" t="s">
        <v>1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7" t="s">
        <v>159</v>
      </c>
      <c r="AU863" s="237" t="s">
        <v>82</v>
      </c>
      <c r="AV863" s="13" t="s">
        <v>80</v>
      </c>
      <c r="AW863" s="13" t="s">
        <v>30</v>
      </c>
      <c r="AX863" s="13" t="s">
        <v>73</v>
      </c>
      <c r="AY863" s="237" t="s">
        <v>152</v>
      </c>
    </row>
    <row r="864" s="14" customFormat="1">
      <c r="A864" s="14"/>
      <c r="B864" s="238"/>
      <c r="C864" s="239"/>
      <c r="D864" s="229" t="s">
        <v>159</v>
      </c>
      <c r="E864" s="240" t="s">
        <v>1</v>
      </c>
      <c r="F864" s="241" t="s">
        <v>902</v>
      </c>
      <c r="G864" s="239"/>
      <c r="H864" s="242">
        <v>13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8" t="s">
        <v>159</v>
      </c>
      <c r="AU864" s="248" t="s">
        <v>82</v>
      </c>
      <c r="AV864" s="14" t="s">
        <v>82</v>
      </c>
      <c r="AW864" s="14" t="s">
        <v>30</v>
      </c>
      <c r="AX864" s="14" t="s">
        <v>73</v>
      </c>
      <c r="AY864" s="248" t="s">
        <v>152</v>
      </c>
    </row>
    <row r="865" s="14" customFormat="1">
      <c r="A865" s="14"/>
      <c r="B865" s="238"/>
      <c r="C865" s="239"/>
      <c r="D865" s="229" t="s">
        <v>159</v>
      </c>
      <c r="E865" s="240" t="s">
        <v>1</v>
      </c>
      <c r="F865" s="241" t="s">
        <v>903</v>
      </c>
      <c r="G865" s="239"/>
      <c r="H865" s="242">
        <v>9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159</v>
      </c>
      <c r="AU865" s="248" t="s">
        <v>82</v>
      </c>
      <c r="AV865" s="14" t="s">
        <v>82</v>
      </c>
      <c r="AW865" s="14" t="s">
        <v>30</v>
      </c>
      <c r="AX865" s="14" t="s">
        <v>73</v>
      </c>
      <c r="AY865" s="248" t="s">
        <v>152</v>
      </c>
    </row>
    <row r="866" s="13" customFormat="1">
      <c r="A866" s="13"/>
      <c r="B866" s="227"/>
      <c r="C866" s="228"/>
      <c r="D866" s="229" t="s">
        <v>159</v>
      </c>
      <c r="E866" s="230" t="s">
        <v>1</v>
      </c>
      <c r="F866" s="231" t="s">
        <v>904</v>
      </c>
      <c r="G866" s="228"/>
      <c r="H866" s="230" t="s">
        <v>1</v>
      </c>
      <c r="I866" s="232"/>
      <c r="J866" s="228"/>
      <c r="K866" s="228"/>
      <c r="L866" s="233"/>
      <c r="M866" s="234"/>
      <c r="N866" s="235"/>
      <c r="O866" s="235"/>
      <c r="P866" s="235"/>
      <c r="Q866" s="235"/>
      <c r="R866" s="235"/>
      <c r="S866" s="235"/>
      <c r="T866" s="23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7" t="s">
        <v>159</v>
      </c>
      <c r="AU866" s="237" t="s">
        <v>82</v>
      </c>
      <c r="AV866" s="13" t="s">
        <v>80</v>
      </c>
      <c r="AW866" s="13" t="s">
        <v>30</v>
      </c>
      <c r="AX866" s="13" t="s">
        <v>73</v>
      </c>
      <c r="AY866" s="237" t="s">
        <v>152</v>
      </c>
    </row>
    <row r="867" s="14" customFormat="1">
      <c r="A867" s="14"/>
      <c r="B867" s="238"/>
      <c r="C867" s="239"/>
      <c r="D867" s="229" t="s">
        <v>159</v>
      </c>
      <c r="E867" s="240" t="s">
        <v>1</v>
      </c>
      <c r="F867" s="241" t="s">
        <v>905</v>
      </c>
      <c r="G867" s="239"/>
      <c r="H867" s="242">
        <v>8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8" t="s">
        <v>159</v>
      </c>
      <c r="AU867" s="248" t="s">
        <v>82</v>
      </c>
      <c r="AV867" s="14" t="s">
        <v>82</v>
      </c>
      <c r="AW867" s="14" t="s">
        <v>30</v>
      </c>
      <c r="AX867" s="14" t="s">
        <v>73</v>
      </c>
      <c r="AY867" s="248" t="s">
        <v>152</v>
      </c>
    </row>
    <row r="868" s="13" customFormat="1">
      <c r="A868" s="13"/>
      <c r="B868" s="227"/>
      <c r="C868" s="228"/>
      <c r="D868" s="229" t="s">
        <v>159</v>
      </c>
      <c r="E868" s="230" t="s">
        <v>1</v>
      </c>
      <c r="F868" s="231" t="s">
        <v>906</v>
      </c>
      <c r="G868" s="228"/>
      <c r="H868" s="230" t="s">
        <v>1</v>
      </c>
      <c r="I868" s="232"/>
      <c r="J868" s="228"/>
      <c r="K868" s="228"/>
      <c r="L868" s="233"/>
      <c r="M868" s="234"/>
      <c r="N868" s="235"/>
      <c r="O868" s="235"/>
      <c r="P868" s="235"/>
      <c r="Q868" s="235"/>
      <c r="R868" s="235"/>
      <c r="S868" s="235"/>
      <c r="T868" s="23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7" t="s">
        <v>159</v>
      </c>
      <c r="AU868" s="237" t="s">
        <v>82</v>
      </c>
      <c r="AV868" s="13" t="s">
        <v>80</v>
      </c>
      <c r="AW868" s="13" t="s">
        <v>30</v>
      </c>
      <c r="AX868" s="13" t="s">
        <v>73</v>
      </c>
      <c r="AY868" s="237" t="s">
        <v>152</v>
      </c>
    </row>
    <row r="869" s="14" customFormat="1">
      <c r="A869" s="14"/>
      <c r="B869" s="238"/>
      <c r="C869" s="239"/>
      <c r="D869" s="229" t="s">
        <v>159</v>
      </c>
      <c r="E869" s="240" t="s">
        <v>1</v>
      </c>
      <c r="F869" s="241" t="s">
        <v>907</v>
      </c>
      <c r="G869" s="239"/>
      <c r="H869" s="242">
        <v>28</v>
      </c>
      <c r="I869" s="243"/>
      <c r="J869" s="239"/>
      <c r="K869" s="239"/>
      <c r="L869" s="244"/>
      <c r="M869" s="245"/>
      <c r="N869" s="246"/>
      <c r="O869" s="246"/>
      <c r="P869" s="246"/>
      <c r="Q869" s="246"/>
      <c r="R869" s="246"/>
      <c r="S869" s="246"/>
      <c r="T869" s="24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8" t="s">
        <v>159</v>
      </c>
      <c r="AU869" s="248" t="s">
        <v>82</v>
      </c>
      <c r="AV869" s="14" t="s">
        <v>82</v>
      </c>
      <c r="AW869" s="14" t="s">
        <v>30</v>
      </c>
      <c r="AX869" s="14" t="s">
        <v>73</v>
      </c>
      <c r="AY869" s="248" t="s">
        <v>152</v>
      </c>
    </row>
    <row r="870" s="14" customFormat="1">
      <c r="A870" s="14"/>
      <c r="B870" s="238"/>
      <c r="C870" s="239"/>
      <c r="D870" s="229" t="s">
        <v>159</v>
      </c>
      <c r="E870" s="240" t="s">
        <v>1</v>
      </c>
      <c r="F870" s="241" t="s">
        <v>908</v>
      </c>
      <c r="G870" s="239"/>
      <c r="H870" s="242">
        <v>11</v>
      </c>
      <c r="I870" s="243"/>
      <c r="J870" s="239"/>
      <c r="K870" s="239"/>
      <c r="L870" s="244"/>
      <c r="M870" s="245"/>
      <c r="N870" s="246"/>
      <c r="O870" s="246"/>
      <c r="P870" s="246"/>
      <c r="Q870" s="246"/>
      <c r="R870" s="246"/>
      <c r="S870" s="246"/>
      <c r="T870" s="24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8" t="s">
        <v>159</v>
      </c>
      <c r="AU870" s="248" t="s">
        <v>82</v>
      </c>
      <c r="AV870" s="14" t="s">
        <v>82</v>
      </c>
      <c r="AW870" s="14" t="s">
        <v>30</v>
      </c>
      <c r="AX870" s="14" t="s">
        <v>73</v>
      </c>
      <c r="AY870" s="248" t="s">
        <v>152</v>
      </c>
    </row>
    <row r="871" s="13" customFormat="1">
      <c r="A871" s="13"/>
      <c r="B871" s="227"/>
      <c r="C871" s="228"/>
      <c r="D871" s="229" t="s">
        <v>159</v>
      </c>
      <c r="E871" s="230" t="s">
        <v>1</v>
      </c>
      <c r="F871" s="231" t="s">
        <v>896</v>
      </c>
      <c r="G871" s="228"/>
      <c r="H871" s="230" t="s">
        <v>1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159</v>
      </c>
      <c r="AU871" s="237" t="s">
        <v>82</v>
      </c>
      <c r="AV871" s="13" t="s">
        <v>80</v>
      </c>
      <c r="AW871" s="13" t="s">
        <v>30</v>
      </c>
      <c r="AX871" s="13" t="s">
        <v>73</v>
      </c>
      <c r="AY871" s="237" t="s">
        <v>152</v>
      </c>
    </row>
    <row r="872" s="14" customFormat="1">
      <c r="A872" s="14"/>
      <c r="B872" s="238"/>
      <c r="C872" s="239"/>
      <c r="D872" s="229" t="s">
        <v>159</v>
      </c>
      <c r="E872" s="240" t="s">
        <v>1</v>
      </c>
      <c r="F872" s="241" t="s">
        <v>909</v>
      </c>
      <c r="G872" s="239"/>
      <c r="H872" s="242">
        <v>11</v>
      </c>
      <c r="I872" s="243"/>
      <c r="J872" s="239"/>
      <c r="K872" s="239"/>
      <c r="L872" s="244"/>
      <c r="M872" s="245"/>
      <c r="N872" s="246"/>
      <c r="O872" s="246"/>
      <c r="P872" s="246"/>
      <c r="Q872" s="246"/>
      <c r="R872" s="246"/>
      <c r="S872" s="246"/>
      <c r="T872" s="24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8" t="s">
        <v>159</v>
      </c>
      <c r="AU872" s="248" t="s">
        <v>82</v>
      </c>
      <c r="AV872" s="14" t="s">
        <v>82</v>
      </c>
      <c r="AW872" s="14" t="s">
        <v>30</v>
      </c>
      <c r="AX872" s="14" t="s">
        <v>73</v>
      </c>
      <c r="AY872" s="248" t="s">
        <v>152</v>
      </c>
    </row>
    <row r="873" s="14" customFormat="1">
      <c r="A873" s="14"/>
      <c r="B873" s="238"/>
      <c r="C873" s="239"/>
      <c r="D873" s="229" t="s">
        <v>159</v>
      </c>
      <c r="E873" s="240" t="s">
        <v>1</v>
      </c>
      <c r="F873" s="241" t="s">
        <v>910</v>
      </c>
      <c r="G873" s="239"/>
      <c r="H873" s="242">
        <v>7</v>
      </c>
      <c r="I873" s="243"/>
      <c r="J873" s="239"/>
      <c r="K873" s="239"/>
      <c r="L873" s="244"/>
      <c r="M873" s="245"/>
      <c r="N873" s="246"/>
      <c r="O873" s="246"/>
      <c r="P873" s="246"/>
      <c r="Q873" s="246"/>
      <c r="R873" s="246"/>
      <c r="S873" s="246"/>
      <c r="T873" s="24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8" t="s">
        <v>159</v>
      </c>
      <c r="AU873" s="248" t="s">
        <v>82</v>
      </c>
      <c r="AV873" s="14" t="s">
        <v>82</v>
      </c>
      <c r="AW873" s="14" t="s">
        <v>30</v>
      </c>
      <c r="AX873" s="14" t="s">
        <v>73</v>
      </c>
      <c r="AY873" s="248" t="s">
        <v>152</v>
      </c>
    </row>
    <row r="874" s="13" customFormat="1">
      <c r="A874" s="13"/>
      <c r="B874" s="227"/>
      <c r="C874" s="228"/>
      <c r="D874" s="229" t="s">
        <v>159</v>
      </c>
      <c r="E874" s="230" t="s">
        <v>1</v>
      </c>
      <c r="F874" s="231" t="s">
        <v>904</v>
      </c>
      <c r="G874" s="228"/>
      <c r="H874" s="230" t="s">
        <v>1</v>
      </c>
      <c r="I874" s="232"/>
      <c r="J874" s="228"/>
      <c r="K874" s="228"/>
      <c r="L874" s="233"/>
      <c r="M874" s="234"/>
      <c r="N874" s="235"/>
      <c r="O874" s="235"/>
      <c r="P874" s="235"/>
      <c r="Q874" s="235"/>
      <c r="R874" s="235"/>
      <c r="S874" s="235"/>
      <c r="T874" s="23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7" t="s">
        <v>159</v>
      </c>
      <c r="AU874" s="237" t="s">
        <v>82</v>
      </c>
      <c r="AV874" s="13" t="s">
        <v>80</v>
      </c>
      <c r="AW874" s="13" t="s">
        <v>30</v>
      </c>
      <c r="AX874" s="13" t="s">
        <v>73</v>
      </c>
      <c r="AY874" s="237" t="s">
        <v>152</v>
      </c>
    </row>
    <row r="875" s="14" customFormat="1">
      <c r="A875" s="14"/>
      <c r="B875" s="238"/>
      <c r="C875" s="239"/>
      <c r="D875" s="229" t="s">
        <v>159</v>
      </c>
      <c r="E875" s="240" t="s">
        <v>1</v>
      </c>
      <c r="F875" s="241" t="s">
        <v>905</v>
      </c>
      <c r="G875" s="239"/>
      <c r="H875" s="242">
        <v>8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8" t="s">
        <v>159</v>
      </c>
      <c r="AU875" s="248" t="s">
        <v>82</v>
      </c>
      <c r="AV875" s="14" t="s">
        <v>82</v>
      </c>
      <c r="AW875" s="14" t="s">
        <v>30</v>
      </c>
      <c r="AX875" s="14" t="s">
        <v>73</v>
      </c>
      <c r="AY875" s="248" t="s">
        <v>152</v>
      </c>
    </row>
    <row r="876" s="13" customFormat="1">
      <c r="A876" s="13"/>
      <c r="B876" s="227"/>
      <c r="C876" s="228"/>
      <c r="D876" s="229" t="s">
        <v>159</v>
      </c>
      <c r="E876" s="230" t="s">
        <v>1</v>
      </c>
      <c r="F876" s="231" t="s">
        <v>911</v>
      </c>
      <c r="G876" s="228"/>
      <c r="H876" s="230" t="s">
        <v>1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7" t="s">
        <v>159</v>
      </c>
      <c r="AU876" s="237" t="s">
        <v>82</v>
      </c>
      <c r="AV876" s="13" t="s">
        <v>80</v>
      </c>
      <c r="AW876" s="13" t="s">
        <v>30</v>
      </c>
      <c r="AX876" s="13" t="s">
        <v>73</v>
      </c>
      <c r="AY876" s="237" t="s">
        <v>152</v>
      </c>
    </row>
    <row r="877" s="14" customFormat="1">
      <c r="A877" s="14"/>
      <c r="B877" s="238"/>
      <c r="C877" s="239"/>
      <c r="D877" s="229" t="s">
        <v>159</v>
      </c>
      <c r="E877" s="240" t="s">
        <v>1</v>
      </c>
      <c r="F877" s="241" t="s">
        <v>912</v>
      </c>
      <c r="G877" s="239"/>
      <c r="H877" s="242">
        <v>11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8" t="s">
        <v>159</v>
      </c>
      <c r="AU877" s="248" t="s">
        <v>82</v>
      </c>
      <c r="AV877" s="14" t="s">
        <v>82</v>
      </c>
      <c r="AW877" s="14" t="s">
        <v>30</v>
      </c>
      <c r="AX877" s="14" t="s">
        <v>73</v>
      </c>
      <c r="AY877" s="248" t="s">
        <v>152</v>
      </c>
    </row>
    <row r="878" s="14" customFormat="1">
      <c r="A878" s="14"/>
      <c r="B878" s="238"/>
      <c r="C878" s="239"/>
      <c r="D878" s="229" t="s">
        <v>159</v>
      </c>
      <c r="E878" s="240" t="s">
        <v>1</v>
      </c>
      <c r="F878" s="241" t="s">
        <v>913</v>
      </c>
      <c r="G878" s="239"/>
      <c r="H878" s="242">
        <v>3</v>
      </c>
      <c r="I878" s="243"/>
      <c r="J878" s="239"/>
      <c r="K878" s="239"/>
      <c r="L878" s="244"/>
      <c r="M878" s="245"/>
      <c r="N878" s="246"/>
      <c r="O878" s="246"/>
      <c r="P878" s="246"/>
      <c r="Q878" s="246"/>
      <c r="R878" s="246"/>
      <c r="S878" s="246"/>
      <c r="T878" s="24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8" t="s">
        <v>159</v>
      </c>
      <c r="AU878" s="248" t="s">
        <v>82</v>
      </c>
      <c r="AV878" s="14" t="s">
        <v>82</v>
      </c>
      <c r="AW878" s="14" t="s">
        <v>30</v>
      </c>
      <c r="AX878" s="14" t="s">
        <v>73</v>
      </c>
      <c r="AY878" s="248" t="s">
        <v>152</v>
      </c>
    </row>
    <row r="879" s="13" customFormat="1">
      <c r="A879" s="13"/>
      <c r="B879" s="227"/>
      <c r="C879" s="228"/>
      <c r="D879" s="229" t="s">
        <v>159</v>
      </c>
      <c r="E879" s="230" t="s">
        <v>1</v>
      </c>
      <c r="F879" s="231" t="s">
        <v>896</v>
      </c>
      <c r="G879" s="228"/>
      <c r="H879" s="230" t="s">
        <v>1</v>
      </c>
      <c r="I879" s="232"/>
      <c r="J879" s="228"/>
      <c r="K879" s="228"/>
      <c r="L879" s="233"/>
      <c r="M879" s="234"/>
      <c r="N879" s="235"/>
      <c r="O879" s="235"/>
      <c r="P879" s="235"/>
      <c r="Q879" s="235"/>
      <c r="R879" s="235"/>
      <c r="S879" s="235"/>
      <c r="T879" s="23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7" t="s">
        <v>159</v>
      </c>
      <c r="AU879" s="237" t="s">
        <v>82</v>
      </c>
      <c r="AV879" s="13" t="s">
        <v>80</v>
      </c>
      <c r="AW879" s="13" t="s">
        <v>30</v>
      </c>
      <c r="AX879" s="13" t="s">
        <v>73</v>
      </c>
      <c r="AY879" s="237" t="s">
        <v>152</v>
      </c>
    </row>
    <row r="880" s="14" customFormat="1">
      <c r="A880" s="14"/>
      <c r="B880" s="238"/>
      <c r="C880" s="239"/>
      <c r="D880" s="229" t="s">
        <v>159</v>
      </c>
      <c r="E880" s="240" t="s">
        <v>1</v>
      </c>
      <c r="F880" s="241" t="s">
        <v>914</v>
      </c>
      <c r="G880" s="239"/>
      <c r="H880" s="242">
        <v>10</v>
      </c>
      <c r="I880" s="243"/>
      <c r="J880" s="239"/>
      <c r="K880" s="239"/>
      <c r="L880" s="244"/>
      <c r="M880" s="245"/>
      <c r="N880" s="246"/>
      <c r="O880" s="246"/>
      <c r="P880" s="246"/>
      <c r="Q880" s="246"/>
      <c r="R880" s="246"/>
      <c r="S880" s="246"/>
      <c r="T880" s="24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8" t="s">
        <v>159</v>
      </c>
      <c r="AU880" s="248" t="s">
        <v>82</v>
      </c>
      <c r="AV880" s="14" t="s">
        <v>82</v>
      </c>
      <c r="AW880" s="14" t="s">
        <v>30</v>
      </c>
      <c r="AX880" s="14" t="s">
        <v>73</v>
      </c>
      <c r="AY880" s="248" t="s">
        <v>152</v>
      </c>
    </row>
    <row r="881" s="14" customFormat="1">
      <c r="A881" s="14"/>
      <c r="B881" s="238"/>
      <c r="C881" s="239"/>
      <c r="D881" s="229" t="s">
        <v>159</v>
      </c>
      <c r="E881" s="240" t="s">
        <v>1</v>
      </c>
      <c r="F881" s="241" t="s">
        <v>915</v>
      </c>
      <c r="G881" s="239"/>
      <c r="H881" s="242">
        <v>4</v>
      </c>
      <c r="I881" s="243"/>
      <c r="J881" s="239"/>
      <c r="K881" s="239"/>
      <c r="L881" s="244"/>
      <c r="M881" s="245"/>
      <c r="N881" s="246"/>
      <c r="O881" s="246"/>
      <c r="P881" s="246"/>
      <c r="Q881" s="246"/>
      <c r="R881" s="246"/>
      <c r="S881" s="246"/>
      <c r="T881" s="24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8" t="s">
        <v>159</v>
      </c>
      <c r="AU881" s="248" t="s">
        <v>82</v>
      </c>
      <c r="AV881" s="14" t="s">
        <v>82</v>
      </c>
      <c r="AW881" s="14" t="s">
        <v>30</v>
      </c>
      <c r="AX881" s="14" t="s">
        <v>73</v>
      </c>
      <c r="AY881" s="248" t="s">
        <v>152</v>
      </c>
    </row>
    <row r="882" s="13" customFormat="1">
      <c r="A882" s="13"/>
      <c r="B882" s="227"/>
      <c r="C882" s="228"/>
      <c r="D882" s="229" t="s">
        <v>159</v>
      </c>
      <c r="E882" s="230" t="s">
        <v>1</v>
      </c>
      <c r="F882" s="231" t="s">
        <v>904</v>
      </c>
      <c r="G882" s="228"/>
      <c r="H882" s="230" t="s">
        <v>1</v>
      </c>
      <c r="I882" s="232"/>
      <c r="J882" s="228"/>
      <c r="K882" s="228"/>
      <c r="L882" s="233"/>
      <c r="M882" s="234"/>
      <c r="N882" s="235"/>
      <c r="O882" s="235"/>
      <c r="P882" s="235"/>
      <c r="Q882" s="235"/>
      <c r="R882" s="235"/>
      <c r="S882" s="235"/>
      <c r="T882" s="23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7" t="s">
        <v>159</v>
      </c>
      <c r="AU882" s="237" t="s">
        <v>82</v>
      </c>
      <c r="AV882" s="13" t="s">
        <v>80</v>
      </c>
      <c r="AW882" s="13" t="s">
        <v>30</v>
      </c>
      <c r="AX882" s="13" t="s">
        <v>73</v>
      </c>
      <c r="AY882" s="237" t="s">
        <v>152</v>
      </c>
    </row>
    <row r="883" s="14" customFormat="1">
      <c r="A883" s="14"/>
      <c r="B883" s="238"/>
      <c r="C883" s="239"/>
      <c r="D883" s="229" t="s">
        <v>159</v>
      </c>
      <c r="E883" s="240" t="s">
        <v>1</v>
      </c>
      <c r="F883" s="241" t="s">
        <v>916</v>
      </c>
      <c r="G883" s="239"/>
      <c r="H883" s="242">
        <v>2</v>
      </c>
      <c r="I883" s="243"/>
      <c r="J883" s="239"/>
      <c r="K883" s="239"/>
      <c r="L883" s="244"/>
      <c r="M883" s="245"/>
      <c r="N883" s="246"/>
      <c r="O883" s="246"/>
      <c r="P883" s="246"/>
      <c r="Q883" s="246"/>
      <c r="R883" s="246"/>
      <c r="S883" s="246"/>
      <c r="T883" s="24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8" t="s">
        <v>159</v>
      </c>
      <c r="AU883" s="248" t="s">
        <v>82</v>
      </c>
      <c r="AV883" s="14" t="s">
        <v>82</v>
      </c>
      <c r="AW883" s="14" t="s">
        <v>30</v>
      </c>
      <c r="AX883" s="14" t="s">
        <v>73</v>
      </c>
      <c r="AY883" s="248" t="s">
        <v>152</v>
      </c>
    </row>
    <row r="884" s="15" customFormat="1">
      <c r="A884" s="15"/>
      <c r="B884" s="249"/>
      <c r="C884" s="250"/>
      <c r="D884" s="229" t="s">
        <v>159</v>
      </c>
      <c r="E884" s="251" t="s">
        <v>1</v>
      </c>
      <c r="F884" s="252" t="s">
        <v>162</v>
      </c>
      <c r="G884" s="250"/>
      <c r="H884" s="253">
        <v>201.5</v>
      </c>
      <c r="I884" s="254"/>
      <c r="J884" s="250"/>
      <c r="K884" s="250"/>
      <c r="L884" s="255"/>
      <c r="M884" s="256"/>
      <c r="N884" s="257"/>
      <c r="O884" s="257"/>
      <c r="P884" s="257"/>
      <c r="Q884" s="257"/>
      <c r="R884" s="257"/>
      <c r="S884" s="257"/>
      <c r="T884" s="258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9" t="s">
        <v>159</v>
      </c>
      <c r="AU884" s="259" t="s">
        <v>82</v>
      </c>
      <c r="AV884" s="15" t="s">
        <v>158</v>
      </c>
      <c r="AW884" s="15" t="s">
        <v>30</v>
      </c>
      <c r="AX884" s="15" t="s">
        <v>80</v>
      </c>
      <c r="AY884" s="259" t="s">
        <v>152</v>
      </c>
    </row>
    <row r="885" s="2" customFormat="1" ht="24.15" customHeight="1">
      <c r="A885" s="38"/>
      <c r="B885" s="39"/>
      <c r="C885" s="214" t="s">
        <v>917</v>
      </c>
      <c r="D885" s="214" t="s">
        <v>154</v>
      </c>
      <c r="E885" s="215" t="s">
        <v>918</v>
      </c>
      <c r="F885" s="216" t="s">
        <v>919</v>
      </c>
      <c r="G885" s="217" t="s">
        <v>278</v>
      </c>
      <c r="H885" s="218">
        <v>39.5</v>
      </c>
      <c r="I885" s="219"/>
      <c r="J885" s="220">
        <f>ROUND(I885*H885,2)</f>
        <v>0</v>
      </c>
      <c r="K885" s="216" t="s">
        <v>1</v>
      </c>
      <c r="L885" s="44"/>
      <c r="M885" s="221" t="s">
        <v>1</v>
      </c>
      <c r="N885" s="222" t="s">
        <v>38</v>
      </c>
      <c r="O885" s="91"/>
      <c r="P885" s="223">
        <f>O885*H885</f>
        <v>0</v>
      </c>
      <c r="Q885" s="223">
        <v>0</v>
      </c>
      <c r="R885" s="223">
        <f>Q885*H885</f>
        <v>0</v>
      </c>
      <c r="S885" s="223">
        <v>0</v>
      </c>
      <c r="T885" s="224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5" t="s">
        <v>190</v>
      </c>
      <c r="AT885" s="225" t="s">
        <v>154</v>
      </c>
      <c r="AU885" s="225" t="s">
        <v>82</v>
      </c>
      <c r="AY885" s="17" t="s">
        <v>152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7" t="s">
        <v>80</v>
      </c>
      <c r="BK885" s="226">
        <f>ROUND(I885*H885,2)</f>
        <v>0</v>
      </c>
      <c r="BL885" s="17" t="s">
        <v>190</v>
      </c>
      <c r="BM885" s="225" t="s">
        <v>920</v>
      </c>
    </row>
    <row r="886" s="13" customFormat="1">
      <c r="A886" s="13"/>
      <c r="B886" s="227"/>
      <c r="C886" s="228"/>
      <c r="D886" s="229" t="s">
        <v>159</v>
      </c>
      <c r="E886" s="230" t="s">
        <v>1</v>
      </c>
      <c r="F886" s="231" t="s">
        <v>781</v>
      </c>
      <c r="G886" s="228"/>
      <c r="H886" s="230" t="s">
        <v>1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7" t="s">
        <v>159</v>
      </c>
      <c r="AU886" s="237" t="s">
        <v>82</v>
      </c>
      <c r="AV886" s="13" t="s">
        <v>80</v>
      </c>
      <c r="AW886" s="13" t="s">
        <v>30</v>
      </c>
      <c r="AX886" s="13" t="s">
        <v>73</v>
      </c>
      <c r="AY886" s="237" t="s">
        <v>152</v>
      </c>
    </row>
    <row r="887" s="13" customFormat="1">
      <c r="A887" s="13"/>
      <c r="B887" s="227"/>
      <c r="C887" s="228"/>
      <c r="D887" s="229" t="s">
        <v>159</v>
      </c>
      <c r="E887" s="230" t="s">
        <v>1</v>
      </c>
      <c r="F887" s="231" t="s">
        <v>904</v>
      </c>
      <c r="G887" s="228"/>
      <c r="H887" s="230" t="s">
        <v>1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159</v>
      </c>
      <c r="AU887" s="237" t="s">
        <v>82</v>
      </c>
      <c r="AV887" s="13" t="s">
        <v>80</v>
      </c>
      <c r="AW887" s="13" t="s">
        <v>30</v>
      </c>
      <c r="AX887" s="13" t="s">
        <v>73</v>
      </c>
      <c r="AY887" s="237" t="s">
        <v>152</v>
      </c>
    </row>
    <row r="888" s="14" customFormat="1">
      <c r="A888" s="14"/>
      <c r="B888" s="238"/>
      <c r="C888" s="239"/>
      <c r="D888" s="229" t="s">
        <v>159</v>
      </c>
      <c r="E888" s="240" t="s">
        <v>1</v>
      </c>
      <c r="F888" s="241" t="s">
        <v>921</v>
      </c>
      <c r="G888" s="239"/>
      <c r="H888" s="242">
        <v>7.5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8" t="s">
        <v>159</v>
      </c>
      <c r="AU888" s="248" t="s">
        <v>82</v>
      </c>
      <c r="AV888" s="14" t="s">
        <v>82</v>
      </c>
      <c r="AW888" s="14" t="s">
        <v>30</v>
      </c>
      <c r="AX888" s="14" t="s">
        <v>73</v>
      </c>
      <c r="AY888" s="248" t="s">
        <v>152</v>
      </c>
    </row>
    <row r="889" s="13" customFormat="1">
      <c r="A889" s="13"/>
      <c r="B889" s="227"/>
      <c r="C889" s="228"/>
      <c r="D889" s="229" t="s">
        <v>159</v>
      </c>
      <c r="E889" s="230" t="s">
        <v>1</v>
      </c>
      <c r="F889" s="231" t="s">
        <v>922</v>
      </c>
      <c r="G889" s="228"/>
      <c r="H889" s="230" t="s">
        <v>1</v>
      </c>
      <c r="I889" s="232"/>
      <c r="J889" s="228"/>
      <c r="K889" s="228"/>
      <c r="L889" s="233"/>
      <c r="M889" s="234"/>
      <c r="N889" s="235"/>
      <c r="O889" s="235"/>
      <c r="P889" s="235"/>
      <c r="Q889" s="235"/>
      <c r="R889" s="235"/>
      <c r="S889" s="235"/>
      <c r="T889" s="23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7" t="s">
        <v>159</v>
      </c>
      <c r="AU889" s="237" t="s">
        <v>82</v>
      </c>
      <c r="AV889" s="13" t="s">
        <v>80</v>
      </c>
      <c r="AW889" s="13" t="s">
        <v>30</v>
      </c>
      <c r="AX889" s="13" t="s">
        <v>73</v>
      </c>
      <c r="AY889" s="237" t="s">
        <v>152</v>
      </c>
    </row>
    <row r="890" s="14" customFormat="1">
      <c r="A890" s="14"/>
      <c r="B890" s="238"/>
      <c r="C890" s="239"/>
      <c r="D890" s="229" t="s">
        <v>159</v>
      </c>
      <c r="E890" s="240" t="s">
        <v>1</v>
      </c>
      <c r="F890" s="241" t="s">
        <v>438</v>
      </c>
      <c r="G890" s="239"/>
      <c r="H890" s="242">
        <v>2</v>
      </c>
      <c r="I890" s="243"/>
      <c r="J890" s="239"/>
      <c r="K890" s="239"/>
      <c r="L890" s="244"/>
      <c r="M890" s="245"/>
      <c r="N890" s="246"/>
      <c r="O890" s="246"/>
      <c r="P890" s="246"/>
      <c r="Q890" s="246"/>
      <c r="R890" s="246"/>
      <c r="S890" s="246"/>
      <c r="T890" s="24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8" t="s">
        <v>159</v>
      </c>
      <c r="AU890" s="248" t="s">
        <v>82</v>
      </c>
      <c r="AV890" s="14" t="s">
        <v>82</v>
      </c>
      <c r="AW890" s="14" t="s">
        <v>30</v>
      </c>
      <c r="AX890" s="14" t="s">
        <v>73</v>
      </c>
      <c r="AY890" s="248" t="s">
        <v>152</v>
      </c>
    </row>
    <row r="891" s="13" customFormat="1">
      <c r="A891" s="13"/>
      <c r="B891" s="227"/>
      <c r="C891" s="228"/>
      <c r="D891" s="229" t="s">
        <v>159</v>
      </c>
      <c r="E891" s="230" t="s">
        <v>1</v>
      </c>
      <c r="F891" s="231" t="s">
        <v>896</v>
      </c>
      <c r="G891" s="228"/>
      <c r="H891" s="230" t="s">
        <v>1</v>
      </c>
      <c r="I891" s="232"/>
      <c r="J891" s="228"/>
      <c r="K891" s="228"/>
      <c r="L891" s="233"/>
      <c r="M891" s="234"/>
      <c r="N891" s="235"/>
      <c r="O891" s="235"/>
      <c r="P891" s="235"/>
      <c r="Q891" s="235"/>
      <c r="R891" s="235"/>
      <c r="S891" s="235"/>
      <c r="T891" s="23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7" t="s">
        <v>159</v>
      </c>
      <c r="AU891" s="237" t="s">
        <v>82</v>
      </c>
      <c r="AV891" s="13" t="s">
        <v>80</v>
      </c>
      <c r="AW891" s="13" t="s">
        <v>30</v>
      </c>
      <c r="AX891" s="13" t="s">
        <v>73</v>
      </c>
      <c r="AY891" s="237" t="s">
        <v>152</v>
      </c>
    </row>
    <row r="892" s="14" customFormat="1">
      <c r="A892" s="14"/>
      <c r="B892" s="238"/>
      <c r="C892" s="239"/>
      <c r="D892" s="229" t="s">
        <v>159</v>
      </c>
      <c r="E892" s="240" t="s">
        <v>1</v>
      </c>
      <c r="F892" s="241" t="s">
        <v>438</v>
      </c>
      <c r="G892" s="239"/>
      <c r="H892" s="242">
        <v>2</v>
      </c>
      <c r="I892" s="243"/>
      <c r="J892" s="239"/>
      <c r="K892" s="239"/>
      <c r="L892" s="244"/>
      <c r="M892" s="245"/>
      <c r="N892" s="246"/>
      <c r="O892" s="246"/>
      <c r="P892" s="246"/>
      <c r="Q892" s="246"/>
      <c r="R892" s="246"/>
      <c r="S892" s="246"/>
      <c r="T892" s="24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8" t="s">
        <v>159</v>
      </c>
      <c r="AU892" s="248" t="s">
        <v>82</v>
      </c>
      <c r="AV892" s="14" t="s">
        <v>82</v>
      </c>
      <c r="AW892" s="14" t="s">
        <v>30</v>
      </c>
      <c r="AX892" s="14" t="s">
        <v>73</v>
      </c>
      <c r="AY892" s="248" t="s">
        <v>152</v>
      </c>
    </row>
    <row r="893" s="13" customFormat="1">
      <c r="A893" s="13"/>
      <c r="B893" s="227"/>
      <c r="C893" s="228"/>
      <c r="D893" s="229" t="s">
        <v>159</v>
      </c>
      <c r="E893" s="230" t="s">
        <v>1</v>
      </c>
      <c r="F893" s="231" t="s">
        <v>906</v>
      </c>
      <c r="G893" s="228"/>
      <c r="H893" s="230" t="s">
        <v>1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7" t="s">
        <v>159</v>
      </c>
      <c r="AU893" s="237" t="s">
        <v>82</v>
      </c>
      <c r="AV893" s="13" t="s">
        <v>80</v>
      </c>
      <c r="AW893" s="13" t="s">
        <v>30</v>
      </c>
      <c r="AX893" s="13" t="s">
        <v>73</v>
      </c>
      <c r="AY893" s="237" t="s">
        <v>152</v>
      </c>
    </row>
    <row r="894" s="14" customFormat="1">
      <c r="A894" s="14"/>
      <c r="B894" s="238"/>
      <c r="C894" s="239"/>
      <c r="D894" s="229" t="s">
        <v>159</v>
      </c>
      <c r="E894" s="240" t="s">
        <v>1</v>
      </c>
      <c r="F894" s="241" t="s">
        <v>905</v>
      </c>
      <c r="G894" s="239"/>
      <c r="H894" s="242">
        <v>8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8" t="s">
        <v>159</v>
      </c>
      <c r="AU894" s="248" t="s">
        <v>82</v>
      </c>
      <c r="AV894" s="14" t="s">
        <v>82</v>
      </c>
      <c r="AW894" s="14" t="s">
        <v>30</v>
      </c>
      <c r="AX894" s="14" t="s">
        <v>73</v>
      </c>
      <c r="AY894" s="248" t="s">
        <v>152</v>
      </c>
    </row>
    <row r="895" s="13" customFormat="1">
      <c r="A895" s="13"/>
      <c r="B895" s="227"/>
      <c r="C895" s="228"/>
      <c r="D895" s="229" t="s">
        <v>159</v>
      </c>
      <c r="E895" s="230" t="s">
        <v>1</v>
      </c>
      <c r="F895" s="231" t="s">
        <v>896</v>
      </c>
      <c r="G895" s="228"/>
      <c r="H895" s="230" t="s">
        <v>1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159</v>
      </c>
      <c r="AU895" s="237" t="s">
        <v>82</v>
      </c>
      <c r="AV895" s="13" t="s">
        <v>80</v>
      </c>
      <c r="AW895" s="13" t="s">
        <v>30</v>
      </c>
      <c r="AX895" s="13" t="s">
        <v>73</v>
      </c>
      <c r="AY895" s="237" t="s">
        <v>152</v>
      </c>
    </row>
    <row r="896" s="14" customFormat="1">
      <c r="A896" s="14"/>
      <c r="B896" s="238"/>
      <c r="C896" s="239"/>
      <c r="D896" s="229" t="s">
        <v>159</v>
      </c>
      <c r="E896" s="240" t="s">
        <v>1</v>
      </c>
      <c r="F896" s="241" t="s">
        <v>905</v>
      </c>
      <c r="G896" s="239"/>
      <c r="H896" s="242">
        <v>8</v>
      </c>
      <c r="I896" s="243"/>
      <c r="J896" s="239"/>
      <c r="K896" s="239"/>
      <c r="L896" s="244"/>
      <c r="M896" s="245"/>
      <c r="N896" s="246"/>
      <c r="O896" s="246"/>
      <c r="P896" s="246"/>
      <c r="Q896" s="246"/>
      <c r="R896" s="246"/>
      <c r="S896" s="246"/>
      <c r="T896" s="24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8" t="s">
        <v>159</v>
      </c>
      <c r="AU896" s="248" t="s">
        <v>82</v>
      </c>
      <c r="AV896" s="14" t="s">
        <v>82</v>
      </c>
      <c r="AW896" s="14" t="s">
        <v>30</v>
      </c>
      <c r="AX896" s="14" t="s">
        <v>73</v>
      </c>
      <c r="AY896" s="248" t="s">
        <v>152</v>
      </c>
    </row>
    <row r="897" s="13" customFormat="1">
      <c r="A897" s="13"/>
      <c r="B897" s="227"/>
      <c r="C897" s="228"/>
      <c r="D897" s="229" t="s">
        <v>159</v>
      </c>
      <c r="E897" s="230" t="s">
        <v>1</v>
      </c>
      <c r="F897" s="231" t="s">
        <v>923</v>
      </c>
      <c r="G897" s="228"/>
      <c r="H897" s="230" t="s">
        <v>1</v>
      </c>
      <c r="I897" s="232"/>
      <c r="J897" s="228"/>
      <c r="K897" s="228"/>
      <c r="L897" s="233"/>
      <c r="M897" s="234"/>
      <c r="N897" s="235"/>
      <c r="O897" s="235"/>
      <c r="P897" s="235"/>
      <c r="Q897" s="235"/>
      <c r="R897" s="235"/>
      <c r="S897" s="235"/>
      <c r="T897" s="23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7" t="s">
        <v>159</v>
      </c>
      <c r="AU897" s="237" t="s">
        <v>82</v>
      </c>
      <c r="AV897" s="13" t="s">
        <v>80</v>
      </c>
      <c r="AW897" s="13" t="s">
        <v>30</v>
      </c>
      <c r="AX897" s="13" t="s">
        <v>73</v>
      </c>
      <c r="AY897" s="237" t="s">
        <v>152</v>
      </c>
    </row>
    <row r="898" s="14" customFormat="1">
      <c r="A898" s="14"/>
      <c r="B898" s="238"/>
      <c r="C898" s="239"/>
      <c r="D898" s="229" t="s">
        <v>159</v>
      </c>
      <c r="E898" s="240" t="s">
        <v>1</v>
      </c>
      <c r="F898" s="241" t="s">
        <v>924</v>
      </c>
      <c r="G898" s="239"/>
      <c r="H898" s="242">
        <v>6</v>
      </c>
      <c r="I898" s="243"/>
      <c r="J898" s="239"/>
      <c r="K898" s="239"/>
      <c r="L898" s="244"/>
      <c r="M898" s="245"/>
      <c r="N898" s="246"/>
      <c r="O898" s="246"/>
      <c r="P898" s="246"/>
      <c r="Q898" s="246"/>
      <c r="R898" s="246"/>
      <c r="S898" s="246"/>
      <c r="T898" s="24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8" t="s">
        <v>159</v>
      </c>
      <c r="AU898" s="248" t="s">
        <v>82</v>
      </c>
      <c r="AV898" s="14" t="s">
        <v>82</v>
      </c>
      <c r="AW898" s="14" t="s">
        <v>30</v>
      </c>
      <c r="AX898" s="14" t="s">
        <v>73</v>
      </c>
      <c r="AY898" s="248" t="s">
        <v>152</v>
      </c>
    </row>
    <row r="899" s="13" customFormat="1">
      <c r="A899" s="13"/>
      <c r="B899" s="227"/>
      <c r="C899" s="228"/>
      <c r="D899" s="229" t="s">
        <v>159</v>
      </c>
      <c r="E899" s="230" t="s">
        <v>1</v>
      </c>
      <c r="F899" s="231" t="s">
        <v>896</v>
      </c>
      <c r="G899" s="228"/>
      <c r="H899" s="230" t="s">
        <v>1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7" t="s">
        <v>159</v>
      </c>
      <c r="AU899" s="237" t="s">
        <v>82</v>
      </c>
      <c r="AV899" s="13" t="s">
        <v>80</v>
      </c>
      <c r="AW899" s="13" t="s">
        <v>30</v>
      </c>
      <c r="AX899" s="13" t="s">
        <v>73</v>
      </c>
      <c r="AY899" s="237" t="s">
        <v>152</v>
      </c>
    </row>
    <row r="900" s="14" customFormat="1">
      <c r="A900" s="14"/>
      <c r="B900" s="238"/>
      <c r="C900" s="239"/>
      <c r="D900" s="229" t="s">
        <v>159</v>
      </c>
      <c r="E900" s="240" t="s">
        <v>1</v>
      </c>
      <c r="F900" s="241" t="s">
        <v>924</v>
      </c>
      <c r="G900" s="239"/>
      <c r="H900" s="242">
        <v>6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8" t="s">
        <v>159</v>
      </c>
      <c r="AU900" s="248" t="s">
        <v>82</v>
      </c>
      <c r="AV900" s="14" t="s">
        <v>82</v>
      </c>
      <c r="AW900" s="14" t="s">
        <v>30</v>
      </c>
      <c r="AX900" s="14" t="s">
        <v>73</v>
      </c>
      <c r="AY900" s="248" t="s">
        <v>152</v>
      </c>
    </row>
    <row r="901" s="15" customFormat="1">
      <c r="A901" s="15"/>
      <c r="B901" s="249"/>
      <c r="C901" s="250"/>
      <c r="D901" s="229" t="s">
        <v>159</v>
      </c>
      <c r="E901" s="251" t="s">
        <v>1</v>
      </c>
      <c r="F901" s="252" t="s">
        <v>162</v>
      </c>
      <c r="G901" s="250"/>
      <c r="H901" s="253">
        <v>39.5</v>
      </c>
      <c r="I901" s="254"/>
      <c r="J901" s="250"/>
      <c r="K901" s="250"/>
      <c r="L901" s="255"/>
      <c r="M901" s="256"/>
      <c r="N901" s="257"/>
      <c r="O901" s="257"/>
      <c r="P901" s="257"/>
      <c r="Q901" s="257"/>
      <c r="R901" s="257"/>
      <c r="S901" s="257"/>
      <c r="T901" s="258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9" t="s">
        <v>159</v>
      </c>
      <c r="AU901" s="259" t="s">
        <v>82</v>
      </c>
      <c r="AV901" s="15" t="s">
        <v>158</v>
      </c>
      <c r="AW901" s="15" t="s">
        <v>30</v>
      </c>
      <c r="AX901" s="15" t="s">
        <v>80</v>
      </c>
      <c r="AY901" s="259" t="s">
        <v>152</v>
      </c>
    </row>
    <row r="902" s="2" customFormat="1" ht="24.15" customHeight="1">
      <c r="A902" s="38"/>
      <c r="B902" s="39"/>
      <c r="C902" s="214" t="s">
        <v>559</v>
      </c>
      <c r="D902" s="214" t="s">
        <v>154</v>
      </c>
      <c r="E902" s="215" t="s">
        <v>925</v>
      </c>
      <c r="F902" s="216" t="s">
        <v>926</v>
      </c>
      <c r="G902" s="217" t="s">
        <v>278</v>
      </c>
      <c r="H902" s="218">
        <v>20</v>
      </c>
      <c r="I902" s="219"/>
      <c r="J902" s="220">
        <f>ROUND(I902*H902,2)</f>
        <v>0</v>
      </c>
      <c r="K902" s="216" t="s">
        <v>1</v>
      </c>
      <c r="L902" s="44"/>
      <c r="M902" s="221" t="s">
        <v>1</v>
      </c>
      <c r="N902" s="222" t="s">
        <v>38</v>
      </c>
      <c r="O902" s="91"/>
      <c r="P902" s="223">
        <f>O902*H902</f>
        <v>0</v>
      </c>
      <c r="Q902" s="223">
        <v>0</v>
      </c>
      <c r="R902" s="223">
        <f>Q902*H902</f>
        <v>0</v>
      </c>
      <c r="S902" s="223">
        <v>0</v>
      </c>
      <c r="T902" s="224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5" t="s">
        <v>190</v>
      </c>
      <c r="AT902" s="225" t="s">
        <v>154</v>
      </c>
      <c r="AU902" s="225" t="s">
        <v>82</v>
      </c>
      <c r="AY902" s="17" t="s">
        <v>152</v>
      </c>
      <c r="BE902" s="226">
        <f>IF(N902="základní",J902,0)</f>
        <v>0</v>
      </c>
      <c r="BF902" s="226">
        <f>IF(N902="snížená",J902,0)</f>
        <v>0</v>
      </c>
      <c r="BG902" s="226">
        <f>IF(N902="zákl. přenesená",J902,0)</f>
        <v>0</v>
      </c>
      <c r="BH902" s="226">
        <f>IF(N902="sníž. přenesená",J902,0)</f>
        <v>0</v>
      </c>
      <c r="BI902" s="226">
        <f>IF(N902="nulová",J902,0)</f>
        <v>0</v>
      </c>
      <c r="BJ902" s="17" t="s">
        <v>80</v>
      </c>
      <c r="BK902" s="226">
        <f>ROUND(I902*H902,2)</f>
        <v>0</v>
      </c>
      <c r="BL902" s="17" t="s">
        <v>190</v>
      </c>
      <c r="BM902" s="225" t="s">
        <v>927</v>
      </c>
    </row>
    <row r="903" s="13" customFormat="1">
      <c r="A903" s="13"/>
      <c r="B903" s="227"/>
      <c r="C903" s="228"/>
      <c r="D903" s="229" t="s">
        <v>159</v>
      </c>
      <c r="E903" s="230" t="s">
        <v>1</v>
      </c>
      <c r="F903" s="231" t="s">
        <v>894</v>
      </c>
      <c r="G903" s="228"/>
      <c r="H903" s="230" t="s">
        <v>1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7" t="s">
        <v>159</v>
      </c>
      <c r="AU903" s="237" t="s">
        <v>82</v>
      </c>
      <c r="AV903" s="13" t="s">
        <v>80</v>
      </c>
      <c r="AW903" s="13" t="s">
        <v>30</v>
      </c>
      <c r="AX903" s="13" t="s">
        <v>73</v>
      </c>
      <c r="AY903" s="237" t="s">
        <v>152</v>
      </c>
    </row>
    <row r="904" s="14" customFormat="1">
      <c r="A904" s="14"/>
      <c r="B904" s="238"/>
      <c r="C904" s="239"/>
      <c r="D904" s="229" t="s">
        <v>159</v>
      </c>
      <c r="E904" s="240" t="s">
        <v>1</v>
      </c>
      <c r="F904" s="241" t="s">
        <v>438</v>
      </c>
      <c r="G904" s="239"/>
      <c r="H904" s="242">
        <v>2</v>
      </c>
      <c r="I904" s="243"/>
      <c r="J904" s="239"/>
      <c r="K904" s="239"/>
      <c r="L904" s="244"/>
      <c r="M904" s="245"/>
      <c r="N904" s="246"/>
      <c r="O904" s="246"/>
      <c r="P904" s="246"/>
      <c r="Q904" s="246"/>
      <c r="R904" s="246"/>
      <c r="S904" s="246"/>
      <c r="T904" s="24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8" t="s">
        <v>159</v>
      </c>
      <c r="AU904" s="248" t="s">
        <v>82</v>
      </c>
      <c r="AV904" s="14" t="s">
        <v>82</v>
      </c>
      <c r="AW904" s="14" t="s">
        <v>30</v>
      </c>
      <c r="AX904" s="14" t="s">
        <v>73</v>
      </c>
      <c r="AY904" s="248" t="s">
        <v>152</v>
      </c>
    </row>
    <row r="905" s="13" customFormat="1">
      <c r="A905" s="13"/>
      <c r="B905" s="227"/>
      <c r="C905" s="228"/>
      <c r="D905" s="229" t="s">
        <v>159</v>
      </c>
      <c r="E905" s="230" t="s">
        <v>1</v>
      </c>
      <c r="F905" s="231" t="s">
        <v>896</v>
      </c>
      <c r="G905" s="228"/>
      <c r="H905" s="230" t="s">
        <v>1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7" t="s">
        <v>159</v>
      </c>
      <c r="AU905" s="237" t="s">
        <v>82</v>
      </c>
      <c r="AV905" s="13" t="s">
        <v>80</v>
      </c>
      <c r="AW905" s="13" t="s">
        <v>30</v>
      </c>
      <c r="AX905" s="13" t="s">
        <v>73</v>
      </c>
      <c r="AY905" s="237" t="s">
        <v>152</v>
      </c>
    </row>
    <row r="906" s="14" customFormat="1">
      <c r="A906" s="14"/>
      <c r="B906" s="238"/>
      <c r="C906" s="239"/>
      <c r="D906" s="229" t="s">
        <v>159</v>
      </c>
      <c r="E906" s="240" t="s">
        <v>1</v>
      </c>
      <c r="F906" s="241" t="s">
        <v>438</v>
      </c>
      <c r="G906" s="239"/>
      <c r="H906" s="242">
        <v>2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8" t="s">
        <v>159</v>
      </c>
      <c r="AU906" s="248" t="s">
        <v>82</v>
      </c>
      <c r="AV906" s="14" t="s">
        <v>82</v>
      </c>
      <c r="AW906" s="14" t="s">
        <v>30</v>
      </c>
      <c r="AX906" s="14" t="s">
        <v>73</v>
      </c>
      <c r="AY906" s="248" t="s">
        <v>152</v>
      </c>
    </row>
    <row r="907" s="13" customFormat="1">
      <c r="A907" s="13"/>
      <c r="B907" s="227"/>
      <c r="C907" s="228"/>
      <c r="D907" s="229" t="s">
        <v>159</v>
      </c>
      <c r="E907" s="230" t="s">
        <v>1</v>
      </c>
      <c r="F907" s="231" t="s">
        <v>904</v>
      </c>
      <c r="G907" s="228"/>
      <c r="H907" s="230" t="s">
        <v>1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7" t="s">
        <v>159</v>
      </c>
      <c r="AU907" s="237" t="s">
        <v>82</v>
      </c>
      <c r="AV907" s="13" t="s">
        <v>80</v>
      </c>
      <c r="AW907" s="13" t="s">
        <v>30</v>
      </c>
      <c r="AX907" s="13" t="s">
        <v>73</v>
      </c>
      <c r="AY907" s="237" t="s">
        <v>152</v>
      </c>
    </row>
    <row r="908" s="14" customFormat="1">
      <c r="A908" s="14"/>
      <c r="B908" s="238"/>
      <c r="C908" s="239"/>
      <c r="D908" s="229" t="s">
        <v>159</v>
      </c>
      <c r="E908" s="240" t="s">
        <v>1</v>
      </c>
      <c r="F908" s="241" t="s">
        <v>928</v>
      </c>
      <c r="G908" s="239"/>
      <c r="H908" s="242">
        <v>4</v>
      </c>
      <c r="I908" s="243"/>
      <c r="J908" s="239"/>
      <c r="K908" s="239"/>
      <c r="L908" s="244"/>
      <c r="M908" s="245"/>
      <c r="N908" s="246"/>
      <c r="O908" s="246"/>
      <c r="P908" s="246"/>
      <c r="Q908" s="246"/>
      <c r="R908" s="246"/>
      <c r="S908" s="246"/>
      <c r="T908" s="24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8" t="s">
        <v>159</v>
      </c>
      <c r="AU908" s="248" t="s">
        <v>82</v>
      </c>
      <c r="AV908" s="14" t="s">
        <v>82</v>
      </c>
      <c r="AW908" s="14" t="s">
        <v>30</v>
      </c>
      <c r="AX908" s="14" t="s">
        <v>73</v>
      </c>
      <c r="AY908" s="248" t="s">
        <v>152</v>
      </c>
    </row>
    <row r="909" s="13" customFormat="1">
      <c r="A909" s="13"/>
      <c r="B909" s="227"/>
      <c r="C909" s="228"/>
      <c r="D909" s="229" t="s">
        <v>159</v>
      </c>
      <c r="E909" s="230" t="s">
        <v>1</v>
      </c>
      <c r="F909" s="231" t="s">
        <v>922</v>
      </c>
      <c r="G909" s="228"/>
      <c r="H909" s="230" t="s">
        <v>1</v>
      </c>
      <c r="I909" s="232"/>
      <c r="J909" s="228"/>
      <c r="K909" s="228"/>
      <c r="L909" s="233"/>
      <c r="M909" s="234"/>
      <c r="N909" s="235"/>
      <c r="O909" s="235"/>
      <c r="P909" s="235"/>
      <c r="Q909" s="235"/>
      <c r="R909" s="235"/>
      <c r="S909" s="235"/>
      <c r="T909" s="23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7" t="s">
        <v>159</v>
      </c>
      <c r="AU909" s="237" t="s">
        <v>82</v>
      </c>
      <c r="AV909" s="13" t="s">
        <v>80</v>
      </c>
      <c r="AW909" s="13" t="s">
        <v>30</v>
      </c>
      <c r="AX909" s="13" t="s">
        <v>73</v>
      </c>
      <c r="AY909" s="237" t="s">
        <v>152</v>
      </c>
    </row>
    <row r="910" s="14" customFormat="1">
      <c r="A910" s="14"/>
      <c r="B910" s="238"/>
      <c r="C910" s="239"/>
      <c r="D910" s="229" t="s">
        <v>159</v>
      </c>
      <c r="E910" s="240" t="s">
        <v>1</v>
      </c>
      <c r="F910" s="241" t="s">
        <v>440</v>
      </c>
      <c r="G910" s="239"/>
      <c r="H910" s="242">
        <v>6</v>
      </c>
      <c r="I910" s="243"/>
      <c r="J910" s="239"/>
      <c r="K910" s="239"/>
      <c r="L910" s="244"/>
      <c r="M910" s="245"/>
      <c r="N910" s="246"/>
      <c r="O910" s="246"/>
      <c r="P910" s="246"/>
      <c r="Q910" s="246"/>
      <c r="R910" s="246"/>
      <c r="S910" s="246"/>
      <c r="T910" s="24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8" t="s">
        <v>159</v>
      </c>
      <c r="AU910" s="248" t="s">
        <v>82</v>
      </c>
      <c r="AV910" s="14" t="s">
        <v>82</v>
      </c>
      <c r="AW910" s="14" t="s">
        <v>30</v>
      </c>
      <c r="AX910" s="14" t="s">
        <v>73</v>
      </c>
      <c r="AY910" s="248" t="s">
        <v>152</v>
      </c>
    </row>
    <row r="911" s="13" customFormat="1">
      <c r="A911" s="13"/>
      <c r="B911" s="227"/>
      <c r="C911" s="228"/>
      <c r="D911" s="229" t="s">
        <v>159</v>
      </c>
      <c r="E911" s="230" t="s">
        <v>1</v>
      </c>
      <c r="F911" s="231" t="s">
        <v>896</v>
      </c>
      <c r="G911" s="228"/>
      <c r="H911" s="230" t="s">
        <v>1</v>
      </c>
      <c r="I911" s="232"/>
      <c r="J911" s="228"/>
      <c r="K911" s="228"/>
      <c r="L911" s="233"/>
      <c r="M911" s="234"/>
      <c r="N911" s="235"/>
      <c r="O911" s="235"/>
      <c r="P911" s="235"/>
      <c r="Q911" s="235"/>
      <c r="R911" s="235"/>
      <c r="S911" s="235"/>
      <c r="T911" s="23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7" t="s">
        <v>159</v>
      </c>
      <c r="AU911" s="237" t="s">
        <v>82</v>
      </c>
      <c r="AV911" s="13" t="s">
        <v>80</v>
      </c>
      <c r="AW911" s="13" t="s">
        <v>30</v>
      </c>
      <c r="AX911" s="13" t="s">
        <v>73</v>
      </c>
      <c r="AY911" s="237" t="s">
        <v>152</v>
      </c>
    </row>
    <row r="912" s="14" customFormat="1">
      <c r="A912" s="14"/>
      <c r="B912" s="238"/>
      <c r="C912" s="239"/>
      <c r="D912" s="229" t="s">
        <v>159</v>
      </c>
      <c r="E912" s="240" t="s">
        <v>1</v>
      </c>
      <c r="F912" s="241" t="s">
        <v>440</v>
      </c>
      <c r="G912" s="239"/>
      <c r="H912" s="242">
        <v>6</v>
      </c>
      <c r="I912" s="243"/>
      <c r="J912" s="239"/>
      <c r="K912" s="239"/>
      <c r="L912" s="244"/>
      <c r="M912" s="245"/>
      <c r="N912" s="246"/>
      <c r="O912" s="246"/>
      <c r="P912" s="246"/>
      <c r="Q912" s="246"/>
      <c r="R912" s="246"/>
      <c r="S912" s="246"/>
      <c r="T912" s="247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8" t="s">
        <v>159</v>
      </c>
      <c r="AU912" s="248" t="s">
        <v>82</v>
      </c>
      <c r="AV912" s="14" t="s">
        <v>82</v>
      </c>
      <c r="AW912" s="14" t="s">
        <v>30</v>
      </c>
      <c r="AX912" s="14" t="s">
        <v>73</v>
      </c>
      <c r="AY912" s="248" t="s">
        <v>152</v>
      </c>
    </row>
    <row r="913" s="15" customFormat="1">
      <c r="A913" s="15"/>
      <c r="B913" s="249"/>
      <c r="C913" s="250"/>
      <c r="D913" s="229" t="s">
        <v>159</v>
      </c>
      <c r="E913" s="251" t="s">
        <v>1</v>
      </c>
      <c r="F913" s="252" t="s">
        <v>162</v>
      </c>
      <c r="G913" s="250"/>
      <c r="H913" s="253">
        <v>20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9" t="s">
        <v>159</v>
      </c>
      <c r="AU913" s="259" t="s">
        <v>82</v>
      </c>
      <c r="AV913" s="15" t="s">
        <v>158</v>
      </c>
      <c r="AW913" s="15" t="s">
        <v>30</v>
      </c>
      <c r="AX913" s="15" t="s">
        <v>80</v>
      </c>
      <c r="AY913" s="259" t="s">
        <v>152</v>
      </c>
    </row>
    <row r="914" s="2" customFormat="1" ht="24.15" customHeight="1">
      <c r="A914" s="38"/>
      <c r="B914" s="39"/>
      <c r="C914" s="214" t="s">
        <v>929</v>
      </c>
      <c r="D914" s="214" t="s">
        <v>154</v>
      </c>
      <c r="E914" s="215" t="s">
        <v>930</v>
      </c>
      <c r="F914" s="216" t="s">
        <v>931</v>
      </c>
      <c r="G914" s="217" t="s">
        <v>278</v>
      </c>
      <c r="H914" s="218">
        <v>4</v>
      </c>
      <c r="I914" s="219"/>
      <c r="J914" s="220">
        <f>ROUND(I914*H914,2)</f>
        <v>0</v>
      </c>
      <c r="K914" s="216" t="s">
        <v>1</v>
      </c>
      <c r="L914" s="44"/>
      <c r="M914" s="221" t="s">
        <v>1</v>
      </c>
      <c r="N914" s="222" t="s">
        <v>38</v>
      </c>
      <c r="O914" s="91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25" t="s">
        <v>190</v>
      </c>
      <c r="AT914" s="225" t="s">
        <v>154</v>
      </c>
      <c r="AU914" s="225" t="s">
        <v>82</v>
      </c>
      <c r="AY914" s="17" t="s">
        <v>152</v>
      </c>
      <c r="BE914" s="226">
        <f>IF(N914="základní",J914,0)</f>
        <v>0</v>
      </c>
      <c r="BF914" s="226">
        <f>IF(N914="snížená",J914,0)</f>
        <v>0</v>
      </c>
      <c r="BG914" s="226">
        <f>IF(N914="zákl. přenesená",J914,0)</f>
        <v>0</v>
      </c>
      <c r="BH914" s="226">
        <f>IF(N914="sníž. přenesená",J914,0)</f>
        <v>0</v>
      </c>
      <c r="BI914" s="226">
        <f>IF(N914="nulová",J914,0)</f>
        <v>0</v>
      </c>
      <c r="BJ914" s="17" t="s">
        <v>80</v>
      </c>
      <c r="BK914" s="226">
        <f>ROUND(I914*H914,2)</f>
        <v>0</v>
      </c>
      <c r="BL914" s="17" t="s">
        <v>190</v>
      </c>
      <c r="BM914" s="225" t="s">
        <v>932</v>
      </c>
    </row>
    <row r="915" s="2" customFormat="1" ht="24.15" customHeight="1">
      <c r="A915" s="38"/>
      <c r="B915" s="39"/>
      <c r="C915" s="214" t="s">
        <v>562</v>
      </c>
      <c r="D915" s="214" t="s">
        <v>154</v>
      </c>
      <c r="E915" s="215" t="s">
        <v>933</v>
      </c>
      <c r="F915" s="216" t="s">
        <v>934</v>
      </c>
      <c r="G915" s="217" t="s">
        <v>278</v>
      </c>
      <c r="H915" s="218">
        <v>29.800000000000001</v>
      </c>
      <c r="I915" s="219"/>
      <c r="J915" s="220">
        <f>ROUND(I915*H915,2)</f>
        <v>0</v>
      </c>
      <c r="K915" s="216" t="s">
        <v>1</v>
      </c>
      <c r="L915" s="44"/>
      <c r="M915" s="221" t="s">
        <v>1</v>
      </c>
      <c r="N915" s="222" t="s">
        <v>38</v>
      </c>
      <c r="O915" s="91"/>
      <c r="P915" s="223">
        <f>O915*H915</f>
        <v>0</v>
      </c>
      <c r="Q915" s="223">
        <v>0</v>
      </c>
      <c r="R915" s="223">
        <f>Q915*H915</f>
        <v>0</v>
      </c>
      <c r="S915" s="223">
        <v>0</v>
      </c>
      <c r="T915" s="224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25" t="s">
        <v>190</v>
      </c>
      <c r="AT915" s="225" t="s">
        <v>154</v>
      </c>
      <c r="AU915" s="225" t="s">
        <v>82</v>
      </c>
      <c r="AY915" s="17" t="s">
        <v>152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7" t="s">
        <v>80</v>
      </c>
      <c r="BK915" s="226">
        <f>ROUND(I915*H915,2)</f>
        <v>0</v>
      </c>
      <c r="BL915" s="17" t="s">
        <v>190</v>
      </c>
      <c r="BM915" s="225" t="s">
        <v>935</v>
      </c>
    </row>
    <row r="916" s="13" customFormat="1">
      <c r="A916" s="13"/>
      <c r="B916" s="227"/>
      <c r="C916" s="228"/>
      <c r="D916" s="229" t="s">
        <v>159</v>
      </c>
      <c r="E916" s="230" t="s">
        <v>1</v>
      </c>
      <c r="F916" s="231" t="s">
        <v>892</v>
      </c>
      <c r="G916" s="228"/>
      <c r="H916" s="230" t="s">
        <v>1</v>
      </c>
      <c r="I916" s="232"/>
      <c r="J916" s="228"/>
      <c r="K916" s="228"/>
      <c r="L916" s="233"/>
      <c r="M916" s="234"/>
      <c r="N916" s="235"/>
      <c r="O916" s="235"/>
      <c r="P916" s="235"/>
      <c r="Q916" s="235"/>
      <c r="R916" s="235"/>
      <c r="S916" s="235"/>
      <c r="T916" s="23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7" t="s">
        <v>159</v>
      </c>
      <c r="AU916" s="237" t="s">
        <v>82</v>
      </c>
      <c r="AV916" s="13" t="s">
        <v>80</v>
      </c>
      <c r="AW916" s="13" t="s">
        <v>30</v>
      </c>
      <c r="AX916" s="13" t="s">
        <v>73</v>
      </c>
      <c r="AY916" s="237" t="s">
        <v>152</v>
      </c>
    </row>
    <row r="917" s="14" customFormat="1">
      <c r="A917" s="14"/>
      <c r="B917" s="238"/>
      <c r="C917" s="239"/>
      <c r="D917" s="229" t="s">
        <v>159</v>
      </c>
      <c r="E917" s="240" t="s">
        <v>1</v>
      </c>
      <c r="F917" s="241" t="s">
        <v>936</v>
      </c>
      <c r="G917" s="239"/>
      <c r="H917" s="242">
        <v>15.800000000000001</v>
      </c>
      <c r="I917" s="243"/>
      <c r="J917" s="239"/>
      <c r="K917" s="239"/>
      <c r="L917" s="244"/>
      <c r="M917" s="245"/>
      <c r="N917" s="246"/>
      <c r="O917" s="246"/>
      <c r="P917" s="246"/>
      <c r="Q917" s="246"/>
      <c r="R917" s="246"/>
      <c r="S917" s="246"/>
      <c r="T917" s="24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8" t="s">
        <v>159</v>
      </c>
      <c r="AU917" s="248" t="s">
        <v>82</v>
      </c>
      <c r="AV917" s="14" t="s">
        <v>82</v>
      </c>
      <c r="AW917" s="14" t="s">
        <v>30</v>
      </c>
      <c r="AX917" s="14" t="s">
        <v>73</v>
      </c>
      <c r="AY917" s="248" t="s">
        <v>152</v>
      </c>
    </row>
    <row r="918" s="13" customFormat="1">
      <c r="A918" s="13"/>
      <c r="B918" s="227"/>
      <c r="C918" s="228"/>
      <c r="D918" s="229" t="s">
        <v>159</v>
      </c>
      <c r="E918" s="230" t="s">
        <v>1</v>
      </c>
      <c r="F918" s="231" t="s">
        <v>894</v>
      </c>
      <c r="G918" s="228"/>
      <c r="H918" s="230" t="s">
        <v>1</v>
      </c>
      <c r="I918" s="232"/>
      <c r="J918" s="228"/>
      <c r="K918" s="228"/>
      <c r="L918" s="233"/>
      <c r="M918" s="234"/>
      <c r="N918" s="235"/>
      <c r="O918" s="235"/>
      <c r="P918" s="235"/>
      <c r="Q918" s="235"/>
      <c r="R918" s="235"/>
      <c r="S918" s="235"/>
      <c r="T918" s="23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7" t="s">
        <v>159</v>
      </c>
      <c r="AU918" s="237" t="s">
        <v>82</v>
      </c>
      <c r="AV918" s="13" t="s">
        <v>80</v>
      </c>
      <c r="AW918" s="13" t="s">
        <v>30</v>
      </c>
      <c r="AX918" s="13" t="s">
        <v>73</v>
      </c>
      <c r="AY918" s="237" t="s">
        <v>152</v>
      </c>
    </row>
    <row r="919" s="14" customFormat="1">
      <c r="A919" s="14"/>
      <c r="B919" s="238"/>
      <c r="C919" s="239"/>
      <c r="D919" s="229" t="s">
        <v>159</v>
      </c>
      <c r="E919" s="240" t="s">
        <v>1</v>
      </c>
      <c r="F919" s="241" t="s">
        <v>937</v>
      </c>
      <c r="G919" s="239"/>
      <c r="H919" s="242">
        <v>14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8" t="s">
        <v>159</v>
      </c>
      <c r="AU919" s="248" t="s">
        <v>82</v>
      </c>
      <c r="AV919" s="14" t="s">
        <v>82</v>
      </c>
      <c r="AW919" s="14" t="s">
        <v>30</v>
      </c>
      <c r="AX919" s="14" t="s">
        <v>73</v>
      </c>
      <c r="AY919" s="248" t="s">
        <v>152</v>
      </c>
    </row>
    <row r="920" s="15" customFormat="1">
      <c r="A920" s="15"/>
      <c r="B920" s="249"/>
      <c r="C920" s="250"/>
      <c r="D920" s="229" t="s">
        <v>159</v>
      </c>
      <c r="E920" s="251" t="s">
        <v>1</v>
      </c>
      <c r="F920" s="252" t="s">
        <v>162</v>
      </c>
      <c r="G920" s="250"/>
      <c r="H920" s="253">
        <v>29.800000000000001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9" t="s">
        <v>159</v>
      </c>
      <c r="AU920" s="259" t="s">
        <v>82</v>
      </c>
      <c r="AV920" s="15" t="s">
        <v>158</v>
      </c>
      <c r="AW920" s="15" t="s">
        <v>30</v>
      </c>
      <c r="AX920" s="15" t="s">
        <v>80</v>
      </c>
      <c r="AY920" s="259" t="s">
        <v>152</v>
      </c>
    </row>
    <row r="921" s="2" customFormat="1" ht="37.8" customHeight="1">
      <c r="A921" s="38"/>
      <c r="B921" s="39"/>
      <c r="C921" s="214" t="s">
        <v>938</v>
      </c>
      <c r="D921" s="214" t="s">
        <v>154</v>
      </c>
      <c r="E921" s="215" t="s">
        <v>939</v>
      </c>
      <c r="F921" s="216" t="s">
        <v>940</v>
      </c>
      <c r="G921" s="217" t="s">
        <v>278</v>
      </c>
      <c r="H921" s="218">
        <v>113</v>
      </c>
      <c r="I921" s="219"/>
      <c r="J921" s="220">
        <f>ROUND(I921*H921,2)</f>
        <v>0</v>
      </c>
      <c r="K921" s="216" t="s">
        <v>1</v>
      </c>
      <c r="L921" s="44"/>
      <c r="M921" s="221" t="s">
        <v>1</v>
      </c>
      <c r="N921" s="222" t="s">
        <v>38</v>
      </c>
      <c r="O921" s="91"/>
      <c r="P921" s="223">
        <f>O921*H921</f>
        <v>0</v>
      </c>
      <c r="Q921" s="223">
        <v>0</v>
      </c>
      <c r="R921" s="223">
        <f>Q921*H921</f>
        <v>0</v>
      </c>
      <c r="S921" s="223">
        <v>0</v>
      </c>
      <c r="T921" s="224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5" t="s">
        <v>190</v>
      </c>
      <c r="AT921" s="225" t="s">
        <v>154</v>
      </c>
      <c r="AU921" s="225" t="s">
        <v>82</v>
      </c>
      <c r="AY921" s="17" t="s">
        <v>152</v>
      </c>
      <c r="BE921" s="226">
        <f>IF(N921="základní",J921,0)</f>
        <v>0</v>
      </c>
      <c r="BF921" s="226">
        <f>IF(N921="snížená",J921,0)</f>
        <v>0</v>
      </c>
      <c r="BG921" s="226">
        <f>IF(N921="zákl. přenesená",J921,0)</f>
        <v>0</v>
      </c>
      <c r="BH921" s="226">
        <f>IF(N921="sníž. přenesená",J921,0)</f>
        <v>0</v>
      </c>
      <c r="BI921" s="226">
        <f>IF(N921="nulová",J921,0)</f>
        <v>0</v>
      </c>
      <c r="BJ921" s="17" t="s">
        <v>80</v>
      </c>
      <c r="BK921" s="226">
        <f>ROUND(I921*H921,2)</f>
        <v>0</v>
      </c>
      <c r="BL921" s="17" t="s">
        <v>190</v>
      </c>
      <c r="BM921" s="225" t="s">
        <v>941</v>
      </c>
    </row>
    <row r="922" s="14" customFormat="1">
      <c r="A922" s="14"/>
      <c r="B922" s="238"/>
      <c r="C922" s="239"/>
      <c r="D922" s="229" t="s">
        <v>159</v>
      </c>
      <c r="E922" s="240" t="s">
        <v>1</v>
      </c>
      <c r="F922" s="241" t="s">
        <v>942</v>
      </c>
      <c r="G922" s="239"/>
      <c r="H922" s="242">
        <v>113</v>
      </c>
      <c r="I922" s="243"/>
      <c r="J922" s="239"/>
      <c r="K922" s="239"/>
      <c r="L922" s="244"/>
      <c r="M922" s="245"/>
      <c r="N922" s="246"/>
      <c r="O922" s="246"/>
      <c r="P922" s="246"/>
      <c r="Q922" s="246"/>
      <c r="R922" s="246"/>
      <c r="S922" s="246"/>
      <c r="T922" s="24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8" t="s">
        <v>159</v>
      </c>
      <c r="AU922" s="248" t="s">
        <v>82</v>
      </c>
      <c r="AV922" s="14" t="s">
        <v>82</v>
      </c>
      <c r="AW922" s="14" t="s">
        <v>30</v>
      </c>
      <c r="AX922" s="14" t="s">
        <v>73</v>
      </c>
      <c r="AY922" s="248" t="s">
        <v>152</v>
      </c>
    </row>
    <row r="923" s="15" customFormat="1">
      <c r="A923" s="15"/>
      <c r="B923" s="249"/>
      <c r="C923" s="250"/>
      <c r="D923" s="229" t="s">
        <v>159</v>
      </c>
      <c r="E923" s="251" t="s">
        <v>1</v>
      </c>
      <c r="F923" s="252" t="s">
        <v>162</v>
      </c>
      <c r="G923" s="250"/>
      <c r="H923" s="253">
        <v>113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9" t="s">
        <v>159</v>
      </c>
      <c r="AU923" s="259" t="s">
        <v>82</v>
      </c>
      <c r="AV923" s="15" t="s">
        <v>158</v>
      </c>
      <c r="AW923" s="15" t="s">
        <v>30</v>
      </c>
      <c r="AX923" s="15" t="s">
        <v>80</v>
      </c>
      <c r="AY923" s="259" t="s">
        <v>152</v>
      </c>
    </row>
    <row r="924" s="2" customFormat="1" ht="37.8" customHeight="1">
      <c r="A924" s="38"/>
      <c r="B924" s="39"/>
      <c r="C924" s="214" t="s">
        <v>566</v>
      </c>
      <c r="D924" s="214" t="s">
        <v>154</v>
      </c>
      <c r="E924" s="215" t="s">
        <v>943</v>
      </c>
      <c r="F924" s="216" t="s">
        <v>944</v>
      </c>
      <c r="G924" s="217" t="s">
        <v>278</v>
      </c>
      <c r="H924" s="218">
        <v>28</v>
      </c>
      <c r="I924" s="219"/>
      <c r="J924" s="220">
        <f>ROUND(I924*H924,2)</f>
        <v>0</v>
      </c>
      <c r="K924" s="216" t="s">
        <v>1</v>
      </c>
      <c r="L924" s="44"/>
      <c r="M924" s="221" t="s">
        <v>1</v>
      </c>
      <c r="N924" s="222" t="s">
        <v>38</v>
      </c>
      <c r="O924" s="91"/>
      <c r="P924" s="223">
        <f>O924*H924</f>
        <v>0</v>
      </c>
      <c r="Q924" s="223">
        <v>0</v>
      </c>
      <c r="R924" s="223">
        <f>Q924*H924</f>
        <v>0</v>
      </c>
      <c r="S924" s="223">
        <v>0</v>
      </c>
      <c r="T924" s="224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5" t="s">
        <v>190</v>
      </c>
      <c r="AT924" s="225" t="s">
        <v>154</v>
      </c>
      <c r="AU924" s="225" t="s">
        <v>82</v>
      </c>
      <c r="AY924" s="17" t="s">
        <v>152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7" t="s">
        <v>80</v>
      </c>
      <c r="BK924" s="226">
        <f>ROUND(I924*H924,2)</f>
        <v>0</v>
      </c>
      <c r="BL924" s="17" t="s">
        <v>190</v>
      </c>
      <c r="BM924" s="225" t="s">
        <v>945</v>
      </c>
    </row>
    <row r="925" s="14" customFormat="1">
      <c r="A925" s="14"/>
      <c r="B925" s="238"/>
      <c r="C925" s="239"/>
      <c r="D925" s="229" t="s">
        <v>159</v>
      </c>
      <c r="E925" s="240" t="s">
        <v>1</v>
      </c>
      <c r="F925" s="241" t="s">
        <v>946</v>
      </c>
      <c r="G925" s="239"/>
      <c r="H925" s="242">
        <v>16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8" t="s">
        <v>159</v>
      </c>
      <c r="AU925" s="248" t="s">
        <v>82</v>
      </c>
      <c r="AV925" s="14" t="s">
        <v>82</v>
      </c>
      <c r="AW925" s="14" t="s">
        <v>30</v>
      </c>
      <c r="AX925" s="14" t="s">
        <v>73</v>
      </c>
      <c r="AY925" s="248" t="s">
        <v>152</v>
      </c>
    </row>
    <row r="926" s="14" customFormat="1">
      <c r="A926" s="14"/>
      <c r="B926" s="238"/>
      <c r="C926" s="239"/>
      <c r="D926" s="229" t="s">
        <v>159</v>
      </c>
      <c r="E926" s="240" t="s">
        <v>1</v>
      </c>
      <c r="F926" s="241" t="s">
        <v>947</v>
      </c>
      <c r="G926" s="239"/>
      <c r="H926" s="242">
        <v>8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8" t="s">
        <v>159</v>
      </c>
      <c r="AU926" s="248" t="s">
        <v>82</v>
      </c>
      <c r="AV926" s="14" t="s">
        <v>82</v>
      </c>
      <c r="AW926" s="14" t="s">
        <v>30</v>
      </c>
      <c r="AX926" s="14" t="s">
        <v>73</v>
      </c>
      <c r="AY926" s="248" t="s">
        <v>152</v>
      </c>
    </row>
    <row r="927" s="14" customFormat="1">
      <c r="A927" s="14"/>
      <c r="B927" s="238"/>
      <c r="C927" s="239"/>
      <c r="D927" s="229" t="s">
        <v>159</v>
      </c>
      <c r="E927" s="240" t="s">
        <v>1</v>
      </c>
      <c r="F927" s="241" t="s">
        <v>158</v>
      </c>
      <c r="G927" s="239"/>
      <c r="H927" s="242">
        <v>4</v>
      </c>
      <c r="I927" s="243"/>
      <c r="J927" s="239"/>
      <c r="K927" s="239"/>
      <c r="L927" s="244"/>
      <c r="M927" s="245"/>
      <c r="N927" s="246"/>
      <c r="O927" s="246"/>
      <c r="P927" s="246"/>
      <c r="Q927" s="246"/>
      <c r="R927" s="246"/>
      <c r="S927" s="246"/>
      <c r="T927" s="24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8" t="s">
        <v>159</v>
      </c>
      <c r="AU927" s="248" t="s">
        <v>82</v>
      </c>
      <c r="AV927" s="14" t="s">
        <v>82</v>
      </c>
      <c r="AW927" s="14" t="s">
        <v>30</v>
      </c>
      <c r="AX927" s="14" t="s">
        <v>73</v>
      </c>
      <c r="AY927" s="248" t="s">
        <v>152</v>
      </c>
    </row>
    <row r="928" s="15" customFormat="1">
      <c r="A928" s="15"/>
      <c r="B928" s="249"/>
      <c r="C928" s="250"/>
      <c r="D928" s="229" t="s">
        <v>159</v>
      </c>
      <c r="E928" s="251" t="s">
        <v>1</v>
      </c>
      <c r="F928" s="252" t="s">
        <v>162</v>
      </c>
      <c r="G928" s="250"/>
      <c r="H928" s="253">
        <v>28</v>
      </c>
      <c r="I928" s="254"/>
      <c r="J928" s="250"/>
      <c r="K928" s="250"/>
      <c r="L928" s="255"/>
      <c r="M928" s="256"/>
      <c r="N928" s="257"/>
      <c r="O928" s="257"/>
      <c r="P928" s="257"/>
      <c r="Q928" s="257"/>
      <c r="R928" s="257"/>
      <c r="S928" s="257"/>
      <c r="T928" s="258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9" t="s">
        <v>159</v>
      </c>
      <c r="AU928" s="259" t="s">
        <v>82</v>
      </c>
      <c r="AV928" s="15" t="s">
        <v>158</v>
      </c>
      <c r="AW928" s="15" t="s">
        <v>30</v>
      </c>
      <c r="AX928" s="15" t="s">
        <v>80</v>
      </c>
      <c r="AY928" s="259" t="s">
        <v>152</v>
      </c>
    </row>
    <row r="929" s="2" customFormat="1" ht="37.8" customHeight="1">
      <c r="A929" s="38"/>
      <c r="B929" s="39"/>
      <c r="C929" s="214" t="s">
        <v>948</v>
      </c>
      <c r="D929" s="214" t="s">
        <v>154</v>
      </c>
      <c r="E929" s="215" t="s">
        <v>949</v>
      </c>
      <c r="F929" s="216" t="s">
        <v>950</v>
      </c>
      <c r="G929" s="217" t="s">
        <v>278</v>
      </c>
      <c r="H929" s="218">
        <v>29.800000000000001</v>
      </c>
      <c r="I929" s="219"/>
      <c r="J929" s="220">
        <f>ROUND(I929*H929,2)</f>
        <v>0</v>
      </c>
      <c r="K929" s="216" t="s">
        <v>1</v>
      </c>
      <c r="L929" s="44"/>
      <c r="M929" s="221" t="s">
        <v>1</v>
      </c>
      <c r="N929" s="222" t="s">
        <v>38</v>
      </c>
      <c r="O929" s="91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5" t="s">
        <v>190</v>
      </c>
      <c r="AT929" s="225" t="s">
        <v>154</v>
      </c>
      <c r="AU929" s="225" t="s">
        <v>82</v>
      </c>
      <c r="AY929" s="17" t="s">
        <v>152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7" t="s">
        <v>80</v>
      </c>
      <c r="BK929" s="226">
        <f>ROUND(I929*H929,2)</f>
        <v>0</v>
      </c>
      <c r="BL929" s="17" t="s">
        <v>190</v>
      </c>
      <c r="BM929" s="225" t="s">
        <v>951</v>
      </c>
    </row>
    <row r="930" s="14" customFormat="1">
      <c r="A930" s="14"/>
      <c r="B930" s="238"/>
      <c r="C930" s="239"/>
      <c r="D930" s="229" t="s">
        <v>159</v>
      </c>
      <c r="E930" s="240" t="s">
        <v>1</v>
      </c>
      <c r="F930" s="241" t="s">
        <v>952</v>
      </c>
      <c r="G930" s="239"/>
      <c r="H930" s="242">
        <v>29.800000000000001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8" t="s">
        <v>159</v>
      </c>
      <c r="AU930" s="248" t="s">
        <v>82</v>
      </c>
      <c r="AV930" s="14" t="s">
        <v>82</v>
      </c>
      <c r="AW930" s="14" t="s">
        <v>30</v>
      </c>
      <c r="AX930" s="14" t="s">
        <v>73</v>
      </c>
      <c r="AY930" s="248" t="s">
        <v>152</v>
      </c>
    </row>
    <row r="931" s="15" customFormat="1">
      <c r="A931" s="15"/>
      <c r="B931" s="249"/>
      <c r="C931" s="250"/>
      <c r="D931" s="229" t="s">
        <v>159</v>
      </c>
      <c r="E931" s="251" t="s">
        <v>1</v>
      </c>
      <c r="F931" s="252" t="s">
        <v>162</v>
      </c>
      <c r="G931" s="250"/>
      <c r="H931" s="253">
        <v>29.800000000000001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9" t="s">
        <v>159</v>
      </c>
      <c r="AU931" s="259" t="s">
        <v>82</v>
      </c>
      <c r="AV931" s="15" t="s">
        <v>158</v>
      </c>
      <c r="AW931" s="15" t="s">
        <v>30</v>
      </c>
      <c r="AX931" s="15" t="s">
        <v>80</v>
      </c>
      <c r="AY931" s="259" t="s">
        <v>152</v>
      </c>
    </row>
    <row r="932" s="2" customFormat="1" ht="37.8" customHeight="1">
      <c r="A932" s="38"/>
      <c r="B932" s="39"/>
      <c r="C932" s="214" t="s">
        <v>569</v>
      </c>
      <c r="D932" s="214" t="s">
        <v>154</v>
      </c>
      <c r="E932" s="215" t="s">
        <v>953</v>
      </c>
      <c r="F932" s="216" t="s">
        <v>954</v>
      </c>
      <c r="G932" s="217" t="s">
        <v>278</v>
      </c>
      <c r="H932" s="218">
        <v>88.5</v>
      </c>
      <c r="I932" s="219"/>
      <c r="J932" s="220">
        <f>ROUND(I932*H932,2)</f>
        <v>0</v>
      </c>
      <c r="K932" s="216" t="s">
        <v>1</v>
      </c>
      <c r="L932" s="44"/>
      <c r="M932" s="221" t="s">
        <v>1</v>
      </c>
      <c r="N932" s="222" t="s">
        <v>38</v>
      </c>
      <c r="O932" s="91"/>
      <c r="P932" s="223">
        <f>O932*H932</f>
        <v>0</v>
      </c>
      <c r="Q932" s="223">
        <v>0</v>
      </c>
      <c r="R932" s="223">
        <f>Q932*H932</f>
        <v>0</v>
      </c>
      <c r="S932" s="223">
        <v>0</v>
      </c>
      <c r="T932" s="224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5" t="s">
        <v>190</v>
      </c>
      <c r="AT932" s="225" t="s">
        <v>154</v>
      </c>
      <c r="AU932" s="225" t="s">
        <v>82</v>
      </c>
      <c r="AY932" s="17" t="s">
        <v>152</v>
      </c>
      <c r="BE932" s="226">
        <f>IF(N932="základní",J932,0)</f>
        <v>0</v>
      </c>
      <c r="BF932" s="226">
        <f>IF(N932="snížená",J932,0)</f>
        <v>0</v>
      </c>
      <c r="BG932" s="226">
        <f>IF(N932="zákl. přenesená",J932,0)</f>
        <v>0</v>
      </c>
      <c r="BH932" s="226">
        <f>IF(N932="sníž. přenesená",J932,0)</f>
        <v>0</v>
      </c>
      <c r="BI932" s="226">
        <f>IF(N932="nulová",J932,0)</f>
        <v>0</v>
      </c>
      <c r="BJ932" s="17" t="s">
        <v>80</v>
      </c>
      <c r="BK932" s="226">
        <f>ROUND(I932*H932,2)</f>
        <v>0</v>
      </c>
      <c r="BL932" s="17" t="s">
        <v>190</v>
      </c>
      <c r="BM932" s="225" t="s">
        <v>955</v>
      </c>
    </row>
    <row r="933" s="14" customFormat="1">
      <c r="A933" s="14"/>
      <c r="B933" s="238"/>
      <c r="C933" s="239"/>
      <c r="D933" s="229" t="s">
        <v>159</v>
      </c>
      <c r="E933" s="240" t="s">
        <v>1</v>
      </c>
      <c r="F933" s="241" t="s">
        <v>956</v>
      </c>
      <c r="G933" s="239"/>
      <c r="H933" s="242">
        <v>88.5</v>
      </c>
      <c r="I933" s="243"/>
      <c r="J933" s="239"/>
      <c r="K933" s="239"/>
      <c r="L933" s="244"/>
      <c r="M933" s="245"/>
      <c r="N933" s="246"/>
      <c r="O933" s="246"/>
      <c r="P933" s="246"/>
      <c r="Q933" s="246"/>
      <c r="R933" s="246"/>
      <c r="S933" s="246"/>
      <c r="T933" s="24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8" t="s">
        <v>159</v>
      </c>
      <c r="AU933" s="248" t="s">
        <v>82</v>
      </c>
      <c r="AV933" s="14" t="s">
        <v>82</v>
      </c>
      <c r="AW933" s="14" t="s">
        <v>30</v>
      </c>
      <c r="AX933" s="14" t="s">
        <v>73</v>
      </c>
      <c r="AY933" s="248" t="s">
        <v>152</v>
      </c>
    </row>
    <row r="934" s="15" customFormat="1">
      <c r="A934" s="15"/>
      <c r="B934" s="249"/>
      <c r="C934" s="250"/>
      <c r="D934" s="229" t="s">
        <v>159</v>
      </c>
      <c r="E934" s="251" t="s">
        <v>1</v>
      </c>
      <c r="F934" s="252" t="s">
        <v>162</v>
      </c>
      <c r="G934" s="250"/>
      <c r="H934" s="253">
        <v>88.5</v>
      </c>
      <c r="I934" s="254"/>
      <c r="J934" s="250"/>
      <c r="K934" s="250"/>
      <c r="L934" s="255"/>
      <c r="M934" s="256"/>
      <c r="N934" s="257"/>
      <c r="O934" s="257"/>
      <c r="P934" s="257"/>
      <c r="Q934" s="257"/>
      <c r="R934" s="257"/>
      <c r="S934" s="257"/>
      <c r="T934" s="25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9" t="s">
        <v>159</v>
      </c>
      <c r="AU934" s="259" t="s">
        <v>82</v>
      </c>
      <c r="AV934" s="15" t="s">
        <v>158</v>
      </c>
      <c r="AW934" s="15" t="s">
        <v>30</v>
      </c>
      <c r="AX934" s="15" t="s">
        <v>80</v>
      </c>
      <c r="AY934" s="259" t="s">
        <v>152</v>
      </c>
    </row>
    <row r="935" s="2" customFormat="1" ht="37.8" customHeight="1">
      <c r="A935" s="38"/>
      <c r="B935" s="39"/>
      <c r="C935" s="214" t="s">
        <v>957</v>
      </c>
      <c r="D935" s="214" t="s">
        <v>154</v>
      </c>
      <c r="E935" s="215" t="s">
        <v>958</v>
      </c>
      <c r="F935" s="216" t="s">
        <v>959</v>
      </c>
      <c r="G935" s="217" t="s">
        <v>278</v>
      </c>
      <c r="H935" s="218">
        <v>39.5</v>
      </c>
      <c r="I935" s="219"/>
      <c r="J935" s="220">
        <f>ROUND(I935*H935,2)</f>
        <v>0</v>
      </c>
      <c r="K935" s="216" t="s">
        <v>1</v>
      </c>
      <c r="L935" s="44"/>
      <c r="M935" s="221" t="s">
        <v>1</v>
      </c>
      <c r="N935" s="222" t="s">
        <v>38</v>
      </c>
      <c r="O935" s="91"/>
      <c r="P935" s="223">
        <f>O935*H935</f>
        <v>0</v>
      </c>
      <c r="Q935" s="223">
        <v>0</v>
      </c>
      <c r="R935" s="223">
        <f>Q935*H935</f>
        <v>0</v>
      </c>
      <c r="S935" s="223">
        <v>0</v>
      </c>
      <c r="T935" s="224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5" t="s">
        <v>190</v>
      </c>
      <c r="AT935" s="225" t="s">
        <v>154</v>
      </c>
      <c r="AU935" s="225" t="s">
        <v>82</v>
      </c>
      <c r="AY935" s="17" t="s">
        <v>152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7" t="s">
        <v>80</v>
      </c>
      <c r="BK935" s="226">
        <f>ROUND(I935*H935,2)</f>
        <v>0</v>
      </c>
      <c r="BL935" s="17" t="s">
        <v>190</v>
      </c>
      <c r="BM935" s="225" t="s">
        <v>960</v>
      </c>
    </row>
    <row r="936" s="14" customFormat="1">
      <c r="A936" s="14"/>
      <c r="B936" s="238"/>
      <c r="C936" s="239"/>
      <c r="D936" s="229" t="s">
        <v>159</v>
      </c>
      <c r="E936" s="240" t="s">
        <v>1</v>
      </c>
      <c r="F936" s="241" t="s">
        <v>961</v>
      </c>
      <c r="G936" s="239"/>
      <c r="H936" s="242">
        <v>23.5</v>
      </c>
      <c r="I936" s="243"/>
      <c r="J936" s="239"/>
      <c r="K936" s="239"/>
      <c r="L936" s="244"/>
      <c r="M936" s="245"/>
      <c r="N936" s="246"/>
      <c r="O936" s="246"/>
      <c r="P936" s="246"/>
      <c r="Q936" s="246"/>
      <c r="R936" s="246"/>
      <c r="S936" s="246"/>
      <c r="T936" s="24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8" t="s">
        <v>159</v>
      </c>
      <c r="AU936" s="248" t="s">
        <v>82</v>
      </c>
      <c r="AV936" s="14" t="s">
        <v>82</v>
      </c>
      <c r="AW936" s="14" t="s">
        <v>30</v>
      </c>
      <c r="AX936" s="14" t="s">
        <v>73</v>
      </c>
      <c r="AY936" s="248" t="s">
        <v>152</v>
      </c>
    </row>
    <row r="937" s="14" customFormat="1">
      <c r="A937" s="14"/>
      <c r="B937" s="238"/>
      <c r="C937" s="239"/>
      <c r="D937" s="229" t="s">
        <v>159</v>
      </c>
      <c r="E937" s="240" t="s">
        <v>1</v>
      </c>
      <c r="F937" s="241" t="s">
        <v>962</v>
      </c>
      <c r="G937" s="239"/>
      <c r="H937" s="242">
        <v>12</v>
      </c>
      <c r="I937" s="243"/>
      <c r="J937" s="239"/>
      <c r="K937" s="239"/>
      <c r="L937" s="244"/>
      <c r="M937" s="245"/>
      <c r="N937" s="246"/>
      <c r="O937" s="246"/>
      <c r="P937" s="246"/>
      <c r="Q937" s="246"/>
      <c r="R937" s="246"/>
      <c r="S937" s="246"/>
      <c r="T937" s="24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8" t="s">
        <v>159</v>
      </c>
      <c r="AU937" s="248" t="s">
        <v>82</v>
      </c>
      <c r="AV937" s="14" t="s">
        <v>82</v>
      </c>
      <c r="AW937" s="14" t="s">
        <v>30</v>
      </c>
      <c r="AX937" s="14" t="s">
        <v>73</v>
      </c>
      <c r="AY937" s="248" t="s">
        <v>152</v>
      </c>
    </row>
    <row r="938" s="14" customFormat="1">
      <c r="A938" s="14"/>
      <c r="B938" s="238"/>
      <c r="C938" s="239"/>
      <c r="D938" s="229" t="s">
        <v>159</v>
      </c>
      <c r="E938" s="240" t="s">
        <v>1</v>
      </c>
      <c r="F938" s="241" t="s">
        <v>158</v>
      </c>
      <c r="G938" s="239"/>
      <c r="H938" s="242">
        <v>4</v>
      </c>
      <c r="I938" s="243"/>
      <c r="J938" s="239"/>
      <c r="K938" s="239"/>
      <c r="L938" s="244"/>
      <c r="M938" s="245"/>
      <c r="N938" s="246"/>
      <c r="O938" s="246"/>
      <c r="P938" s="246"/>
      <c r="Q938" s="246"/>
      <c r="R938" s="246"/>
      <c r="S938" s="246"/>
      <c r="T938" s="24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8" t="s">
        <v>159</v>
      </c>
      <c r="AU938" s="248" t="s">
        <v>82</v>
      </c>
      <c r="AV938" s="14" t="s">
        <v>82</v>
      </c>
      <c r="AW938" s="14" t="s">
        <v>30</v>
      </c>
      <c r="AX938" s="14" t="s">
        <v>73</v>
      </c>
      <c r="AY938" s="248" t="s">
        <v>152</v>
      </c>
    </row>
    <row r="939" s="15" customFormat="1">
      <c r="A939" s="15"/>
      <c r="B939" s="249"/>
      <c r="C939" s="250"/>
      <c r="D939" s="229" t="s">
        <v>159</v>
      </c>
      <c r="E939" s="251" t="s">
        <v>1</v>
      </c>
      <c r="F939" s="252" t="s">
        <v>162</v>
      </c>
      <c r="G939" s="250"/>
      <c r="H939" s="253">
        <v>39.5</v>
      </c>
      <c r="I939" s="254"/>
      <c r="J939" s="250"/>
      <c r="K939" s="250"/>
      <c r="L939" s="255"/>
      <c r="M939" s="256"/>
      <c r="N939" s="257"/>
      <c r="O939" s="257"/>
      <c r="P939" s="257"/>
      <c r="Q939" s="257"/>
      <c r="R939" s="257"/>
      <c r="S939" s="257"/>
      <c r="T939" s="258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9" t="s">
        <v>159</v>
      </c>
      <c r="AU939" s="259" t="s">
        <v>82</v>
      </c>
      <c r="AV939" s="15" t="s">
        <v>158</v>
      </c>
      <c r="AW939" s="15" t="s">
        <v>30</v>
      </c>
      <c r="AX939" s="15" t="s">
        <v>80</v>
      </c>
      <c r="AY939" s="259" t="s">
        <v>152</v>
      </c>
    </row>
    <row r="940" s="2" customFormat="1" ht="16.5" customHeight="1">
      <c r="A940" s="38"/>
      <c r="B940" s="39"/>
      <c r="C940" s="214" t="s">
        <v>573</v>
      </c>
      <c r="D940" s="214" t="s">
        <v>154</v>
      </c>
      <c r="E940" s="215" t="s">
        <v>963</v>
      </c>
      <c r="F940" s="216" t="s">
        <v>964</v>
      </c>
      <c r="G940" s="217" t="s">
        <v>278</v>
      </c>
      <c r="H940" s="218">
        <v>80</v>
      </c>
      <c r="I940" s="219"/>
      <c r="J940" s="220">
        <f>ROUND(I940*H940,2)</f>
        <v>0</v>
      </c>
      <c r="K940" s="216" t="s">
        <v>1</v>
      </c>
      <c r="L940" s="44"/>
      <c r="M940" s="221" t="s">
        <v>1</v>
      </c>
      <c r="N940" s="222" t="s">
        <v>38</v>
      </c>
      <c r="O940" s="91"/>
      <c r="P940" s="223">
        <f>O940*H940</f>
        <v>0</v>
      </c>
      <c r="Q940" s="223">
        <v>0</v>
      </c>
      <c r="R940" s="223">
        <f>Q940*H940</f>
        <v>0</v>
      </c>
      <c r="S940" s="223">
        <v>0</v>
      </c>
      <c r="T940" s="224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25" t="s">
        <v>190</v>
      </c>
      <c r="AT940" s="225" t="s">
        <v>154</v>
      </c>
      <c r="AU940" s="225" t="s">
        <v>82</v>
      </c>
      <c r="AY940" s="17" t="s">
        <v>152</v>
      </c>
      <c r="BE940" s="226">
        <f>IF(N940="základní",J940,0)</f>
        <v>0</v>
      </c>
      <c r="BF940" s="226">
        <f>IF(N940="snížená",J940,0)</f>
        <v>0</v>
      </c>
      <c r="BG940" s="226">
        <f>IF(N940="zákl. přenesená",J940,0)</f>
        <v>0</v>
      </c>
      <c r="BH940" s="226">
        <f>IF(N940="sníž. přenesená",J940,0)</f>
        <v>0</v>
      </c>
      <c r="BI940" s="226">
        <f>IF(N940="nulová",J940,0)</f>
        <v>0</v>
      </c>
      <c r="BJ940" s="17" t="s">
        <v>80</v>
      </c>
      <c r="BK940" s="226">
        <f>ROUND(I940*H940,2)</f>
        <v>0</v>
      </c>
      <c r="BL940" s="17" t="s">
        <v>190</v>
      </c>
      <c r="BM940" s="225" t="s">
        <v>965</v>
      </c>
    </row>
    <row r="941" s="2" customFormat="1" ht="16.5" customHeight="1">
      <c r="A941" s="38"/>
      <c r="B941" s="39"/>
      <c r="C941" s="214" t="s">
        <v>966</v>
      </c>
      <c r="D941" s="214" t="s">
        <v>154</v>
      </c>
      <c r="E941" s="215" t="s">
        <v>967</v>
      </c>
      <c r="F941" s="216" t="s">
        <v>968</v>
      </c>
      <c r="G941" s="217" t="s">
        <v>278</v>
      </c>
      <c r="H941" s="218">
        <v>6</v>
      </c>
      <c r="I941" s="219"/>
      <c r="J941" s="220">
        <f>ROUND(I941*H941,2)</f>
        <v>0</v>
      </c>
      <c r="K941" s="216" t="s">
        <v>1</v>
      </c>
      <c r="L941" s="44"/>
      <c r="M941" s="221" t="s">
        <v>1</v>
      </c>
      <c r="N941" s="222" t="s">
        <v>38</v>
      </c>
      <c r="O941" s="91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5" t="s">
        <v>190</v>
      </c>
      <c r="AT941" s="225" t="s">
        <v>154</v>
      </c>
      <c r="AU941" s="225" t="s">
        <v>82</v>
      </c>
      <c r="AY941" s="17" t="s">
        <v>152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7" t="s">
        <v>80</v>
      </c>
      <c r="BK941" s="226">
        <f>ROUND(I941*H941,2)</f>
        <v>0</v>
      </c>
      <c r="BL941" s="17" t="s">
        <v>190</v>
      </c>
      <c r="BM941" s="225" t="s">
        <v>969</v>
      </c>
    </row>
    <row r="942" s="2" customFormat="1" ht="16.5" customHeight="1">
      <c r="A942" s="38"/>
      <c r="B942" s="39"/>
      <c r="C942" s="214" t="s">
        <v>577</v>
      </c>
      <c r="D942" s="214" t="s">
        <v>154</v>
      </c>
      <c r="E942" s="215" t="s">
        <v>970</v>
      </c>
      <c r="F942" s="216" t="s">
        <v>971</v>
      </c>
      <c r="G942" s="217" t="s">
        <v>278</v>
      </c>
      <c r="H942" s="218">
        <v>4</v>
      </c>
      <c r="I942" s="219"/>
      <c r="J942" s="220">
        <f>ROUND(I942*H942,2)</f>
        <v>0</v>
      </c>
      <c r="K942" s="216" t="s">
        <v>1</v>
      </c>
      <c r="L942" s="44"/>
      <c r="M942" s="221" t="s">
        <v>1</v>
      </c>
      <c r="N942" s="222" t="s">
        <v>38</v>
      </c>
      <c r="O942" s="91"/>
      <c r="P942" s="223">
        <f>O942*H942</f>
        <v>0</v>
      </c>
      <c r="Q942" s="223">
        <v>0</v>
      </c>
      <c r="R942" s="223">
        <f>Q942*H942</f>
        <v>0</v>
      </c>
      <c r="S942" s="223">
        <v>0</v>
      </c>
      <c r="T942" s="224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25" t="s">
        <v>190</v>
      </c>
      <c r="AT942" s="225" t="s">
        <v>154</v>
      </c>
      <c r="AU942" s="225" t="s">
        <v>82</v>
      </c>
      <c r="AY942" s="17" t="s">
        <v>152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7" t="s">
        <v>80</v>
      </c>
      <c r="BK942" s="226">
        <f>ROUND(I942*H942,2)</f>
        <v>0</v>
      </c>
      <c r="BL942" s="17" t="s">
        <v>190</v>
      </c>
      <c r="BM942" s="225" t="s">
        <v>972</v>
      </c>
    </row>
    <row r="943" s="2" customFormat="1" ht="16.5" customHeight="1">
      <c r="A943" s="38"/>
      <c r="B943" s="39"/>
      <c r="C943" s="214" t="s">
        <v>973</v>
      </c>
      <c r="D943" s="214" t="s">
        <v>154</v>
      </c>
      <c r="E943" s="215" t="s">
        <v>974</v>
      </c>
      <c r="F943" s="216" t="s">
        <v>975</v>
      </c>
      <c r="G943" s="217" t="s">
        <v>278</v>
      </c>
      <c r="H943" s="218">
        <v>4</v>
      </c>
      <c r="I943" s="219"/>
      <c r="J943" s="220">
        <f>ROUND(I943*H943,2)</f>
        <v>0</v>
      </c>
      <c r="K943" s="216" t="s">
        <v>1</v>
      </c>
      <c r="L943" s="44"/>
      <c r="M943" s="221" t="s">
        <v>1</v>
      </c>
      <c r="N943" s="222" t="s">
        <v>38</v>
      </c>
      <c r="O943" s="91"/>
      <c r="P943" s="223">
        <f>O943*H943</f>
        <v>0</v>
      </c>
      <c r="Q943" s="223">
        <v>0</v>
      </c>
      <c r="R943" s="223">
        <f>Q943*H943</f>
        <v>0</v>
      </c>
      <c r="S943" s="223">
        <v>0</v>
      </c>
      <c r="T943" s="224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5" t="s">
        <v>190</v>
      </c>
      <c r="AT943" s="225" t="s">
        <v>154</v>
      </c>
      <c r="AU943" s="225" t="s">
        <v>82</v>
      </c>
      <c r="AY943" s="17" t="s">
        <v>152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7" t="s">
        <v>80</v>
      </c>
      <c r="BK943" s="226">
        <f>ROUND(I943*H943,2)</f>
        <v>0</v>
      </c>
      <c r="BL943" s="17" t="s">
        <v>190</v>
      </c>
      <c r="BM943" s="225" t="s">
        <v>976</v>
      </c>
    </row>
    <row r="944" s="2" customFormat="1" ht="16.5" customHeight="1">
      <c r="A944" s="38"/>
      <c r="B944" s="39"/>
      <c r="C944" s="214" t="s">
        <v>585</v>
      </c>
      <c r="D944" s="214" t="s">
        <v>154</v>
      </c>
      <c r="E944" s="215" t="s">
        <v>977</v>
      </c>
      <c r="F944" s="216" t="s">
        <v>978</v>
      </c>
      <c r="G944" s="217" t="s">
        <v>278</v>
      </c>
      <c r="H944" s="218">
        <v>11</v>
      </c>
      <c r="I944" s="219"/>
      <c r="J944" s="220">
        <f>ROUND(I944*H944,2)</f>
        <v>0</v>
      </c>
      <c r="K944" s="216" t="s">
        <v>1</v>
      </c>
      <c r="L944" s="44"/>
      <c r="M944" s="221" t="s">
        <v>1</v>
      </c>
      <c r="N944" s="222" t="s">
        <v>38</v>
      </c>
      <c r="O944" s="91"/>
      <c r="P944" s="223">
        <f>O944*H944</f>
        <v>0</v>
      </c>
      <c r="Q944" s="223">
        <v>0</v>
      </c>
      <c r="R944" s="223">
        <f>Q944*H944</f>
        <v>0</v>
      </c>
      <c r="S944" s="223">
        <v>0</v>
      </c>
      <c r="T944" s="224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25" t="s">
        <v>190</v>
      </c>
      <c r="AT944" s="225" t="s">
        <v>154</v>
      </c>
      <c r="AU944" s="225" t="s">
        <v>82</v>
      </c>
      <c r="AY944" s="17" t="s">
        <v>152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7" t="s">
        <v>80</v>
      </c>
      <c r="BK944" s="226">
        <f>ROUND(I944*H944,2)</f>
        <v>0</v>
      </c>
      <c r="BL944" s="17" t="s">
        <v>190</v>
      </c>
      <c r="BM944" s="225" t="s">
        <v>979</v>
      </c>
    </row>
    <row r="945" s="2" customFormat="1" ht="16.5" customHeight="1">
      <c r="A945" s="38"/>
      <c r="B945" s="39"/>
      <c r="C945" s="214" t="s">
        <v>980</v>
      </c>
      <c r="D945" s="214" t="s">
        <v>154</v>
      </c>
      <c r="E945" s="215" t="s">
        <v>981</v>
      </c>
      <c r="F945" s="216" t="s">
        <v>982</v>
      </c>
      <c r="G945" s="217" t="s">
        <v>218</v>
      </c>
      <c r="H945" s="218">
        <v>45</v>
      </c>
      <c r="I945" s="219"/>
      <c r="J945" s="220">
        <f>ROUND(I945*H945,2)</f>
        <v>0</v>
      </c>
      <c r="K945" s="216" t="s">
        <v>1</v>
      </c>
      <c r="L945" s="44"/>
      <c r="M945" s="221" t="s">
        <v>1</v>
      </c>
      <c r="N945" s="222" t="s">
        <v>38</v>
      </c>
      <c r="O945" s="91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5" t="s">
        <v>190</v>
      </c>
      <c r="AT945" s="225" t="s">
        <v>154</v>
      </c>
      <c r="AU945" s="225" t="s">
        <v>82</v>
      </c>
      <c r="AY945" s="17" t="s">
        <v>152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7" t="s">
        <v>80</v>
      </c>
      <c r="BK945" s="226">
        <f>ROUND(I945*H945,2)</f>
        <v>0</v>
      </c>
      <c r="BL945" s="17" t="s">
        <v>190</v>
      </c>
      <c r="BM945" s="225" t="s">
        <v>983</v>
      </c>
    </row>
    <row r="946" s="13" customFormat="1">
      <c r="A946" s="13"/>
      <c r="B946" s="227"/>
      <c r="C946" s="228"/>
      <c r="D946" s="229" t="s">
        <v>159</v>
      </c>
      <c r="E946" s="230" t="s">
        <v>1</v>
      </c>
      <c r="F946" s="231" t="s">
        <v>771</v>
      </c>
      <c r="G946" s="228"/>
      <c r="H946" s="230" t="s">
        <v>1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7" t="s">
        <v>159</v>
      </c>
      <c r="AU946" s="237" t="s">
        <v>82</v>
      </c>
      <c r="AV946" s="13" t="s">
        <v>80</v>
      </c>
      <c r="AW946" s="13" t="s">
        <v>30</v>
      </c>
      <c r="AX946" s="13" t="s">
        <v>73</v>
      </c>
      <c r="AY946" s="237" t="s">
        <v>152</v>
      </c>
    </row>
    <row r="947" s="14" customFormat="1">
      <c r="A947" s="14"/>
      <c r="B947" s="238"/>
      <c r="C947" s="239"/>
      <c r="D947" s="229" t="s">
        <v>159</v>
      </c>
      <c r="E947" s="240" t="s">
        <v>1</v>
      </c>
      <c r="F947" s="241" t="s">
        <v>80</v>
      </c>
      <c r="G947" s="239"/>
      <c r="H947" s="242">
        <v>1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8" t="s">
        <v>159</v>
      </c>
      <c r="AU947" s="248" t="s">
        <v>82</v>
      </c>
      <c r="AV947" s="14" t="s">
        <v>82</v>
      </c>
      <c r="AW947" s="14" t="s">
        <v>30</v>
      </c>
      <c r="AX947" s="14" t="s">
        <v>73</v>
      </c>
      <c r="AY947" s="248" t="s">
        <v>152</v>
      </c>
    </row>
    <row r="948" s="13" customFormat="1">
      <c r="A948" s="13"/>
      <c r="B948" s="227"/>
      <c r="C948" s="228"/>
      <c r="D948" s="229" t="s">
        <v>159</v>
      </c>
      <c r="E948" s="230" t="s">
        <v>1</v>
      </c>
      <c r="F948" s="231" t="s">
        <v>781</v>
      </c>
      <c r="G948" s="228"/>
      <c r="H948" s="230" t="s">
        <v>1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7" t="s">
        <v>159</v>
      </c>
      <c r="AU948" s="237" t="s">
        <v>82</v>
      </c>
      <c r="AV948" s="13" t="s">
        <v>80</v>
      </c>
      <c r="AW948" s="13" t="s">
        <v>30</v>
      </c>
      <c r="AX948" s="13" t="s">
        <v>73</v>
      </c>
      <c r="AY948" s="237" t="s">
        <v>152</v>
      </c>
    </row>
    <row r="949" s="14" customFormat="1">
      <c r="A949" s="14"/>
      <c r="B949" s="238"/>
      <c r="C949" s="239"/>
      <c r="D949" s="229" t="s">
        <v>159</v>
      </c>
      <c r="E949" s="240" t="s">
        <v>1</v>
      </c>
      <c r="F949" s="241" t="s">
        <v>984</v>
      </c>
      <c r="G949" s="239"/>
      <c r="H949" s="242">
        <v>8</v>
      </c>
      <c r="I949" s="243"/>
      <c r="J949" s="239"/>
      <c r="K949" s="239"/>
      <c r="L949" s="244"/>
      <c r="M949" s="245"/>
      <c r="N949" s="246"/>
      <c r="O949" s="246"/>
      <c r="P949" s="246"/>
      <c r="Q949" s="246"/>
      <c r="R949" s="246"/>
      <c r="S949" s="246"/>
      <c r="T949" s="24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8" t="s">
        <v>159</v>
      </c>
      <c r="AU949" s="248" t="s">
        <v>82</v>
      </c>
      <c r="AV949" s="14" t="s">
        <v>82</v>
      </c>
      <c r="AW949" s="14" t="s">
        <v>30</v>
      </c>
      <c r="AX949" s="14" t="s">
        <v>73</v>
      </c>
      <c r="AY949" s="248" t="s">
        <v>152</v>
      </c>
    </row>
    <row r="950" s="13" customFormat="1">
      <c r="A950" s="13"/>
      <c r="B950" s="227"/>
      <c r="C950" s="228"/>
      <c r="D950" s="229" t="s">
        <v>159</v>
      </c>
      <c r="E950" s="230" t="s">
        <v>1</v>
      </c>
      <c r="F950" s="231" t="s">
        <v>783</v>
      </c>
      <c r="G950" s="228"/>
      <c r="H950" s="230" t="s">
        <v>1</v>
      </c>
      <c r="I950" s="232"/>
      <c r="J950" s="228"/>
      <c r="K950" s="228"/>
      <c r="L950" s="233"/>
      <c r="M950" s="234"/>
      <c r="N950" s="235"/>
      <c r="O950" s="235"/>
      <c r="P950" s="235"/>
      <c r="Q950" s="235"/>
      <c r="R950" s="235"/>
      <c r="S950" s="235"/>
      <c r="T950" s="23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7" t="s">
        <v>159</v>
      </c>
      <c r="AU950" s="237" t="s">
        <v>82</v>
      </c>
      <c r="AV950" s="13" t="s">
        <v>80</v>
      </c>
      <c r="AW950" s="13" t="s">
        <v>30</v>
      </c>
      <c r="AX950" s="13" t="s">
        <v>73</v>
      </c>
      <c r="AY950" s="237" t="s">
        <v>152</v>
      </c>
    </row>
    <row r="951" s="14" customFormat="1">
      <c r="A951" s="14"/>
      <c r="B951" s="238"/>
      <c r="C951" s="239"/>
      <c r="D951" s="229" t="s">
        <v>159</v>
      </c>
      <c r="E951" s="240" t="s">
        <v>1</v>
      </c>
      <c r="F951" s="241" t="s">
        <v>985</v>
      </c>
      <c r="G951" s="239"/>
      <c r="H951" s="242">
        <v>14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8" t="s">
        <v>159</v>
      </c>
      <c r="AU951" s="248" t="s">
        <v>82</v>
      </c>
      <c r="AV951" s="14" t="s">
        <v>82</v>
      </c>
      <c r="AW951" s="14" t="s">
        <v>30</v>
      </c>
      <c r="AX951" s="14" t="s">
        <v>73</v>
      </c>
      <c r="AY951" s="248" t="s">
        <v>152</v>
      </c>
    </row>
    <row r="952" s="13" customFormat="1">
      <c r="A952" s="13"/>
      <c r="B952" s="227"/>
      <c r="C952" s="228"/>
      <c r="D952" s="229" t="s">
        <v>159</v>
      </c>
      <c r="E952" s="230" t="s">
        <v>1</v>
      </c>
      <c r="F952" s="231" t="s">
        <v>784</v>
      </c>
      <c r="G952" s="228"/>
      <c r="H952" s="230" t="s">
        <v>1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7" t="s">
        <v>159</v>
      </c>
      <c r="AU952" s="237" t="s">
        <v>82</v>
      </c>
      <c r="AV952" s="13" t="s">
        <v>80</v>
      </c>
      <c r="AW952" s="13" t="s">
        <v>30</v>
      </c>
      <c r="AX952" s="13" t="s">
        <v>73</v>
      </c>
      <c r="AY952" s="237" t="s">
        <v>152</v>
      </c>
    </row>
    <row r="953" s="14" customFormat="1">
      <c r="A953" s="14"/>
      <c r="B953" s="238"/>
      <c r="C953" s="239"/>
      <c r="D953" s="229" t="s">
        <v>159</v>
      </c>
      <c r="E953" s="240" t="s">
        <v>1</v>
      </c>
      <c r="F953" s="241" t="s">
        <v>986</v>
      </c>
      <c r="G953" s="239"/>
      <c r="H953" s="242">
        <v>11</v>
      </c>
      <c r="I953" s="243"/>
      <c r="J953" s="239"/>
      <c r="K953" s="239"/>
      <c r="L953" s="244"/>
      <c r="M953" s="245"/>
      <c r="N953" s="246"/>
      <c r="O953" s="246"/>
      <c r="P953" s="246"/>
      <c r="Q953" s="246"/>
      <c r="R953" s="246"/>
      <c r="S953" s="246"/>
      <c r="T953" s="24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8" t="s">
        <v>159</v>
      </c>
      <c r="AU953" s="248" t="s">
        <v>82</v>
      </c>
      <c r="AV953" s="14" t="s">
        <v>82</v>
      </c>
      <c r="AW953" s="14" t="s">
        <v>30</v>
      </c>
      <c r="AX953" s="14" t="s">
        <v>73</v>
      </c>
      <c r="AY953" s="248" t="s">
        <v>152</v>
      </c>
    </row>
    <row r="954" s="13" customFormat="1">
      <c r="A954" s="13"/>
      <c r="B954" s="227"/>
      <c r="C954" s="228"/>
      <c r="D954" s="229" t="s">
        <v>159</v>
      </c>
      <c r="E954" s="230" t="s">
        <v>1</v>
      </c>
      <c r="F954" s="231" t="s">
        <v>786</v>
      </c>
      <c r="G954" s="228"/>
      <c r="H954" s="230" t="s">
        <v>1</v>
      </c>
      <c r="I954" s="232"/>
      <c r="J954" s="228"/>
      <c r="K954" s="228"/>
      <c r="L954" s="233"/>
      <c r="M954" s="234"/>
      <c r="N954" s="235"/>
      <c r="O954" s="235"/>
      <c r="P954" s="235"/>
      <c r="Q954" s="235"/>
      <c r="R954" s="235"/>
      <c r="S954" s="235"/>
      <c r="T954" s="23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7" t="s">
        <v>159</v>
      </c>
      <c r="AU954" s="237" t="s">
        <v>82</v>
      </c>
      <c r="AV954" s="13" t="s">
        <v>80</v>
      </c>
      <c r="AW954" s="13" t="s">
        <v>30</v>
      </c>
      <c r="AX954" s="13" t="s">
        <v>73</v>
      </c>
      <c r="AY954" s="237" t="s">
        <v>152</v>
      </c>
    </row>
    <row r="955" s="14" customFormat="1">
      <c r="A955" s="14"/>
      <c r="B955" s="238"/>
      <c r="C955" s="239"/>
      <c r="D955" s="229" t="s">
        <v>159</v>
      </c>
      <c r="E955" s="240" t="s">
        <v>1</v>
      </c>
      <c r="F955" s="241" t="s">
        <v>987</v>
      </c>
      <c r="G955" s="239"/>
      <c r="H955" s="242">
        <v>11</v>
      </c>
      <c r="I955" s="243"/>
      <c r="J955" s="239"/>
      <c r="K955" s="239"/>
      <c r="L955" s="244"/>
      <c r="M955" s="245"/>
      <c r="N955" s="246"/>
      <c r="O955" s="246"/>
      <c r="P955" s="246"/>
      <c r="Q955" s="246"/>
      <c r="R955" s="246"/>
      <c r="S955" s="246"/>
      <c r="T955" s="24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8" t="s">
        <v>159</v>
      </c>
      <c r="AU955" s="248" t="s">
        <v>82</v>
      </c>
      <c r="AV955" s="14" t="s">
        <v>82</v>
      </c>
      <c r="AW955" s="14" t="s">
        <v>30</v>
      </c>
      <c r="AX955" s="14" t="s">
        <v>73</v>
      </c>
      <c r="AY955" s="248" t="s">
        <v>152</v>
      </c>
    </row>
    <row r="956" s="15" customFormat="1">
      <c r="A956" s="15"/>
      <c r="B956" s="249"/>
      <c r="C956" s="250"/>
      <c r="D956" s="229" t="s">
        <v>159</v>
      </c>
      <c r="E956" s="251" t="s">
        <v>1</v>
      </c>
      <c r="F956" s="252" t="s">
        <v>162</v>
      </c>
      <c r="G956" s="250"/>
      <c r="H956" s="253">
        <v>45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9" t="s">
        <v>159</v>
      </c>
      <c r="AU956" s="259" t="s">
        <v>82</v>
      </c>
      <c r="AV956" s="15" t="s">
        <v>158</v>
      </c>
      <c r="AW956" s="15" t="s">
        <v>30</v>
      </c>
      <c r="AX956" s="15" t="s">
        <v>80</v>
      </c>
      <c r="AY956" s="259" t="s">
        <v>152</v>
      </c>
    </row>
    <row r="957" s="2" customFormat="1" ht="24.15" customHeight="1">
      <c r="A957" s="38"/>
      <c r="B957" s="39"/>
      <c r="C957" s="214" t="s">
        <v>588</v>
      </c>
      <c r="D957" s="214" t="s">
        <v>154</v>
      </c>
      <c r="E957" s="215" t="s">
        <v>988</v>
      </c>
      <c r="F957" s="216" t="s">
        <v>989</v>
      </c>
      <c r="G957" s="217" t="s">
        <v>218</v>
      </c>
      <c r="H957" s="218">
        <v>2</v>
      </c>
      <c r="I957" s="219"/>
      <c r="J957" s="220">
        <f>ROUND(I957*H957,2)</f>
        <v>0</v>
      </c>
      <c r="K957" s="216" t="s">
        <v>1</v>
      </c>
      <c r="L957" s="44"/>
      <c r="M957" s="221" t="s">
        <v>1</v>
      </c>
      <c r="N957" s="222" t="s">
        <v>38</v>
      </c>
      <c r="O957" s="91"/>
      <c r="P957" s="223">
        <f>O957*H957</f>
        <v>0</v>
      </c>
      <c r="Q957" s="223">
        <v>0</v>
      </c>
      <c r="R957" s="223">
        <f>Q957*H957</f>
        <v>0</v>
      </c>
      <c r="S957" s="223">
        <v>0</v>
      </c>
      <c r="T957" s="224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25" t="s">
        <v>190</v>
      </c>
      <c r="AT957" s="225" t="s">
        <v>154</v>
      </c>
      <c r="AU957" s="225" t="s">
        <v>82</v>
      </c>
      <c r="AY957" s="17" t="s">
        <v>152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7" t="s">
        <v>80</v>
      </c>
      <c r="BK957" s="226">
        <f>ROUND(I957*H957,2)</f>
        <v>0</v>
      </c>
      <c r="BL957" s="17" t="s">
        <v>190</v>
      </c>
      <c r="BM957" s="225" t="s">
        <v>990</v>
      </c>
    </row>
    <row r="958" s="2" customFormat="1" ht="21.75" customHeight="1">
      <c r="A958" s="38"/>
      <c r="B958" s="39"/>
      <c r="C958" s="214" t="s">
        <v>991</v>
      </c>
      <c r="D958" s="214" t="s">
        <v>154</v>
      </c>
      <c r="E958" s="215" t="s">
        <v>992</v>
      </c>
      <c r="F958" s="216" t="s">
        <v>993</v>
      </c>
      <c r="G958" s="217" t="s">
        <v>218</v>
      </c>
      <c r="H958" s="218">
        <v>43</v>
      </c>
      <c r="I958" s="219"/>
      <c r="J958" s="220">
        <f>ROUND(I958*H958,2)</f>
        <v>0</v>
      </c>
      <c r="K958" s="216" t="s">
        <v>1</v>
      </c>
      <c r="L958" s="44"/>
      <c r="M958" s="221" t="s">
        <v>1</v>
      </c>
      <c r="N958" s="222" t="s">
        <v>38</v>
      </c>
      <c r="O958" s="91"/>
      <c r="P958" s="223">
        <f>O958*H958</f>
        <v>0</v>
      </c>
      <c r="Q958" s="223">
        <v>0</v>
      </c>
      <c r="R958" s="223">
        <f>Q958*H958</f>
        <v>0</v>
      </c>
      <c r="S958" s="223">
        <v>0</v>
      </c>
      <c r="T958" s="224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5" t="s">
        <v>190</v>
      </c>
      <c r="AT958" s="225" t="s">
        <v>154</v>
      </c>
      <c r="AU958" s="225" t="s">
        <v>82</v>
      </c>
      <c r="AY958" s="17" t="s">
        <v>152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7" t="s">
        <v>80</v>
      </c>
      <c r="BK958" s="226">
        <f>ROUND(I958*H958,2)</f>
        <v>0</v>
      </c>
      <c r="BL958" s="17" t="s">
        <v>190</v>
      </c>
      <c r="BM958" s="225" t="s">
        <v>994</v>
      </c>
    </row>
    <row r="959" s="13" customFormat="1">
      <c r="A959" s="13"/>
      <c r="B959" s="227"/>
      <c r="C959" s="228"/>
      <c r="D959" s="229" t="s">
        <v>159</v>
      </c>
      <c r="E959" s="230" t="s">
        <v>1</v>
      </c>
      <c r="F959" s="231" t="s">
        <v>771</v>
      </c>
      <c r="G959" s="228"/>
      <c r="H959" s="230" t="s">
        <v>1</v>
      </c>
      <c r="I959" s="232"/>
      <c r="J959" s="228"/>
      <c r="K959" s="228"/>
      <c r="L959" s="233"/>
      <c r="M959" s="234"/>
      <c r="N959" s="235"/>
      <c r="O959" s="235"/>
      <c r="P959" s="235"/>
      <c r="Q959" s="235"/>
      <c r="R959" s="235"/>
      <c r="S959" s="235"/>
      <c r="T959" s="236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7" t="s">
        <v>159</v>
      </c>
      <c r="AU959" s="237" t="s">
        <v>82</v>
      </c>
      <c r="AV959" s="13" t="s">
        <v>80</v>
      </c>
      <c r="AW959" s="13" t="s">
        <v>30</v>
      </c>
      <c r="AX959" s="13" t="s">
        <v>73</v>
      </c>
      <c r="AY959" s="237" t="s">
        <v>152</v>
      </c>
    </row>
    <row r="960" s="14" customFormat="1">
      <c r="A960" s="14"/>
      <c r="B960" s="238"/>
      <c r="C960" s="239"/>
      <c r="D960" s="229" t="s">
        <v>159</v>
      </c>
      <c r="E960" s="240" t="s">
        <v>1</v>
      </c>
      <c r="F960" s="241" t="s">
        <v>80</v>
      </c>
      <c r="G960" s="239"/>
      <c r="H960" s="242">
        <v>1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8" t="s">
        <v>159</v>
      </c>
      <c r="AU960" s="248" t="s">
        <v>82</v>
      </c>
      <c r="AV960" s="14" t="s">
        <v>82</v>
      </c>
      <c r="AW960" s="14" t="s">
        <v>30</v>
      </c>
      <c r="AX960" s="14" t="s">
        <v>73</v>
      </c>
      <c r="AY960" s="248" t="s">
        <v>152</v>
      </c>
    </row>
    <row r="961" s="13" customFormat="1">
      <c r="A961" s="13"/>
      <c r="B961" s="227"/>
      <c r="C961" s="228"/>
      <c r="D961" s="229" t="s">
        <v>159</v>
      </c>
      <c r="E961" s="230" t="s">
        <v>1</v>
      </c>
      <c r="F961" s="231" t="s">
        <v>781</v>
      </c>
      <c r="G961" s="228"/>
      <c r="H961" s="230" t="s">
        <v>1</v>
      </c>
      <c r="I961" s="232"/>
      <c r="J961" s="228"/>
      <c r="K961" s="228"/>
      <c r="L961" s="233"/>
      <c r="M961" s="234"/>
      <c r="N961" s="235"/>
      <c r="O961" s="235"/>
      <c r="P961" s="235"/>
      <c r="Q961" s="235"/>
      <c r="R961" s="235"/>
      <c r="S961" s="235"/>
      <c r="T961" s="23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7" t="s">
        <v>159</v>
      </c>
      <c r="AU961" s="237" t="s">
        <v>82</v>
      </c>
      <c r="AV961" s="13" t="s">
        <v>80</v>
      </c>
      <c r="AW961" s="13" t="s">
        <v>30</v>
      </c>
      <c r="AX961" s="13" t="s">
        <v>73</v>
      </c>
      <c r="AY961" s="237" t="s">
        <v>152</v>
      </c>
    </row>
    <row r="962" s="14" customFormat="1">
      <c r="A962" s="14"/>
      <c r="B962" s="238"/>
      <c r="C962" s="239"/>
      <c r="D962" s="229" t="s">
        <v>159</v>
      </c>
      <c r="E962" s="240" t="s">
        <v>1</v>
      </c>
      <c r="F962" s="241" t="s">
        <v>984</v>
      </c>
      <c r="G962" s="239"/>
      <c r="H962" s="242">
        <v>8</v>
      </c>
      <c r="I962" s="243"/>
      <c r="J962" s="239"/>
      <c r="K962" s="239"/>
      <c r="L962" s="244"/>
      <c r="M962" s="245"/>
      <c r="N962" s="246"/>
      <c r="O962" s="246"/>
      <c r="P962" s="246"/>
      <c r="Q962" s="246"/>
      <c r="R962" s="246"/>
      <c r="S962" s="246"/>
      <c r="T962" s="24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8" t="s">
        <v>159</v>
      </c>
      <c r="AU962" s="248" t="s">
        <v>82</v>
      </c>
      <c r="AV962" s="14" t="s">
        <v>82</v>
      </c>
      <c r="AW962" s="14" t="s">
        <v>30</v>
      </c>
      <c r="AX962" s="14" t="s">
        <v>73</v>
      </c>
      <c r="AY962" s="248" t="s">
        <v>152</v>
      </c>
    </row>
    <row r="963" s="13" customFormat="1">
      <c r="A963" s="13"/>
      <c r="B963" s="227"/>
      <c r="C963" s="228"/>
      <c r="D963" s="229" t="s">
        <v>159</v>
      </c>
      <c r="E963" s="230" t="s">
        <v>1</v>
      </c>
      <c r="F963" s="231" t="s">
        <v>783</v>
      </c>
      <c r="G963" s="228"/>
      <c r="H963" s="230" t="s">
        <v>1</v>
      </c>
      <c r="I963" s="232"/>
      <c r="J963" s="228"/>
      <c r="K963" s="228"/>
      <c r="L963" s="233"/>
      <c r="M963" s="234"/>
      <c r="N963" s="235"/>
      <c r="O963" s="235"/>
      <c r="P963" s="235"/>
      <c r="Q963" s="235"/>
      <c r="R963" s="235"/>
      <c r="S963" s="235"/>
      <c r="T963" s="23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7" t="s">
        <v>159</v>
      </c>
      <c r="AU963" s="237" t="s">
        <v>82</v>
      </c>
      <c r="AV963" s="13" t="s">
        <v>80</v>
      </c>
      <c r="AW963" s="13" t="s">
        <v>30</v>
      </c>
      <c r="AX963" s="13" t="s">
        <v>73</v>
      </c>
      <c r="AY963" s="237" t="s">
        <v>152</v>
      </c>
    </row>
    <row r="964" s="14" customFormat="1">
      <c r="A964" s="14"/>
      <c r="B964" s="238"/>
      <c r="C964" s="239"/>
      <c r="D964" s="229" t="s">
        <v>159</v>
      </c>
      <c r="E964" s="240" t="s">
        <v>1</v>
      </c>
      <c r="F964" s="241" t="s">
        <v>985</v>
      </c>
      <c r="G964" s="239"/>
      <c r="H964" s="242">
        <v>14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8" t="s">
        <v>159</v>
      </c>
      <c r="AU964" s="248" t="s">
        <v>82</v>
      </c>
      <c r="AV964" s="14" t="s">
        <v>82</v>
      </c>
      <c r="AW964" s="14" t="s">
        <v>30</v>
      </c>
      <c r="AX964" s="14" t="s">
        <v>73</v>
      </c>
      <c r="AY964" s="248" t="s">
        <v>152</v>
      </c>
    </row>
    <row r="965" s="13" customFormat="1">
      <c r="A965" s="13"/>
      <c r="B965" s="227"/>
      <c r="C965" s="228"/>
      <c r="D965" s="229" t="s">
        <v>159</v>
      </c>
      <c r="E965" s="230" t="s">
        <v>1</v>
      </c>
      <c r="F965" s="231" t="s">
        <v>784</v>
      </c>
      <c r="G965" s="228"/>
      <c r="H965" s="230" t="s">
        <v>1</v>
      </c>
      <c r="I965" s="232"/>
      <c r="J965" s="228"/>
      <c r="K965" s="228"/>
      <c r="L965" s="233"/>
      <c r="M965" s="234"/>
      <c r="N965" s="235"/>
      <c r="O965" s="235"/>
      <c r="P965" s="235"/>
      <c r="Q965" s="235"/>
      <c r="R965" s="235"/>
      <c r="S965" s="235"/>
      <c r="T965" s="23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7" t="s">
        <v>159</v>
      </c>
      <c r="AU965" s="237" t="s">
        <v>82</v>
      </c>
      <c r="AV965" s="13" t="s">
        <v>80</v>
      </c>
      <c r="AW965" s="13" t="s">
        <v>30</v>
      </c>
      <c r="AX965" s="13" t="s">
        <v>73</v>
      </c>
      <c r="AY965" s="237" t="s">
        <v>152</v>
      </c>
    </row>
    <row r="966" s="14" customFormat="1">
      <c r="A966" s="14"/>
      <c r="B966" s="238"/>
      <c r="C966" s="239"/>
      <c r="D966" s="229" t="s">
        <v>159</v>
      </c>
      <c r="E966" s="240" t="s">
        <v>1</v>
      </c>
      <c r="F966" s="241" t="s">
        <v>986</v>
      </c>
      <c r="G966" s="239"/>
      <c r="H966" s="242">
        <v>11</v>
      </c>
      <c r="I966" s="243"/>
      <c r="J966" s="239"/>
      <c r="K966" s="239"/>
      <c r="L966" s="244"/>
      <c r="M966" s="245"/>
      <c r="N966" s="246"/>
      <c r="O966" s="246"/>
      <c r="P966" s="246"/>
      <c r="Q966" s="246"/>
      <c r="R966" s="246"/>
      <c r="S966" s="246"/>
      <c r="T966" s="24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8" t="s">
        <v>159</v>
      </c>
      <c r="AU966" s="248" t="s">
        <v>82</v>
      </c>
      <c r="AV966" s="14" t="s">
        <v>82</v>
      </c>
      <c r="AW966" s="14" t="s">
        <v>30</v>
      </c>
      <c r="AX966" s="14" t="s">
        <v>73</v>
      </c>
      <c r="AY966" s="248" t="s">
        <v>152</v>
      </c>
    </row>
    <row r="967" s="13" customFormat="1">
      <c r="A967" s="13"/>
      <c r="B967" s="227"/>
      <c r="C967" s="228"/>
      <c r="D967" s="229" t="s">
        <v>159</v>
      </c>
      <c r="E967" s="230" t="s">
        <v>1</v>
      </c>
      <c r="F967" s="231" t="s">
        <v>786</v>
      </c>
      <c r="G967" s="228"/>
      <c r="H967" s="230" t="s">
        <v>1</v>
      </c>
      <c r="I967" s="232"/>
      <c r="J967" s="228"/>
      <c r="K967" s="228"/>
      <c r="L967" s="233"/>
      <c r="M967" s="234"/>
      <c r="N967" s="235"/>
      <c r="O967" s="235"/>
      <c r="P967" s="235"/>
      <c r="Q967" s="235"/>
      <c r="R967" s="235"/>
      <c r="S967" s="235"/>
      <c r="T967" s="23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7" t="s">
        <v>159</v>
      </c>
      <c r="AU967" s="237" t="s">
        <v>82</v>
      </c>
      <c r="AV967" s="13" t="s">
        <v>80</v>
      </c>
      <c r="AW967" s="13" t="s">
        <v>30</v>
      </c>
      <c r="AX967" s="13" t="s">
        <v>73</v>
      </c>
      <c r="AY967" s="237" t="s">
        <v>152</v>
      </c>
    </row>
    <row r="968" s="14" customFormat="1">
      <c r="A968" s="14"/>
      <c r="B968" s="238"/>
      <c r="C968" s="239"/>
      <c r="D968" s="229" t="s">
        <v>159</v>
      </c>
      <c r="E968" s="240" t="s">
        <v>1</v>
      </c>
      <c r="F968" s="241" t="s">
        <v>995</v>
      </c>
      <c r="G968" s="239"/>
      <c r="H968" s="242">
        <v>9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8" t="s">
        <v>159</v>
      </c>
      <c r="AU968" s="248" t="s">
        <v>82</v>
      </c>
      <c r="AV968" s="14" t="s">
        <v>82</v>
      </c>
      <c r="AW968" s="14" t="s">
        <v>30</v>
      </c>
      <c r="AX968" s="14" t="s">
        <v>73</v>
      </c>
      <c r="AY968" s="248" t="s">
        <v>152</v>
      </c>
    </row>
    <row r="969" s="15" customFormat="1">
      <c r="A969" s="15"/>
      <c r="B969" s="249"/>
      <c r="C969" s="250"/>
      <c r="D969" s="229" t="s">
        <v>159</v>
      </c>
      <c r="E969" s="251" t="s">
        <v>1</v>
      </c>
      <c r="F969" s="252" t="s">
        <v>162</v>
      </c>
      <c r="G969" s="250"/>
      <c r="H969" s="253">
        <v>43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9" t="s">
        <v>159</v>
      </c>
      <c r="AU969" s="259" t="s">
        <v>82</v>
      </c>
      <c r="AV969" s="15" t="s">
        <v>158</v>
      </c>
      <c r="AW969" s="15" t="s">
        <v>30</v>
      </c>
      <c r="AX969" s="15" t="s">
        <v>80</v>
      </c>
      <c r="AY969" s="259" t="s">
        <v>152</v>
      </c>
    </row>
    <row r="970" s="2" customFormat="1" ht="16.5" customHeight="1">
      <c r="A970" s="38"/>
      <c r="B970" s="39"/>
      <c r="C970" s="214" t="s">
        <v>597</v>
      </c>
      <c r="D970" s="214" t="s">
        <v>154</v>
      </c>
      <c r="E970" s="215" t="s">
        <v>996</v>
      </c>
      <c r="F970" s="216" t="s">
        <v>997</v>
      </c>
      <c r="G970" s="217" t="s">
        <v>998</v>
      </c>
      <c r="H970" s="218">
        <v>1</v>
      </c>
      <c r="I970" s="219"/>
      <c r="J970" s="220">
        <f>ROUND(I970*H970,2)</f>
        <v>0</v>
      </c>
      <c r="K970" s="216" t="s">
        <v>1</v>
      </c>
      <c r="L970" s="44"/>
      <c r="M970" s="221" t="s">
        <v>1</v>
      </c>
      <c r="N970" s="222" t="s">
        <v>38</v>
      </c>
      <c r="O970" s="91"/>
      <c r="P970" s="223">
        <f>O970*H970</f>
        <v>0</v>
      </c>
      <c r="Q970" s="223">
        <v>0</v>
      </c>
      <c r="R970" s="223">
        <f>Q970*H970</f>
        <v>0</v>
      </c>
      <c r="S970" s="223">
        <v>0</v>
      </c>
      <c r="T970" s="224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25" t="s">
        <v>190</v>
      </c>
      <c r="AT970" s="225" t="s">
        <v>154</v>
      </c>
      <c r="AU970" s="225" t="s">
        <v>82</v>
      </c>
      <c r="AY970" s="17" t="s">
        <v>152</v>
      </c>
      <c r="BE970" s="226">
        <f>IF(N970="základní",J970,0)</f>
        <v>0</v>
      </c>
      <c r="BF970" s="226">
        <f>IF(N970="snížená",J970,0)</f>
        <v>0</v>
      </c>
      <c r="BG970" s="226">
        <f>IF(N970="zákl. přenesená",J970,0)</f>
        <v>0</v>
      </c>
      <c r="BH970" s="226">
        <f>IF(N970="sníž. přenesená",J970,0)</f>
        <v>0</v>
      </c>
      <c r="BI970" s="226">
        <f>IF(N970="nulová",J970,0)</f>
        <v>0</v>
      </c>
      <c r="BJ970" s="17" t="s">
        <v>80</v>
      </c>
      <c r="BK970" s="226">
        <f>ROUND(I970*H970,2)</f>
        <v>0</v>
      </c>
      <c r="BL970" s="17" t="s">
        <v>190</v>
      </c>
      <c r="BM970" s="225" t="s">
        <v>999</v>
      </c>
    </row>
    <row r="971" s="13" customFormat="1">
      <c r="A971" s="13"/>
      <c r="B971" s="227"/>
      <c r="C971" s="228"/>
      <c r="D971" s="229" t="s">
        <v>159</v>
      </c>
      <c r="E971" s="230" t="s">
        <v>1</v>
      </c>
      <c r="F971" s="231" t="s">
        <v>786</v>
      </c>
      <c r="G971" s="228"/>
      <c r="H971" s="230" t="s">
        <v>1</v>
      </c>
      <c r="I971" s="232"/>
      <c r="J971" s="228"/>
      <c r="K971" s="228"/>
      <c r="L971" s="233"/>
      <c r="M971" s="234"/>
      <c r="N971" s="235"/>
      <c r="O971" s="235"/>
      <c r="P971" s="235"/>
      <c r="Q971" s="235"/>
      <c r="R971" s="235"/>
      <c r="S971" s="235"/>
      <c r="T971" s="23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7" t="s">
        <v>159</v>
      </c>
      <c r="AU971" s="237" t="s">
        <v>82</v>
      </c>
      <c r="AV971" s="13" t="s">
        <v>80</v>
      </c>
      <c r="AW971" s="13" t="s">
        <v>30</v>
      </c>
      <c r="AX971" s="13" t="s">
        <v>73</v>
      </c>
      <c r="AY971" s="237" t="s">
        <v>152</v>
      </c>
    </row>
    <row r="972" s="14" customFormat="1">
      <c r="A972" s="14"/>
      <c r="B972" s="238"/>
      <c r="C972" s="239"/>
      <c r="D972" s="229" t="s">
        <v>159</v>
      </c>
      <c r="E972" s="240" t="s">
        <v>1</v>
      </c>
      <c r="F972" s="241" t="s">
        <v>80</v>
      </c>
      <c r="G972" s="239"/>
      <c r="H972" s="242">
        <v>1</v>
      </c>
      <c r="I972" s="243"/>
      <c r="J972" s="239"/>
      <c r="K972" s="239"/>
      <c r="L972" s="244"/>
      <c r="M972" s="245"/>
      <c r="N972" s="246"/>
      <c r="O972" s="246"/>
      <c r="P972" s="246"/>
      <c r="Q972" s="246"/>
      <c r="R972" s="246"/>
      <c r="S972" s="246"/>
      <c r="T972" s="247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8" t="s">
        <v>159</v>
      </c>
      <c r="AU972" s="248" t="s">
        <v>82</v>
      </c>
      <c r="AV972" s="14" t="s">
        <v>82</v>
      </c>
      <c r="AW972" s="14" t="s">
        <v>30</v>
      </c>
      <c r="AX972" s="14" t="s">
        <v>73</v>
      </c>
      <c r="AY972" s="248" t="s">
        <v>152</v>
      </c>
    </row>
    <row r="973" s="15" customFormat="1">
      <c r="A973" s="15"/>
      <c r="B973" s="249"/>
      <c r="C973" s="250"/>
      <c r="D973" s="229" t="s">
        <v>159</v>
      </c>
      <c r="E973" s="251" t="s">
        <v>1</v>
      </c>
      <c r="F973" s="252" t="s">
        <v>162</v>
      </c>
      <c r="G973" s="250"/>
      <c r="H973" s="253">
        <v>1</v>
      </c>
      <c r="I973" s="254"/>
      <c r="J973" s="250"/>
      <c r="K973" s="250"/>
      <c r="L973" s="255"/>
      <c r="M973" s="256"/>
      <c r="N973" s="257"/>
      <c r="O973" s="257"/>
      <c r="P973" s="257"/>
      <c r="Q973" s="257"/>
      <c r="R973" s="257"/>
      <c r="S973" s="257"/>
      <c r="T973" s="258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59" t="s">
        <v>159</v>
      </c>
      <c r="AU973" s="259" t="s">
        <v>82</v>
      </c>
      <c r="AV973" s="15" t="s">
        <v>158</v>
      </c>
      <c r="AW973" s="15" t="s">
        <v>30</v>
      </c>
      <c r="AX973" s="15" t="s">
        <v>80</v>
      </c>
      <c r="AY973" s="259" t="s">
        <v>152</v>
      </c>
    </row>
    <row r="974" s="2" customFormat="1" ht="24.15" customHeight="1">
      <c r="A974" s="38"/>
      <c r="B974" s="39"/>
      <c r="C974" s="214" t="s">
        <v>1000</v>
      </c>
      <c r="D974" s="214" t="s">
        <v>154</v>
      </c>
      <c r="E974" s="215" t="s">
        <v>1001</v>
      </c>
      <c r="F974" s="216" t="s">
        <v>1002</v>
      </c>
      <c r="G974" s="217" t="s">
        <v>218</v>
      </c>
      <c r="H974" s="218">
        <v>1</v>
      </c>
      <c r="I974" s="219"/>
      <c r="J974" s="220">
        <f>ROUND(I974*H974,2)</f>
        <v>0</v>
      </c>
      <c r="K974" s="216" t="s">
        <v>1</v>
      </c>
      <c r="L974" s="44"/>
      <c r="M974" s="221" t="s">
        <v>1</v>
      </c>
      <c r="N974" s="222" t="s">
        <v>38</v>
      </c>
      <c r="O974" s="91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25" t="s">
        <v>190</v>
      </c>
      <c r="AT974" s="225" t="s">
        <v>154</v>
      </c>
      <c r="AU974" s="225" t="s">
        <v>82</v>
      </c>
      <c r="AY974" s="17" t="s">
        <v>152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7" t="s">
        <v>80</v>
      </c>
      <c r="BK974" s="226">
        <f>ROUND(I974*H974,2)</f>
        <v>0</v>
      </c>
      <c r="BL974" s="17" t="s">
        <v>190</v>
      </c>
      <c r="BM974" s="225" t="s">
        <v>1003</v>
      </c>
    </row>
    <row r="975" s="13" customFormat="1">
      <c r="A975" s="13"/>
      <c r="B975" s="227"/>
      <c r="C975" s="228"/>
      <c r="D975" s="229" t="s">
        <v>159</v>
      </c>
      <c r="E975" s="230" t="s">
        <v>1</v>
      </c>
      <c r="F975" s="231" t="s">
        <v>781</v>
      </c>
      <c r="G975" s="228"/>
      <c r="H975" s="230" t="s">
        <v>1</v>
      </c>
      <c r="I975" s="232"/>
      <c r="J975" s="228"/>
      <c r="K975" s="228"/>
      <c r="L975" s="233"/>
      <c r="M975" s="234"/>
      <c r="N975" s="235"/>
      <c r="O975" s="235"/>
      <c r="P975" s="235"/>
      <c r="Q975" s="235"/>
      <c r="R975" s="235"/>
      <c r="S975" s="235"/>
      <c r="T975" s="23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7" t="s">
        <v>159</v>
      </c>
      <c r="AU975" s="237" t="s">
        <v>82</v>
      </c>
      <c r="AV975" s="13" t="s">
        <v>80</v>
      </c>
      <c r="AW975" s="13" t="s">
        <v>30</v>
      </c>
      <c r="AX975" s="13" t="s">
        <v>73</v>
      </c>
      <c r="AY975" s="237" t="s">
        <v>152</v>
      </c>
    </row>
    <row r="976" s="14" customFormat="1">
      <c r="A976" s="14"/>
      <c r="B976" s="238"/>
      <c r="C976" s="239"/>
      <c r="D976" s="229" t="s">
        <v>159</v>
      </c>
      <c r="E976" s="240" t="s">
        <v>1</v>
      </c>
      <c r="F976" s="241" t="s">
        <v>80</v>
      </c>
      <c r="G976" s="239"/>
      <c r="H976" s="242">
        <v>1</v>
      </c>
      <c r="I976" s="243"/>
      <c r="J976" s="239"/>
      <c r="K976" s="239"/>
      <c r="L976" s="244"/>
      <c r="M976" s="245"/>
      <c r="N976" s="246"/>
      <c r="O976" s="246"/>
      <c r="P976" s="246"/>
      <c r="Q976" s="246"/>
      <c r="R976" s="246"/>
      <c r="S976" s="246"/>
      <c r="T976" s="24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8" t="s">
        <v>159</v>
      </c>
      <c r="AU976" s="248" t="s">
        <v>82</v>
      </c>
      <c r="AV976" s="14" t="s">
        <v>82</v>
      </c>
      <c r="AW976" s="14" t="s">
        <v>30</v>
      </c>
      <c r="AX976" s="14" t="s">
        <v>73</v>
      </c>
      <c r="AY976" s="248" t="s">
        <v>152</v>
      </c>
    </row>
    <row r="977" s="15" customFormat="1">
      <c r="A977" s="15"/>
      <c r="B977" s="249"/>
      <c r="C977" s="250"/>
      <c r="D977" s="229" t="s">
        <v>159</v>
      </c>
      <c r="E977" s="251" t="s">
        <v>1</v>
      </c>
      <c r="F977" s="252" t="s">
        <v>162</v>
      </c>
      <c r="G977" s="250"/>
      <c r="H977" s="253">
        <v>1</v>
      </c>
      <c r="I977" s="254"/>
      <c r="J977" s="250"/>
      <c r="K977" s="250"/>
      <c r="L977" s="255"/>
      <c r="M977" s="256"/>
      <c r="N977" s="257"/>
      <c r="O977" s="257"/>
      <c r="P977" s="257"/>
      <c r="Q977" s="257"/>
      <c r="R977" s="257"/>
      <c r="S977" s="257"/>
      <c r="T977" s="258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9" t="s">
        <v>159</v>
      </c>
      <c r="AU977" s="259" t="s">
        <v>82</v>
      </c>
      <c r="AV977" s="15" t="s">
        <v>158</v>
      </c>
      <c r="AW977" s="15" t="s">
        <v>30</v>
      </c>
      <c r="AX977" s="15" t="s">
        <v>80</v>
      </c>
      <c r="AY977" s="259" t="s">
        <v>152</v>
      </c>
    </row>
    <row r="978" s="2" customFormat="1" ht="24.15" customHeight="1">
      <c r="A978" s="38"/>
      <c r="B978" s="39"/>
      <c r="C978" s="214" t="s">
        <v>606</v>
      </c>
      <c r="D978" s="214" t="s">
        <v>154</v>
      </c>
      <c r="E978" s="215" t="s">
        <v>1004</v>
      </c>
      <c r="F978" s="216" t="s">
        <v>1005</v>
      </c>
      <c r="G978" s="217" t="s">
        <v>218</v>
      </c>
      <c r="H978" s="218">
        <v>3</v>
      </c>
      <c r="I978" s="219"/>
      <c r="J978" s="220">
        <f>ROUND(I978*H978,2)</f>
        <v>0</v>
      </c>
      <c r="K978" s="216" t="s">
        <v>1</v>
      </c>
      <c r="L978" s="44"/>
      <c r="M978" s="221" t="s">
        <v>1</v>
      </c>
      <c r="N978" s="222" t="s">
        <v>38</v>
      </c>
      <c r="O978" s="91"/>
      <c r="P978" s="223">
        <f>O978*H978</f>
        <v>0</v>
      </c>
      <c r="Q978" s="223">
        <v>0</v>
      </c>
      <c r="R978" s="223">
        <f>Q978*H978</f>
        <v>0</v>
      </c>
      <c r="S978" s="223">
        <v>0</v>
      </c>
      <c r="T978" s="224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5" t="s">
        <v>190</v>
      </c>
      <c r="AT978" s="225" t="s">
        <v>154</v>
      </c>
      <c r="AU978" s="225" t="s">
        <v>82</v>
      </c>
      <c r="AY978" s="17" t="s">
        <v>152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7" t="s">
        <v>80</v>
      </c>
      <c r="BK978" s="226">
        <f>ROUND(I978*H978,2)</f>
        <v>0</v>
      </c>
      <c r="BL978" s="17" t="s">
        <v>190</v>
      </c>
      <c r="BM978" s="225" t="s">
        <v>1006</v>
      </c>
    </row>
    <row r="979" s="13" customFormat="1">
      <c r="A979" s="13"/>
      <c r="B979" s="227"/>
      <c r="C979" s="228"/>
      <c r="D979" s="229" t="s">
        <v>159</v>
      </c>
      <c r="E979" s="230" t="s">
        <v>1</v>
      </c>
      <c r="F979" s="231" t="s">
        <v>771</v>
      </c>
      <c r="G979" s="228"/>
      <c r="H979" s="230" t="s">
        <v>1</v>
      </c>
      <c r="I979" s="232"/>
      <c r="J979" s="228"/>
      <c r="K979" s="228"/>
      <c r="L979" s="233"/>
      <c r="M979" s="234"/>
      <c r="N979" s="235"/>
      <c r="O979" s="235"/>
      <c r="P979" s="235"/>
      <c r="Q979" s="235"/>
      <c r="R979" s="235"/>
      <c r="S979" s="235"/>
      <c r="T979" s="23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7" t="s">
        <v>159</v>
      </c>
      <c r="AU979" s="237" t="s">
        <v>82</v>
      </c>
      <c r="AV979" s="13" t="s">
        <v>80</v>
      </c>
      <c r="AW979" s="13" t="s">
        <v>30</v>
      </c>
      <c r="AX979" s="13" t="s">
        <v>73</v>
      </c>
      <c r="AY979" s="237" t="s">
        <v>152</v>
      </c>
    </row>
    <row r="980" s="14" customFormat="1">
      <c r="A980" s="14"/>
      <c r="B980" s="238"/>
      <c r="C980" s="239"/>
      <c r="D980" s="229" t="s">
        <v>159</v>
      </c>
      <c r="E980" s="240" t="s">
        <v>1</v>
      </c>
      <c r="F980" s="241" t="s">
        <v>80</v>
      </c>
      <c r="G980" s="239"/>
      <c r="H980" s="242">
        <v>1</v>
      </c>
      <c r="I980" s="243"/>
      <c r="J980" s="239"/>
      <c r="K980" s="239"/>
      <c r="L980" s="244"/>
      <c r="M980" s="245"/>
      <c r="N980" s="246"/>
      <c r="O980" s="246"/>
      <c r="P980" s="246"/>
      <c r="Q980" s="246"/>
      <c r="R980" s="246"/>
      <c r="S980" s="246"/>
      <c r="T980" s="24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8" t="s">
        <v>159</v>
      </c>
      <c r="AU980" s="248" t="s">
        <v>82</v>
      </c>
      <c r="AV980" s="14" t="s">
        <v>82</v>
      </c>
      <c r="AW980" s="14" t="s">
        <v>30</v>
      </c>
      <c r="AX980" s="14" t="s">
        <v>73</v>
      </c>
      <c r="AY980" s="248" t="s">
        <v>152</v>
      </c>
    </row>
    <row r="981" s="13" customFormat="1">
      <c r="A981" s="13"/>
      <c r="B981" s="227"/>
      <c r="C981" s="228"/>
      <c r="D981" s="229" t="s">
        <v>159</v>
      </c>
      <c r="E981" s="230" t="s">
        <v>1</v>
      </c>
      <c r="F981" s="231" t="s">
        <v>781</v>
      </c>
      <c r="G981" s="228"/>
      <c r="H981" s="230" t="s">
        <v>1</v>
      </c>
      <c r="I981" s="232"/>
      <c r="J981" s="228"/>
      <c r="K981" s="228"/>
      <c r="L981" s="233"/>
      <c r="M981" s="234"/>
      <c r="N981" s="235"/>
      <c r="O981" s="235"/>
      <c r="P981" s="235"/>
      <c r="Q981" s="235"/>
      <c r="R981" s="235"/>
      <c r="S981" s="235"/>
      <c r="T981" s="23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7" t="s">
        <v>159</v>
      </c>
      <c r="AU981" s="237" t="s">
        <v>82</v>
      </c>
      <c r="AV981" s="13" t="s">
        <v>80</v>
      </c>
      <c r="AW981" s="13" t="s">
        <v>30</v>
      </c>
      <c r="AX981" s="13" t="s">
        <v>73</v>
      </c>
      <c r="AY981" s="237" t="s">
        <v>152</v>
      </c>
    </row>
    <row r="982" s="14" customFormat="1">
      <c r="A982" s="14"/>
      <c r="B982" s="238"/>
      <c r="C982" s="239"/>
      <c r="D982" s="229" t="s">
        <v>159</v>
      </c>
      <c r="E982" s="240" t="s">
        <v>1</v>
      </c>
      <c r="F982" s="241" t="s">
        <v>438</v>
      </c>
      <c r="G982" s="239"/>
      <c r="H982" s="242">
        <v>2</v>
      </c>
      <c r="I982" s="243"/>
      <c r="J982" s="239"/>
      <c r="K982" s="239"/>
      <c r="L982" s="244"/>
      <c r="M982" s="245"/>
      <c r="N982" s="246"/>
      <c r="O982" s="246"/>
      <c r="P982" s="246"/>
      <c r="Q982" s="246"/>
      <c r="R982" s="246"/>
      <c r="S982" s="246"/>
      <c r="T982" s="24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8" t="s">
        <v>159</v>
      </c>
      <c r="AU982" s="248" t="s">
        <v>82</v>
      </c>
      <c r="AV982" s="14" t="s">
        <v>82</v>
      </c>
      <c r="AW982" s="14" t="s">
        <v>30</v>
      </c>
      <c r="AX982" s="14" t="s">
        <v>73</v>
      </c>
      <c r="AY982" s="248" t="s">
        <v>152</v>
      </c>
    </row>
    <row r="983" s="15" customFormat="1">
      <c r="A983" s="15"/>
      <c r="B983" s="249"/>
      <c r="C983" s="250"/>
      <c r="D983" s="229" t="s">
        <v>159</v>
      </c>
      <c r="E983" s="251" t="s">
        <v>1</v>
      </c>
      <c r="F983" s="252" t="s">
        <v>162</v>
      </c>
      <c r="G983" s="250"/>
      <c r="H983" s="253">
        <v>3</v>
      </c>
      <c r="I983" s="254"/>
      <c r="J983" s="250"/>
      <c r="K983" s="250"/>
      <c r="L983" s="255"/>
      <c r="M983" s="256"/>
      <c r="N983" s="257"/>
      <c r="O983" s="257"/>
      <c r="P983" s="257"/>
      <c r="Q983" s="257"/>
      <c r="R983" s="257"/>
      <c r="S983" s="257"/>
      <c r="T983" s="258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9" t="s">
        <v>159</v>
      </c>
      <c r="AU983" s="259" t="s">
        <v>82</v>
      </c>
      <c r="AV983" s="15" t="s">
        <v>158</v>
      </c>
      <c r="AW983" s="15" t="s">
        <v>30</v>
      </c>
      <c r="AX983" s="15" t="s">
        <v>80</v>
      </c>
      <c r="AY983" s="259" t="s">
        <v>152</v>
      </c>
    </row>
    <row r="984" s="2" customFormat="1" ht="24.15" customHeight="1">
      <c r="A984" s="38"/>
      <c r="B984" s="39"/>
      <c r="C984" s="214" t="s">
        <v>1007</v>
      </c>
      <c r="D984" s="214" t="s">
        <v>154</v>
      </c>
      <c r="E984" s="215" t="s">
        <v>1008</v>
      </c>
      <c r="F984" s="216" t="s">
        <v>1009</v>
      </c>
      <c r="G984" s="217" t="s">
        <v>218</v>
      </c>
      <c r="H984" s="218">
        <v>2</v>
      </c>
      <c r="I984" s="219"/>
      <c r="J984" s="220">
        <f>ROUND(I984*H984,2)</f>
        <v>0</v>
      </c>
      <c r="K984" s="216" t="s">
        <v>1</v>
      </c>
      <c r="L984" s="44"/>
      <c r="M984" s="221" t="s">
        <v>1</v>
      </c>
      <c r="N984" s="222" t="s">
        <v>38</v>
      </c>
      <c r="O984" s="91"/>
      <c r="P984" s="223">
        <f>O984*H984</f>
        <v>0</v>
      </c>
      <c r="Q984" s="223">
        <v>0</v>
      </c>
      <c r="R984" s="223">
        <f>Q984*H984</f>
        <v>0</v>
      </c>
      <c r="S984" s="223">
        <v>0</v>
      </c>
      <c r="T984" s="224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5" t="s">
        <v>190</v>
      </c>
      <c r="AT984" s="225" t="s">
        <v>154</v>
      </c>
      <c r="AU984" s="225" t="s">
        <v>82</v>
      </c>
      <c r="AY984" s="17" t="s">
        <v>152</v>
      </c>
      <c r="BE984" s="226">
        <f>IF(N984="základní",J984,0)</f>
        <v>0</v>
      </c>
      <c r="BF984" s="226">
        <f>IF(N984="snížená",J984,0)</f>
        <v>0</v>
      </c>
      <c r="BG984" s="226">
        <f>IF(N984="zákl. přenesená",J984,0)</f>
        <v>0</v>
      </c>
      <c r="BH984" s="226">
        <f>IF(N984="sníž. přenesená",J984,0)</f>
        <v>0</v>
      </c>
      <c r="BI984" s="226">
        <f>IF(N984="nulová",J984,0)</f>
        <v>0</v>
      </c>
      <c r="BJ984" s="17" t="s">
        <v>80</v>
      </c>
      <c r="BK984" s="226">
        <f>ROUND(I984*H984,2)</f>
        <v>0</v>
      </c>
      <c r="BL984" s="17" t="s">
        <v>190</v>
      </c>
      <c r="BM984" s="225" t="s">
        <v>1010</v>
      </c>
    </row>
    <row r="985" s="13" customFormat="1">
      <c r="A985" s="13"/>
      <c r="B985" s="227"/>
      <c r="C985" s="228"/>
      <c r="D985" s="229" t="s">
        <v>159</v>
      </c>
      <c r="E985" s="230" t="s">
        <v>1</v>
      </c>
      <c r="F985" s="231" t="s">
        <v>781</v>
      </c>
      <c r="G985" s="228"/>
      <c r="H985" s="230" t="s">
        <v>1</v>
      </c>
      <c r="I985" s="232"/>
      <c r="J985" s="228"/>
      <c r="K985" s="228"/>
      <c r="L985" s="233"/>
      <c r="M985" s="234"/>
      <c r="N985" s="235"/>
      <c r="O985" s="235"/>
      <c r="P985" s="235"/>
      <c r="Q985" s="235"/>
      <c r="R985" s="235"/>
      <c r="S985" s="235"/>
      <c r="T985" s="236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7" t="s">
        <v>159</v>
      </c>
      <c r="AU985" s="237" t="s">
        <v>82</v>
      </c>
      <c r="AV985" s="13" t="s">
        <v>80</v>
      </c>
      <c r="AW985" s="13" t="s">
        <v>30</v>
      </c>
      <c r="AX985" s="13" t="s">
        <v>73</v>
      </c>
      <c r="AY985" s="237" t="s">
        <v>152</v>
      </c>
    </row>
    <row r="986" s="14" customFormat="1">
      <c r="A986" s="14"/>
      <c r="B986" s="238"/>
      <c r="C986" s="239"/>
      <c r="D986" s="229" t="s">
        <v>159</v>
      </c>
      <c r="E986" s="240" t="s">
        <v>1</v>
      </c>
      <c r="F986" s="241" t="s">
        <v>438</v>
      </c>
      <c r="G986" s="239"/>
      <c r="H986" s="242">
        <v>2</v>
      </c>
      <c r="I986" s="243"/>
      <c r="J986" s="239"/>
      <c r="K986" s="239"/>
      <c r="L986" s="244"/>
      <c r="M986" s="245"/>
      <c r="N986" s="246"/>
      <c r="O986" s="246"/>
      <c r="P986" s="246"/>
      <c r="Q986" s="246"/>
      <c r="R986" s="246"/>
      <c r="S986" s="246"/>
      <c r="T986" s="24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8" t="s">
        <v>159</v>
      </c>
      <c r="AU986" s="248" t="s">
        <v>82</v>
      </c>
      <c r="AV986" s="14" t="s">
        <v>82</v>
      </c>
      <c r="AW986" s="14" t="s">
        <v>30</v>
      </c>
      <c r="AX986" s="14" t="s">
        <v>73</v>
      </c>
      <c r="AY986" s="248" t="s">
        <v>152</v>
      </c>
    </row>
    <row r="987" s="15" customFormat="1">
      <c r="A987" s="15"/>
      <c r="B987" s="249"/>
      <c r="C987" s="250"/>
      <c r="D987" s="229" t="s">
        <v>159</v>
      </c>
      <c r="E987" s="251" t="s">
        <v>1</v>
      </c>
      <c r="F987" s="252" t="s">
        <v>162</v>
      </c>
      <c r="G987" s="250"/>
      <c r="H987" s="253">
        <v>2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9" t="s">
        <v>159</v>
      </c>
      <c r="AU987" s="259" t="s">
        <v>82</v>
      </c>
      <c r="AV987" s="15" t="s">
        <v>158</v>
      </c>
      <c r="AW987" s="15" t="s">
        <v>30</v>
      </c>
      <c r="AX987" s="15" t="s">
        <v>80</v>
      </c>
      <c r="AY987" s="259" t="s">
        <v>152</v>
      </c>
    </row>
    <row r="988" s="2" customFormat="1" ht="24.15" customHeight="1">
      <c r="A988" s="38"/>
      <c r="B988" s="39"/>
      <c r="C988" s="214" t="s">
        <v>620</v>
      </c>
      <c r="D988" s="214" t="s">
        <v>154</v>
      </c>
      <c r="E988" s="215" t="s">
        <v>1011</v>
      </c>
      <c r="F988" s="216" t="s">
        <v>1012</v>
      </c>
      <c r="G988" s="217" t="s">
        <v>218</v>
      </c>
      <c r="H988" s="218">
        <v>8</v>
      </c>
      <c r="I988" s="219"/>
      <c r="J988" s="220">
        <f>ROUND(I988*H988,2)</f>
        <v>0</v>
      </c>
      <c r="K988" s="216" t="s">
        <v>1</v>
      </c>
      <c r="L988" s="44"/>
      <c r="M988" s="221" t="s">
        <v>1</v>
      </c>
      <c r="N988" s="222" t="s">
        <v>38</v>
      </c>
      <c r="O988" s="91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25" t="s">
        <v>190</v>
      </c>
      <c r="AT988" s="225" t="s">
        <v>154</v>
      </c>
      <c r="AU988" s="225" t="s">
        <v>82</v>
      </c>
      <c r="AY988" s="17" t="s">
        <v>152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7" t="s">
        <v>80</v>
      </c>
      <c r="BK988" s="226">
        <f>ROUND(I988*H988,2)</f>
        <v>0</v>
      </c>
      <c r="BL988" s="17" t="s">
        <v>190</v>
      </c>
      <c r="BM988" s="225" t="s">
        <v>1013</v>
      </c>
    </row>
    <row r="989" s="13" customFormat="1">
      <c r="A989" s="13"/>
      <c r="B989" s="227"/>
      <c r="C989" s="228"/>
      <c r="D989" s="229" t="s">
        <v>159</v>
      </c>
      <c r="E989" s="230" t="s">
        <v>1</v>
      </c>
      <c r="F989" s="231" t="s">
        <v>781</v>
      </c>
      <c r="G989" s="228"/>
      <c r="H989" s="230" t="s">
        <v>1</v>
      </c>
      <c r="I989" s="232"/>
      <c r="J989" s="228"/>
      <c r="K989" s="228"/>
      <c r="L989" s="233"/>
      <c r="M989" s="234"/>
      <c r="N989" s="235"/>
      <c r="O989" s="235"/>
      <c r="P989" s="235"/>
      <c r="Q989" s="235"/>
      <c r="R989" s="235"/>
      <c r="S989" s="235"/>
      <c r="T989" s="23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7" t="s">
        <v>159</v>
      </c>
      <c r="AU989" s="237" t="s">
        <v>82</v>
      </c>
      <c r="AV989" s="13" t="s">
        <v>80</v>
      </c>
      <c r="AW989" s="13" t="s">
        <v>30</v>
      </c>
      <c r="AX989" s="13" t="s">
        <v>73</v>
      </c>
      <c r="AY989" s="237" t="s">
        <v>152</v>
      </c>
    </row>
    <row r="990" s="14" customFormat="1">
      <c r="A990" s="14"/>
      <c r="B990" s="238"/>
      <c r="C990" s="239"/>
      <c r="D990" s="229" t="s">
        <v>159</v>
      </c>
      <c r="E990" s="240" t="s">
        <v>1</v>
      </c>
      <c r="F990" s="241" t="s">
        <v>1014</v>
      </c>
      <c r="G990" s="239"/>
      <c r="H990" s="242">
        <v>8</v>
      </c>
      <c r="I990" s="243"/>
      <c r="J990" s="239"/>
      <c r="K990" s="239"/>
      <c r="L990" s="244"/>
      <c r="M990" s="245"/>
      <c r="N990" s="246"/>
      <c r="O990" s="246"/>
      <c r="P990" s="246"/>
      <c r="Q990" s="246"/>
      <c r="R990" s="246"/>
      <c r="S990" s="246"/>
      <c r="T990" s="24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8" t="s">
        <v>159</v>
      </c>
      <c r="AU990" s="248" t="s">
        <v>82</v>
      </c>
      <c r="AV990" s="14" t="s">
        <v>82</v>
      </c>
      <c r="AW990" s="14" t="s">
        <v>30</v>
      </c>
      <c r="AX990" s="14" t="s">
        <v>73</v>
      </c>
      <c r="AY990" s="248" t="s">
        <v>152</v>
      </c>
    </row>
    <row r="991" s="15" customFormat="1">
      <c r="A991" s="15"/>
      <c r="B991" s="249"/>
      <c r="C991" s="250"/>
      <c r="D991" s="229" t="s">
        <v>159</v>
      </c>
      <c r="E991" s="251" t="s">
        <v>1</v>
      </c>
      <c r="F991" s="252" t="s">
        <v>162</v>
      </c>
      <c r="G991" s="250"/>
      <c r="H991" s="253">
        <v>8</v>
      </c>
      <c r="I991" s="254"/>
      <c r="J991" s="250"/>
      <c r="K991" s="250"/>
      <c r="L991" s="255"/>
      <c r="M991" s="256"/>
      <c r="N991" s="257"/>
      <c r="O991" s="257"/>
      <c r="P991" s="257"/>
      <c r="Q991" s="257"/>
      <c r="R991" s="257"/>
      <c r="S991" s="257"/>
      <c r="T991" s="258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9" t="s">
        <v>159</v>
      </c>
      <c r="AU991" s="259" t="s">
        <v>82</v>
      </c>
      <c r="AV991" s="15" t="s">
        <v>158</v>
      </c>
      <c r="AW991" s="15" t="s">
        <v>30</v>
      </c>
      <c r="AX991" s="15" t="s">
        <v>80</v>
      </c>
      <c r="AY991" s="259" t="s">
        <v>152</v>
      </c>
    </row>
    <row r="992" s="2" customFormat="1" ht="21.75" customHeight="1">
      <c r="A992" s="38"/>
      <c r="B992" s="39"/>
      <c r="C992" s="214" t="s">
        <v>1015</v>
      </c>
      <c r="D992" s="214" t="s">
        <v>154</v>
      </c>
      <c r="E992" s="215" t="s">
        <v>1016</v>
      </c>
      <c r="F992" s="216" t="s">
        <v>1017</v>
      </c>
      <c r="G992" s="217" t="s">
        <v>218</v>
      </c>
      <c r="H992" s="218">
        <v>2</v>
      </c>
      <c r="I992" s="219"/>
      <c r="J992" s="220">
        <f>ROUND(I992*H992,2)</f>
        <v>0</v>
      </c>
      <c r="K992" s="216" t="s">
        <v>1</v>
      </c>
      <c r="L992" s="44"/>
      <c r="M992" s="221" t="s">
        <v>1</v>
      </c>
      <c r="N992" s="222" t="s">
        <v>38</v>
      </c>
      <c r="O992" s="91"/>
      <c r="P992" s="223">
        <f>O992*H992</f>
        <v>0</v>
      </c>
      <c r="Q992" s="223">
        <v>0</v>
      </c>
      <c r="R992" s="223">
        <f>Q992*H992</f>
        <v>0</v>
      </c>
      <c r="S992" s="223">
        <v>0</v>
      </c>
      <c r="T992" s="224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25" t="s">
        <v>190</v>
      </c>
      <c r="AT992" s="225" t="s">
        <v>154</v>
      </c>
      <c r="AU992" s="225" t="s">
        <v>82</v>
      </c>
      <c r="AY992" s="17" t="s">
        <v>152</v>
      </c>
      <c r="BE992" s="226">
        <f>IF(N992="základní",J992,0)</f>
        <v>0</v>
      </c>
      <c r="BF992" s="226">
        <f>IF(N992="snížená",J992,0)</f>
        <v>0</v>
      </c>
      <c r="BG992" s="226">
        <f>IF(N992="zákl. přenesená",J992,0)</f>
        <v>0</v>
      </c>
      <c r="BH992" s="226">
        <f>IF(N992="sníž. přenesená",J992,0)</f>
        <v>0</v>
      </c>
      <c r="BI992" s="226">
        <f>IF(N992="nulová",J992,0)</f>
        <v>0</v>
      </c>
      <c r="BJ992" s="17" t="s">
        <v>80</v>
      </c>
      <c r="BK992" s="226">
        <f>ROUND(I992*H992,2)</f>
        <v>0</v>
      </c>
      <c r="BL992" s="17" t="s">
        <v>190</v>
      </c>
      <c r="BM992" s="225" t="s">
        <v>1018</v>
      </c>
    </row>
    <row r="993" s="13" customFormat="1">
      <c r="A993" s="13"/>
      <c r="B993" s="227"/>
      <c r="C993" s="228"/>
      <c r="D993" s="229" t="s">
        <v>159</v>
      </c>
      <c r="E993" s="230" t="s">
        <v>1</v>
      </c>
      <c r="F993" s="231" t="s">
        <v>781</v>
      </c>
      <c r="G993" s="228"/>
      <c r="H993" s="230" t="s">
        <v>1</v>
      </c>
      <c r="I993" s="232"/>
      <c r="J993" s="228"/>
      <c r="K993" s="228"/>
      <c r="L993" s="233"/>
      <c r="M993" s="234"/>
      <c r="N993" s="235"/>
      <c r="O993" s="235"/>
      <c r="P993" s="235"/>
      <c r="Q993" s="235"/>
      <c r="R993" s="235"/>
      <c r="S993" s="235"/>
      <c r="T993" s="23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7" t="s">
        <v>159</v>
      </c>
      <c r="AU993" s="237" t="s">
        <v>82</v>
      </c>
      <c r="AV993" s="13" t="s">
        <v>80</v>
      </c>
      <c r="AW993" s="13" t="s">
        <v>30</v>
      </c>
      <c r="AX993" s="13" t="s">
        <v>73</v>
      </c>
      <c r="AY993" s="237" t="s">
        <v>152</v>
      </c>
    </row>
    <row r="994" s="14" customFormat="1">
      <c r="A994" s="14"/>
      <c r="B994" s="238"/>
      <c r="C994" s="239"/>
      <c r="D994" s="229" t="s">
        <v>159</v>
      </c>
      <c r="E994" s="240" t="s">
        <v>1</v>
      </c>
      <c r="F994" s="241" t="s">
        <v>438</v>
      </c>
      <c r="G994" s="239"/>
      <c r="H994" s="242">
        <v>2</v>
      </c>
      <c r="I994" s="243"/>
      <c r="J994" s="239"/>
      <c r="K994" s="239"/>
      <c r="L994" s="244"/>
      <c r="M994" s="245"/>
      <c r="N994" s="246"/>
      <c r="O994" s="246"/>
      <c r="P994" s="246"/>
      <c r="Q994" s="246"/>
      <c r="R994" s="246"/>
      <c r="S994" s="246"/>
      <c r="T994" s="24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8" t="s">
        <v>159</v>
      </c>
      <c r="AU994" s="248" t="s">
        <v>82</v>
      </c>
      <c r="AV994" s="14" t="s">
        <v>82</v>
      </c>
      <c r="AW994" s="14" t="s">
        <v>30</v>
      </c>
      <c r="AX994" s="14" t="s">
        <v>73</v>
      </c>
      <c r="AY994" s="248" t="s">
        <v>152</v>
      </c>
    </row>
    <row r="995" s="15" customFormat="1">
      <c r="A995" s="15"/>
      <c r="B995" s="249"/>
      <c r="C995" s="250"/>
      <c r="D995" s="229" t="s">
        <v>159</v>
      </c>
      <c r="E995" s="251" t="s">
        <v>1</v>
      </c>
      <c r="F995" s="252" t="s">
        <v>162</v>
      </c>
      <c r="G995" s="250"/>
      <c r="H995" s="253">
        <v>2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9" t="s">
        <v>159</v>
      </c>
      <c r="AU995" s="259" t="s">
        <v>82</v>
      </c>
      <c r="AV995" s="15" t="s">
        <v>158</v>
      </c>
      <c r="AW995" s="15" t="s">
        <v>30</v>
      </c>
      <c r="AX995" s="15" t="s">
        <v>80</v>
      </c>
      <c r="AY995" s="259" t="s">
        <v>152</v>
      </c>
    </row>
    <row r="996" s="2" customFormat="1" ht="21.75" customHeight="1">
      <c r="A996" s="38"/>
      <c r="B996" s="39"/>
      <c r="C996" s="214" t="s">
        <v>624</v>
      </c>
      <c r="D996" s="214" t="s">
        <v>154</v>
      </c>
      <c r="E996" s="215" t="s">
        <v>1019</v>
      </c>
      <c r="F996" s="216" t="s">
        <v>1020</v>
      </c>
      <c r="G996" s="217" t="s">
        <v>218</v>
      </c>
      <c r="H996" s="218">
        <v>2</v>
      </c>
      <c r="I996" s="219"/>
      <c r="J996" s="220">
        <f>ROUND(I996*H996,2)</f>
        <v>0</v>
      </c>
      <c r="K996" s="216" t="s">
        <v>1</v>
      </c>
      <c r="L996" s="44"/>
      <c r="M996" s="221" t="s">
        <v>1</v>
      </c>
      <c r="N996" s="222" t="s">
        <v>38</v>
      </c>
      <c r="O996" s="91"/>
      <c r="P996" s="223">
        <f>O996*H996</f>
        <v>0</v>
      </c>
      <c r="Q996" s="223">
        <v>0</v>
      </c>
      <c r="R996" s="223">
        <f>Q996*H996</f>
        <v>0</v>
      </c>
      <c r="S996" s="223">
        <v>0</v>
      </c>
      <c r="T996" s="224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25" t="s">
        <v>190</v>
      </c>
      <c r="AT996" s="225" t="s">
        <v>154</v>
      </c>
      <c r="AU996" s="225" t="s">
        <v>82</v>
      </c>
      <c r="AY996" s="17" t="s">
        <v>152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7" t="s">
        <v>80</v>
      </c>
      <c r="BK996" s="226">
        <f>ROUND(I996*H996,2)</f>
        <v>0</v>
      </c>
      <c r="BL996" s="17" t="s">
        <v>190</v>
      </c>
      <c r="BM996" s="225" t="s">
        <v>1021</v>
      </c>
    </row>
    <row r="997" s="2" customFormat="1" ht="24.15" customHeight="1">
      <c r="A997" s="38"/>
      <c r="B997" s="39"/>
      <c r="C997" s="214" t="s">
        <v>1022</v>
      </c>
      <c r="D997" s="214" t="s">
        <v>154</v>
      </c>
      <c r="E997" s="215" t="s">
        <v>1023</v>
      </c>
      <c r="F997" s="216" t="s">
        <v>1024</v>
      </c>
      <c r="G997" s="217" t="s">
        <v>218</v>
      </c>
      <c r="H997" s="218">
        <v>2</v>
      </c>
      <c r="I997" s="219"/>
      <c r="J997" s="220">
        <f>ROUND(I997*H997,2)</f>
        <v>0</v>
      </c>
      <c r="K997" s="216" t="s">
        <v>1</v>
      </c>
      <c r="L997" s="44"/>
      <c r="M997" s="221" t="s">
        <v>1</v>
      </c>
      <c r="N997" s="222" t="s">
        <v>38</v>
      </c>
      <c r="O997" s="91"/>
      <c r="P997" s="223">
        <f>O997*H997</f>
        <v>0</v>
      </c>
      <c r="Q997" s="223">
        <v>0</v>
      </c>
      <c r="R997" s="223">
        <f>Q997*H997</f>
        <v>0</v>
      </c>
      <c r="S997" s="223">
        <v>0</v>
      </c>
      <c r="T997" s="224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5" t="s">
        <v>190</v>
      </c>
      <c r="AT997" s="225" t="s">
        <v>154</v>
      </c>
      <c r="AU997" s="225" t="s">
        <v>82</v>
      </c>
      <c r="AY997" s="17" t="s">
        <v>152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7" t="s">
        <v>80</v>
      </c>
      <c r="BK997" s="226">
        <f>ROUND(I997*H997,2)</f>
        <v>0</v>
      </c>
      <c r="BL997" s="17" t="s">
        <v>190</v>
      </c>
      <c r="BM997" s="225" t="s">
        <v>1025</v>
      </c>
    </row>
    <row r="998" s="13" customFormat="1">
      <c r="A998" s="13"/>
      <c r="B998" s="227"/>
      <c r="C998" s="228"/>
      <c r="D998" s="229" t="s">
        <v>159</v>
      </c>
      <c r="E998" s="230" t="s">
        <v>1</v>
      </c>
      <c r="F998" s="231" t="s">
        <v>781</v>
      </c>
      <c r="G998" s="228"/>
      <c r="H998" s="230" t="s">
        <v>1</v>
      </c>
      <c r="I998" s="232"/>
      <c r="J998" s="228"/>
      <c r="K998" s="228"/>
      <c r="L998" s="233"/>
      <c r="M998" s="234"/>
      <c r="N998" s="235"/>
      <c r="O998" s="235"/>
      <c r="P998" s="235"/>
      <c r="Q998" s="235"/>
      <c r="R998" s="235"/>
      <c r="S998" s="235"/>
      <c r="T998" s="23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7" t="s">
        <v>159</v>
      </c>
      <c r="AU998" s="237" t="s">
        <v>82</v>
      </c>
      <c r="AV998" s="13" t="s">
        <v>80</v>
      </c>
      <c r="AW998" s="13" t="s">
        <v>30</v>
      </c>
      <c r="AX998" s="13" t="s">
        <v>73</v>
      </c>
      <c r="AY998" s="237" t="s">
        <v>152</v>
      </c>
    </row>
    <row r="999" s="14" customFormat="1">
      <c r="A999" s="14"/>
      <c r="B999" s="238"/>
      <c r="C999" s="239"/>
      <c r="D999" s="229" t="s">
        <v>159</v>
      </c>
      <c r="E999" s="240" t="s">
        <v>1</v>
      </c>
      <c r="F999" s="241" t="s">
        <v>438</v>
      </c>
      <c r="G999" s="239"/>
      <c r="H999" s="242">
        <v>2</v>
      </c>
      <c r="I999" s="243"/>
      <c r="J999" s="239"/>
      <c r="K999" s="239"/>
      <c r="L999" s="244"/>
      <c r="M999" s="245"/>
      <c r="N999" s="246"/>
      <c r="O999" s="246"/>
      <c r="P999" s="246"/>
      <c r="Q999" s="246"/>
      <c r="R999" s="246"/>
      <c r="S999" s="246"/>
      <c r="T999" s="24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8" t="s">
        <v>159</v>
      </c>
      <c r="AU999" s="248" t="s">
        <v>82</v>
      </c>
      <c r="AV999" s="14" t="s">
        <v>82</v>
      </c>
      <c r="AW999" s="14" t="s">
        <v>30</v>
      </c>
      <c r="AX999" s="14" t="s">
        <v>73</v>
      </c>
      <c r="AY999" s="248" t="s">
        <v>152</v>
      </c>
    </row>
    <row r="1000" s="15" customFormat="1">
      <c r="A1000" s="15"/>
      <c r="B1000" s="249"/>
      <c r="C1000" s="250"/>
      <c r="D1000" s="229" t="s">
        <v>159</v>
      </c>
      <c r="E1000" s="251" t="s">
        <v>1</v>
      </c>
      <c r="F1000" s="252" t="s">
        <v>162</v>
      </c>
      <c r="G1000" s="250"/>
      <c r="H1000" s="253">
        <v>2</v>
      </c>
      <c r="I1000" s="254"/>
      <c r="J1000" s="250"/>
      <c r="K1000" s="250"/>
      <c r="L1000" s="255"/>
      <c r="M1000" s="256"/>
      <c r="N1000" s="257"/>
      <c r="O1000" s="257"/>
      <c r="P1000" s="257"/>
      <c r="Q1000" s="257"/>
      <c r="R1000" s="257"/>
      <c r="S1000" s="257"/>
      <c r="T1000" s="258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9" t="s">
        <v>159</v>
      </c>
      <c r="AU1000" s="259" t="s">
        <v>82</v>
      </c>
      <c r="AV1000" s="15" t="s">
        <v>158</v>
      </c>
      <c r="AW1000" s="15" t="s">
        <v>30</v>
      </c>
      <c r="AX1000" s="15" t="s">
        <v>80</v>
      </c>
      <c r="AY1000" s="259" t="s">
        <v>152</v>
      </c>
    </row>
    <row r="1001" s="2" customFormat="1" ht="24.15" customHeight="1">
      <c r="A1001" s="38"/>
      <c r="B1001" s="39"/>
      <c r="C1001" s="214" t="s">
        <v>632</v>
      </c>
      <c r="D1001" s="214" t="s">
        <v>154</v>
      </c>
      <c r="E1001" s="215" t="s">
        <v>1026</v>
      </c>
      <c r="F1001" s="216" t="s">
        <v>1027</v>
      </c>
      <c r="G1001" s="217" t="s">
        <v>218</v>
      </c>
      <c r="H1001" s="218">
        <v>4</v>
      </c>
      <c r="I1001" s="219"/>
      <c r="J1001" s="220">
        <f>ROUND(I1001*H1001,2)</f>
        <v>0</v>
      </c>
      <c r="K1001" s="216" t="s">
        <v>1</v>
      </c>
      <c r="L1001" s="44"/>
      <c r="M1001" s="221" t="s">
        <v>1</v>
      </c>
      <c r="N1001" s="222" t="s">
        <v>38</v>
      </c>
      <c r="O1001" s="91"/>
      <c r="P1001" s="223">
        <f>O1001*H1001</f>
        <v>0</v>
      </c>
      <c r="Q1001" s="223">
        <v>0</v>
      </c>
      <c r="R1001" s="223">
        <f>Q1001*H1001</f>
        <v>0</v>
      </c>
      <c r="S1001" s="223">
        <v>0</v>
      </c>
      <c r="T1001" s="224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5" t="s">
        <v>190</v>
      </c>
      <c r="AT1001" s="225" t="s">
        <v>154</v>
      </c>
      <c r="AU1001" s="225" t="s">
        <v>82</v>
      </c>
      <c r="AY1001" s="17" t="s">
        <v>152</v>
      </c>
      <c r="BE1001" s="226">
        <f>IF(N1001="základní",J1001,0)</f>
        <v>0</v>
      </c>
      <c r="BF1001" s="226">
        <f>IF(N1001="snížená",J1001,0)</f>
        <v>0</v>
      </c>
      <c r="BG1001" s="226">
        <f>IF(N1001="zákl. přenesená",J1001,0)</f>
        <v>0</v>
      </c>
      <c r="BH1001" s="226">
        <f>IF(N1001="sníž. přenesená",J1001,0)</f>
        <v>0</v>
      </c>
      <c r="BI1001" s="226">
        <f>IF(N1001="nulová",J1001,0)</f>
        <v>0</v>
      </c>
      <c r="BJ1001" s="17" t="s">
        <v>80</v>
      </c>
      <c r="BK1001" s="226">
        <f>ROUND(I1001*H1001,2)</f>
        <v>0</v>
      </c>
      <c r="BL1001" s="17" t="s">
        <v>190</v>
      </c>
      <c r="BM1001" s="225" t="s">
        <v>1028</v>
      </c>
    </row>
    <row r="1002" s="13" customFormat="1">
      <c r="A1002" s="13"/>
      <c r="B1002" s="227"/>
      <c r="C1002" s="228"/>
      <c r="D1002" s="229" t="s">
        <v>159</v>
      </c>
      <c r="E1002" s="230" t="s">
        <v>1</v>
      </c>
      <c r="F1002" s="231" t="s">
        <v>781</v>
      </c>
      <c r="G1002" s="228"/>
      <c r="H1002" s="230" t="s">
        <v>1</v>
      </c>
      <c r="I1002" s="232"/>
      <c r="J1002" s="228"/>
      <c r="K1002" s="228"/>
      <c r="L1002" s="233"/>
      <c r="M1002" s="234"/>
      <c r="N1002" s="235"/>
      <c r="O1002" s="235"/>
      <c r="P1002" s="235"/>
      <c r="Q1002" s="235"/>
      <c r="R1002" s="235"/>
      <c r="S1002" s="235"/>
      <c r="T1002" s="23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7" t="s">
        <v>159</v>
      </c>
      <c r="AU1002" s="237" t="s">
        <v>82</v>
      </c>
      <c r="AV1002" s="13" t="s">
        <v>80</v>
      </c>
      <c r="AW1002" s="13" t="s">
        <v>30</v>
      </c>
      <c r="AX1002" s="13" t="s">
        <v>73</v>
      </c>
      <c r="AY1002" s="237" t="s">
        <v>152</v>
      </c>
    </row>
    <row r="1003" s="14" customFormat="1">
      <c r="A1003" s="14"/>
      <c r="B1003" s="238"/>
      <c r="C1003" s="239"/>
      <c r="D1003" s="229" t="s">
        <v>159</v>
      </c>
      <c r="E1003" s="240" t="s">
        <v>1</v>
      </c>
      <c r="F1003" s="241" t="s">
        <v>836</v>
      </c>
      <c r="G1003" s="239"/>
      <c r="H1003" s="242">
        <v>4</v>
      </c>
      <c r="I1003" s="243"/>
      <c r="J1003" s="239"/>
      <c r="K1003" s="239"/>
      <c r="L1003" s="244"/>
      <c r="M1003" s="245"/>
      <c r="N1003" s="246"/>
      <c r="O1003" s="246"/>
      <c r="P1003" s="246"/>
      <c r="Q1003" s="246"/>
      <c r="R1003" s="246"/>
      <c r="S1003" s="246"/>
      <c r="T1003" s="24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8" t="s">
        <v>159</v>
      </c>
      <c r="AU1003" s="248" t="s">
        <v>82</v>
      </c>
      <c r="AV1003" s="14" t="s">
        <v>82</v>
      </c>
      <c r="AW1003" s="14" t="s">
        <v>30</v>
      </c>
      <c r="AX1003" s="14" t="s">
        <v>73</v>
      </c>
      <c r="AY1003" s="248" t="s">
        <v>152</v>
      </c>
    </row>
    <row r="1004" s="15" customFormat="1">
      <c r="A1004" s="15"/>
      <c r="B1004" s="249"/>
      <c r="C1004" s="250"/>
      <c r="D1004" s="229" t="s">
        <v>159</v>
      </c>
      <c r="E1004" s="251" t="s">
        <v>1</v>
      </c>
      <c r="F1004" s="252" t="s">
        <v>162</v>
      </c>
      <c r="G1004" s="250"/>
      <c r="H1004" s="253">
        <v>4</v>
      </c>
      <c r="I1004" s="254"/>
      <c r="J1004" s="250"/>
      <c r="K1004" s="250"/>
      <c r="L1004" s="255"/>
      <c r="M1004" s="256"/>
      <c r="N1004" s="257"/>
      <c r="O1004" s="257"/>
      <c r="P1004" s="257"/>
      <c r="Q1004" s="257"/>
      <c r="R1004" s="257"/>
      <c r="S1004" s="257"/>
      <c r="T1004" s="258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9" t="s">
        <v>159</v>
      </c>
      <c r="AU1004" s="259" t="s">
        <v>82</v>
      </c>
      <c r="AV1004" s="15" t="s">
        <v>158</v>
      </c>
      <c r="AW1004" s="15" t="s">
        <v>30</v>
      </c>
      <c r="AX1004" s="15" t="s">
        <v>80</v>
      </c>
      <c r="AY1004" s="259" t="s">
        <v>152</v>
      </c>
    </row>
    <row r="1005" s="2" customFormat="1" ht="24.15" customHeight="1">
      <c r="A1005" s="38"/>
      <c r="B1005" s="39"/>
      <c r="C1005" s="214" t="s">
        <v>1029</v>
      </c>
      <c r="D1005" s="214" t="s">
        <v>154</v>
      </c>
      <c r="E1005" s="215" t="s">
        <v>1030</v>
      </c>
      <c r="F1005" s="216" t="s">
        <v>1031</v>
      </c>
      <c r="G1005" s="217" t="s">
        <v>218</v>
      </c>
      <c r="H1005" s="218">
        <v>1</v>
      </c>
      <c r="I1005" s="219"/>
      <c r="J1005" s="220">
        <f>ROUND(I1005*H1005,2)</f>
        <v>0</v>
      </c>
      <c r="K1005" s="216" t="s">
        <v>1</v>
      </c>
      <c r="L1005" s="44"/>
      <c r="M1005" s="221" t="s">
        <v>1</v>
      </c>
      <c r="N1005" s="222" t="s">
        <v>38</v>
      </c>
      <c r="O1005" s="91"/>
      <c r="P1005" s="223">
        <f>O1005*H1005</f>
        <v>0</v>
      </c>
      <c r="Q1005" s="223">
        <v>0</v>
      </c>
      <c r="R1005" s="223">
        <f>Q1005*H1005</f>
        <v>0</v>
      </c>
      <c r="S1005" s="223">
        <v>0</v>
      </c>
      <c r="T1005" s="224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5" t="s">
        <v>190</v>
      </c>
      <c r="AT1005" s="225" t="s">
        <v>154</v>
      </c>
      <c r="AU1005" s="225" t="s">
        <v>82</v>
      </c>
      <c r="AY1005" s="17" t="s">
        <v>152</v>
      </c>
      <c r="BE1005" s="226">
        <f>IF(N1005="základní",J1005,0)</f>
        <v>0</v>
      </c>
      <c r="BF1005" s="226">
        <f>IF(N1005="snížená",J1005,0)</f>
        <v>0</v>
      </c>
      <c r="BG1005" s="226">
        <f>IF(N1005="zákl. přenesená",J1005,0)</f>
        <v>0</v>
      </c>
      <c r="BH1005" s="226">
        <f>IF(N1005="sníž. přenesená",J1005,0)</f>
        <v>0</v>
      </c>
      <c r="BI1005" s="226">
        <f>IF(N1005="nulová",J1005,0)</f>
        <v>0</v>
      </c>
      <c r="BJ1005" s="17" t="s">
        <v>80</v>
      </c>
      <c r="BK1005" s="226">
        <f>ROUND(I1005*H1005,2)</f>
        <v>0</v>
      </c>
      <c r="BL1005" s="17" t="s">
        <v>190</v>
      </c>
      <c r="BM1005" s="225" t="s">
        <v>1032</v>
      </c>
    </row>
    <row r="1006" s="13" customFormat="1">
      <c r="A1006" s="13"/>
      <c r="B1006" s="227"/>
      <c r="C1006" s="228"/>
      <c r="D1006" s="229" t="s">
        <v>159</v>
      </c>
      <c r="E1006" s="230" t="s">
        <v>1</v>
      </c>
      <c r="F1006" s="231" t="s">
        <v>771</v>
      </c>
      <c r="G1006" s="228"/>
      <c r="H1006" s="230" t="s">
        <v>1</v>
      </c>
      <c r="I1006" s="232"/>
      <c r="J1006" s="228"/>
      <c r="K1006" s="228"/>
      <c r="L1006" s="233"/>
      <c r="M1006" s="234"/>
      <c r="N1006" s="235"/>
      <c r="O1006" s="235"/>
      <c r="P1006" s="235"/>
      <c r="Q1006" s="235"/>
      <c r="R1006" s="235"/>
      <c r="S1006" s="235"/>
      <c r="T1006" s="23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7" t="s">
        <v>159</v>
      </c>
      <c r="AU1006" s="237" t="s">
        <v>82</v>
      </c>
      <c r="AV1006" s="13" t="s">
        <v>80</v>
      </c>
      <c r="AW1006" s="13" t="s">
        <v>30</v>
      </c>
      <c r="AX1006" s="13" t="s">
        <v>73</v>
      </c>
      <c r="AY1006" s="237" t="s">
        <v>152</v>
      </c>
    </row>
    <row r="1007" s="14" customFormat="1">
      <c r="A1007" s="14"/>
      <c r="B1007" s="238"/>
      <c r="C1007" s="239"/>
      <c r="D1007" s="229" t="s">
        <v>159</v>
      </c>
      <c r="E1007" s="240" t="s">
        <v>1</v>
      </c>
      <c r="F1007" s="241" t="s">
        <v>80</v>
      </c>
      <c r="G1007" s="239"/>
      <c r="H1007" s="242">
        <v>1</v>
      </c>
      <c r="I1007" s="243"/>
      <c r="J1007" s="239"/>
      <c r="K1007" s="239"/>
      <c r="L1007" s="244"/>
      <c r="M1007" s="245"/>
      <c r="N1007" s="246"/>
      <c r="O1007" s="246"/>
      <c r="P1007" s="246"/>
      <c r="Q1007" s="246"/>
      <c r="R1007" s="246"/>
      <c r="S1007" s="246"/>
      <c r="T1007" s="24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8" t="s">
        <v>159</v>
      </c>
      <c r="AU1007" s="248" t="s">
        <v>82</v>
      </c>
      <c r="AV1007" s="14" t="s">
        <v>82</v>
      </c>
      <c r="AW1007" s="14" t="s">
        <v>30</v>
      </c>
      <c r="AX1007" s="14" t="s">
        <v>73</v>
      </c>
      <c r="AY1007" s="248" t="s">
        <v>152</v>
      </c>
    </row>
    <row r="1008" s="15" customFormat="1">
      <c r="A1008" s="15"/>
      <c r="B1008" s="249"/>
      <c r="C1008" s="250"/>
      <c r="D1008" s="229" t="s">
        <v>159</v>
      </c>
      <c r="E1008" s="251" t="s">
        <v>1</v>
      </c>
      <c r="F1008" s="252" t="s">
        <v>162</v>
      </c>
      <c r="G1008" s="250"/>
      <c r="H1008" s="253">
        <v>1</v>
      </c>
      <c r="I1008" s="254"/>
      <c r="J1008" s="250"/>
      <c r="K1008" s="250"/>
      <c r="L1008" s="255"/>
      <c r="M1008" s="256"/>
      <c r="N1008" s="257"/>
      <c r="O1008" s="257"/>
      <c r="P1008" s="257"/>
      <c r="Q1008" s="257"/>
      <c r="R1008" s="257"/>
      <c r="S1008" s="257"/>
      <c r="T1008" s="258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9" t="s">
        <v>159</v>
      </c>
      <c r="AU1008" s="259" t="s">
        <v>82</v>
      </c>
      <c r="AV1008" s="15" t="s">
        <v>158</v>
      </c>
      <c r="AW1008" s="15" t="s">
        <v>30</v>
      </c>
      <c r="AX1008" s="15" t="s">
        <v>80</v>
      </c>
      <c r="AY1008" s="259" t="s">
        <v>152</v>
      </c>
    </row>
    <row r="1009" s="2" customFormat="1" ht="24.15" customHeight="1">
      <c r="A1009" s="38"/>
      <c r="B1009" s="39"/>
      <c r="C1009" s="214" t="s">
        <v>640</v>
      </c>
      <c r="D1009" s="214" t="s">
        <v>154</v>
      </c>
      <c r="E1009" s="215" t="s">
        <v>1033</v>
      </c>
      <c r="F1009" s="216" t="s">
        <v>1034</v>
      </c>
      <c r="G1009" s="217" t="s">
        <v>278</v>
      </c>
      <c r="H1009" s="218">
        <v>294.80000000000001</v>
      </c>
      <c r="I1009" s="219"/>
      <c r="J1009" s="220">
        <f>ROUND(I1009*H1009,2)</f>
        <v>0</v>
      </c>
      <c r="K1009" s="216" t="s">
        <v>1</v>
      </c>
      <c r="L1009" s="44"/>
      <c r="M1009" s="221" t="s">
        <v>1</v>
      </c>
      <c r="N1009" s="222" t="s">
        <v>38</v>
      </c>
      <c r="O1009" s="91"/>
      <c r="P1009" s="223">
        <f>O1009*H1009</f>
        <v>0</v>
      </c>
      <c r="Q1009" s="223">
        <v>0</v>
      </c>
      <c r="R1009" s="223">
        <f>Q1009*H1009</f>
        <v>0</v>
      </c>
      <c r="S1009" s="223">
        <v>0</v>
      </c>
      <c r="T1009" s="224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5" t="s">
        <v>190</v>
      </c>
      <c r="AT1009" s="225" t="s">
        <v>154</v>
      </c>
      <c r="AU1009" s="225" t="s">
        <v>82</v>
      </c>
      <c r="AY1009" s="17" t="s">
        <v>152</v>
      </c>
      <c r="BE1009" s="226">
        <f>IF(N1009="základní",J1009,0)</f>
        <v>0</v>
      </c>
      <c r="BF1009" s="226">
        <f>IF(N1009="snížená",J1009,0)</f>
        <v>0</v>
      </c>
      <c r="BG1009" s="226">
        <f>IF(N1009="zákl. přenesená",J1009,0)</f>
        <v>0</v>
      </c>
      <c r="BH1009" s="226">
        <f>IF(N1009="sníž. přenesená",J1009,0)</f>
        <v>0</v>
      </c>
      <c r="BI1009" s="226">
        <f>IF(N1009="nulová",J1009,0)</f>
        <v>0</v>
      </c>
      <c r="BJ1009" s="17" t="s">
        <v>80</v>
      </c>
      <c r="BK1009" s="226">
        <f>ROUND(I1009*H1009,2)</f>
        <v>0</v>
      </c>
      <c r="BL1009" s="17" t="s">
        <v>190</v>
      </c>
      <c r="BM1009" s="225" t="s">
        <v>1035</v>
      </c>
    </row>
    <row r="1010" s="14" customFormat="1">
      <c r="A1010" s="14"/>
      <c r="B1010" s="238"/>
      <c r="C1010" s="239"/>
      <c r="D1010" s="229" t="s">
        <v>159</v>
      </c>
      <c r="E1010" s="240" t="s">
        <v>1</v>
      </c>
      <c r="F1010" s="241" t="s">
        <v>1036</v>
      </c>
      <c r="G1010" s="239"/>
      <c r="H1010" s="242">
        <v>294.80000000000001</v>
      </c>
      <c r="I1010" s="243"/>
      <c r="J1010" s="239"/>
      <c r="K1010" s="239"/>
      <c r="L1010" s="244"/>
      <c r="M1010" s="245"/>
      <c r="N1010" s="246"/>
      <c r="O1010" s="246"/>
      <c r="P1010" s="246"/>
      <c r="Q1010" s="246"/>
      <c r="R1010" s="246"/>
      <c r="S1010" s="246"/>
      <c r="T1010" s="24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8" t="s">
        <v>159</v>
      </c>
      <c r="AU1010" s="248" t="s">
        <v>82</v>
      </c>
      <c r="AV1010" s="14" t="s">
        <v>82</v>
      </c>
      <c r="AW1010" s="14" t="s">
        <v>30</v>
      </c>
      <c r="AX1010" s="14" t="s">
        <v>73</v>
      </c>
      <c r="AY1010" s="248" t="s">
        <v>152</v>
      </c>
    </row>
    <row r="1011" s="15" customFormat="1">
      <c r="A1011" s="15"/>
      <c r="B1011" s="249"/>
      <c r="C1011" s="250"/>
      <c r="D1011" s="229" t="s">
        <v>159</v>
      </c>
      <c r="E1011" s="251" t="s">
        <v>1</v>
      </c>
      <c r="F1011" s="252" t="s">
        <v>162</v>
      </c>
      <c r="G1011" s="250"/>
      <c r="H1011" s="253">
        <v>294.80000000000001</v>
      </c>
      <c r="I1011" s="254"/>
      <c r="J1011" s="250"/>
      <c r="K1011" s="250"/>
      <c r="L1011" s="255"/>
      <c r="M1011" s="256"/>
      <c r="N1011" s="257"/>
      <c r="O1011" s="257"/>
      <c r="P1011" s="257"/>
      <c r="Q1011" s="257"/>
      <c r="R1011" s="257"/>
      <c r="S1011" s="257"/>
      <c r="T1011" s="258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9" t="s">
        <v>159</v>
      </c>
      <c r="AU1011" s="259" t="s">
        <v>82</v>
      </c>
      <c r="AV1011" s="15" t="s">
        <v>158</v>
      </c>
      <c r="AW1011" s="15" t="s">
        <v>30</v>
      </c>
      <c r="AX1011" s="15" t="s">
        <v>80</v>
      </c>
      <c r="AY1011" s="259" t="s">
        <v>152</v>
      </c>
    </row>
    <row r="1012" s="2" customFormat="1" ht="21.75" customHeight="1">
      <c r="A1012" s="38"/>
      <c r="B1012" s="39"/>
      <c r="C1012" s="214" t="s">
        <v>1037</v>
      </c>
      <c r="D1012" s="214" t="s">
        <v>154</v>
      </c>
      <c r="E1012" s="215" t="s">
        <v>1038</v>
      </c>
      <c r="F1012" s="216" t="s">
        <v>1039</v>
      </c>
      <c r="G1012" s="217" t="s">
        <v>278</v>
      </c>
      <c r="H1012" s="218">
        <v>294.80000000000001</v>
      </c>
      <c r="I1012" s="219"/>
      <c r="J1012" s="220">
        <f>ROUND(I1012*H1012,2)</f>
        <v>0</v>
      </c>
      <c r="K1012" s="216" t="s">
        <v>1</v>
      </c>
      <c r="L1012" s="44"/>
      <c r="M1012" s="221" t="s">
        <v>1</v>
      </c>
      <c r="N1012" s="222" t="s">
        <v>38</v>
      </c>
      <c r="O1012" s="91"/>
      <c r="P1012" s="223">
        <f>O1012*H1012</f>
        <v>0</v>
      </c>
      <c r="Q1012" s="223">
        <v>0</v>
      </c>
      <c r="R1012" s="223">
        <f>Q1012*H1012</f>
        <v>0</v>
      </c>
      <c r="S1012" s="223">
        <v>0</v>
      </c>
      <c r="T1012" s="224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25" t="s">
        <v>190</v>
      </c>
      <c r="AT1012" s="225" t="s">
        <v>154</v>
      </c>
      <c r="AU1012" s="225" t="s">
        <v>82</v>
      </c>
      <c r="AY1012" s="17" t="s">
        <v>152</v>
      </c>
      <c r="BE1012" s="226">
        <f>IF(N1012="základní",J1012,0)</f>
        <v>0</v>
      </c>
      <c r="BF1012" s="226">
        <f>IF(N1012="snížená",J1012,0)</f>
        <v>0</v>
      </c>
      <c r="BG1012" s="226">
        <f>IF(N1012="zákl. přenesená",J1012,0)</f>
        <v>0</v>
      </c>
      <c r="BH1012" s="226">
        <f>IF(N1012="sníž. přenesená",J1012,0)</f>
        <v>0</v>
      </c>
      <c r="BI1012" s="226">
        <f>IF(N1012="nulová",J1012,0)</f>
        <v>0</v>
      </c>
      <c r="BJ1012" s="17" t="s">
        <v>80</v>
      </c>
      <c r="BK1012" s="226">
        <f>ROUND(I1012*H1012,2)</f>
        <v>0</v>
      </c>
      <c r="BL1012" s="17" t="s">
        <v>190</v>
      </c>
      <c r="BM1012" s="225" t="s">
        <v>1040</v>
      </c>
    </row>
    <row r="1013" s="2" customFormat="1" ht="21.75" customHeight="1">
      <c r="A1013" s="38"/>
      <c r="B1013" s="39"/>
      <c r="C1013" s="214" t="s">
        <v>645</v>
      </c>
      <c r="D1013" s="214" t="s">
        <v>154</v>
      </c>
      <c r="E1013" s="215" t="s">
        <v>1041</v>
      </c>
      <c r="F1013" s="216" t="s">
        <v>1042</v>
      </c>
      <c r="G1013" s="217" t="s">
        <v>218</v>
      </c>
      <c r="H1013" s="218">
        <v>1</v>
      </c>
      <c r="I1013" s="219"/>
      <c r="J1013" s="220">
        <f>ROUND(I1013*H1013,2)</f>
        <v>0</v>
      </c>
      <c r="K1013" s="216" t="s">
        <v>1</v>
      </c>
      <c r="L1013" s="44"/>
      <c r="M1013" s="221" t="s">
        <v>1</v>
      </c>
      <c r="N1013" s="222" t="s">
        <v>38</v>
      </c>
      <c r="O1013" s="91"/>
      <c r="P1013" s="223">
        <f>O1013*H1013</f>
        <v>0</v>
      </c>
      <c r="Q1013" s="223">
        <v>0</v>
      </c>
      <c r="R1013" s="223">
        <f>Q1013*H1013</f>
        <v>0</v>
      </c>
      <c r="S1013" s="223">
        <v>0</v>
      </c>
      <c r="T1013" s="224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25" t="s">
        <v>190</v>
      </c>
      <c r="AT1013" s="225" t="s">
        <v>154</v>
      </c>
      <c r="AU1013" s="225" t="s">
        <v>82</v>
      </c>
      <c r="AY1013" s="17" t="s">
        <v>152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7" t="s">
        <v>80</v>
      </c>
      <c r="BK1013" s="226">
        <f>ROUND(I1013*H1013,2)</f>
        <v>0</v>
      </c>
      <c r="BL1013" s="17" t="s">
        <v>190</v>
      </c>
      <c r="BM1013" s="225" t="s">
        <v>1043</v>
      </c>
    </row>
    <row r="1014" s="2" customFormat="1" ht="21.75" customHeight="1">
      <c r="A1014" s="38"/>
      <c r="B1014" s="39"/>
      <c r="C1014" s="214" t="s">
        <v>1044</v>
      </c>
      <c r="D1014" s="214" t="s">
        <v>154</v>
      </c>
      <c r="E1014" s="215" t="s">
        <v>1045</v>
      </c>
      <c r="F1014" s="216" t="s">
        <v>1046</v>
      </c>
      <c r="G1014" s="217" t="s">
        <v>218</v>
      </c>
      <c r="H1014" s="218">
        <v>2</v>
      </c>
      <c r="I1014" s="219"/>
      <c r="J1014" s="220">
        <f>ROUND(I1014*H1014,2)</f>
        <v>0</v>
      </c>
      <c r="K1014" s="216" t="s">
        <v>1</v>
      </c>
      <c r="L1014" s="44"/>
      <c r="M1014" s="221" t="s">
        <v>1</v>
      </c>
      <c r="N1014" s="222" t="s">
        <v>38</v>
      </c>
      <c r="O1014" s="91"/>
      <c r="P1014" s="223">
        <f>O1014*H1014</f>
        <v>0</v>
      </c>
      <c r="Q1014" s="223">
        <v>0</v>
      </c>
      <c r="R1014" s="223">
        <f>Q1014*H1014</f>
        <v>0</v>
      </c>
      <c r="S1014" s="223">
        <v>0</v>
      </c>
      <c r="T1014" s="224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5" t="s">
        <v>190</v>
      </c>
      <c r="AT1014" s="225" t="s">
        <v>154</v>
      </c>
      <c r="AU1014" s="225" t="s">
        <v>82</v>
      </c>
      <c r="AY1014" s="17" t="s">
        <v>152</v>
      </c>
      <c r="BE1014" s="226">
        <f>IF(N1014="základní",J1014,0)</f>
        <v>0</v>
      </c>
      <c r="BF1014" s="226">
        <f>IF(N1014="snížená",J1014,0)</f>
        <v>0</v>
      </c>
      <c r="BG1014" s="226">
        <f>IF(N1014="zákl. přenesená",J1014,0)</f>
        <v>0</v>
      </c>
      <c r="BH1014" s="226">
        <f>IF(N1014="sníž. přenesená",J1014,0)</f>
        <v>0</v>
      </c>
      <c r="BI1014" s="226">
        <f>IF(N1014="nulová",J1014,0)</f>
        <v>0</v>
      </c>
      <c r="BJ1014" s="17" t="s">
        <v>80</v>
      </c>
      <c r="BK1014" s="226">
        <f>ROUND(I1014*H1014,2)</f>
        <v>0</v>
      </c>
      <c r="BL1014" s="17" t="s">
        <v>190</v>
      </c>
      <c r="BM1014" s="225" t="s">
        <v>1047</v>
      </c>
    </row>
    <row r="1015" s="2" customFormat="1" ht="24.15" customHeight="1">
      <c r="A1015" s="38"/>
      <c r="B1015" s="39"/>
      <c r="C1015" s="214" t="s">
        <v>650</v>
      </c>
      <c r="D1015" s="214" t="s">
        <v>154</v>
      </c>
      <c r="E1015" s="215" t="s">
        <v>1048</v>
      </c>
      <c r="F1015" s="216" t="s">
        <v>1049</v>
      </c>
      <c r="G1015" s="217" t="s">
        <v>185</v>
      </c>
      <c r="H1015" s="218">
        <v>0.55900000000000005</v>
      </c>
      <c r="I1015" s="219"/>
      <c r="J1015" s="220">
        <f>ROUND(I1015*H1015,2)</f>
        <v>0</v>
      </c>
      <c r="K1015" s="216" t="s">
        <v>1</v>
      </c>
      <c r="L1015" s="44"/>
      <c r="M1015" s="221" t="s">
        <v>1</v>
      </c>
      <c r="N1015" s="222" t="s">
        <v>38</v>
      </c>
      <c r="O1015" s="91"/>
      <c r="P1015" s="223">
        <f>O1015*H1015</f>
        <v>0</v>
      </c>
      <c r="Q1015" s="223">
        <v>0</v>
      </c>
      <c r="R1015" s="223">
        <f>Q1015*H1015</f>
        <v>0</v>
      </c>
      <c r="S1015" s="223">
        <v>0</v>
      </c>
      <c r="T1015" s="224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5" t="s">
        <v>190</v>
      </c>
      <c r="AT1015" s="225" t="s">
        <v>154</v>
      </c>
      <c r="AU1015" s="225" t="s">
        <v>82</v>
      </c>
      <c r="AY1015" s="17" t="s">
        <v>152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7" t="s">
        <v>80</v>
      </c>
      <c r="BK1015" s="226">
        <f>ROUND(I1015*H1015,2)</f>
        <v>0</v>
      </c>
      <c r="BL1015" s="17" t="s">
        <v>190</v>
      </c>
      <c r="BM1015" s="225" t="s">
        <v>1050</v>
      </c>
    </row>
    <row r="1016" s="12" customFormat="1" ht="22.8" customHeight="1">
      <c r="A1016" s="12"/>
      <c r="B1016" s="198"/>
      <c r="C1016" s="199"/>
      <c r="D1016" s="200" t="s">
        <v>72</v>
      </c>
      <c r="E1016" s="212" t="s">
        <v>1051</v>
      </c>
      <c r="F1016" s="212" t="s">
        <v>1052</v>
      </c>
      <c r="G1016" s="199"/>
      <c r="H1016" s="199"/>
      <c r="I1016" s="202"/>
      <c r="J1016" s="213">
        <f>BK1016</f>
        <v>0</v>
      </c>
      <c r="K1016" s="199"/>
      <c r="L1016" s="204"/>
      <c r="M1016" s="205"/>
      <c r="N1016" s="206"/>
      <c r="O1016" s="206"/>
      <c r="P1016" s="207">
        <f>SUM(P1017:P1018)</f>
        <v>0</v>
      </c>
      <c r="Q1016" s="206"/>
      <c r="R1016" s="207">
        <f>SUM(R1017:R1018)</f>
        <v>0</v>
      </c>
      <c r="S1016" s="206"/>
      <c r="T1016" s="208">
        <f>SUM(T1017:T1018)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09" t="s">
        <v>82</v>
      </c>
      <c r="AT1016" s="210" t="s">
        <v>72</v>
      </c>
      <c r="AU1016" s="210" t="s">
        <v>80</v>
      </c>
      <c r="AY1016" s="209" t="s">
        <v>152</v>
      </c>
      <c r="BK1016" s="211">
        <f>SUM(BK1017:BK1018)</f>
        <v>0</v>
      </c>
    </row>
    <row r="1017" s="2" customFormat="1" ht="16.5" customHeight="1">
      <c r="A1017" s="38"/>
      <c r="B1017" s="39"/>
      <c r="C1017" s="214" t="s">
        <v>1053</v>
      </c>
      <c r="D1017" s="214" t="s">
        <v>154</v>
      </c>
      <c r="E1017" s="215" t="s">
        <v>1054</v>
      </c>
      <c r="F1017" s="216" t="s">
        <v>1055</v>
      </c>
      <c r="G1017" s="217" t="s">
        <v>218</v>
      </c>
      <c r="H1017" s="218">
        <v>1</v>
      </c>
      <c r="I1017" s="219"/>
      <c r="J1017" s="220">
        <f>ROUND(I1017*H1017,2)</f>
        <v>0</v>
      </c>
      <c r="K1017" s="216" t="s">
        <v>1</v>
      </c>
      <c r="L1017" s="44"/>
      <c r="M1017" s="221" t="s">
        <v>1</v>
      </c>
      <c r="N1017" s="222" t="s">
        <v>38</v>
      </c>
      <c r="O1017" s="91"/>
      <c r="P1017" s="223">
        <f>O1017*H1017</f>
        <v>0</v>
      </c>
      <c r="Q1017" s="223">
        <v>0</v>
      </c>
      <c r="R1017" s="223">
        <f>Q1017*H1017</f>
        <v>0</v>
      </c>
      <c r="S1017" s="223">
        <v>0</v>
      </c>
      <c r="T1017" s="224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5" t="s">
        <v>190</v>
      </c>
      <c r="AT1017" s="225" t="s">
        <v>154</v>
      </c>
      <c r="AU1017" s="225" t="s">
        <v>82</v>
      </c>
      <c r="AY1017" s="17" t="s">
        <v>152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7" t="s">
        <v>80</v>
      </c>
      <c r="BK1017" s="226">
        <f>ROUND(I1017*H1017,2)</f>
        <v>0</v>
      </c>
      <c r="BL1017" s="17" t="s">
        <v>190</v>
      </c>
      <c r="BM1017" s="225" t="s">
        <v>1056</v>
      </c>
    </row>
    <row r="1018" s="2" customFormat="1" ht="16.5" customHeight="1">
      <c r="A1018" s="38"/>
      <c r="B1018" s="39"/>
      <c r="C1018" s="260" t="s">
        <v>658</v>
      </c>
      <c r="D1018" s="260" t="s">
        <v>203</v>
      </c>
      <c r="E1018" s="261" t="s">
        <v>1057</v>
      </c>
      <c r="F1018" s="262" t="s">
        <v>1058</v>
      </c>
      <c r="G1018" s="263" t="s">
        <v>218</v>
      </c>
      <c r="H1018" s="264">
        <v>1</v>
      </c>
      <c r="I1018" s="265"/>
      <c r="J1018" s="266">
        <f>ROUND(I1018*H1018,2)</f>
        <v>0</v>
      </c>
      <c r="K1018" s="262" t="s">
        <v>1</v>
      </c>
      <c r="L1018" s="267"/>
      <c r="M1018" s="268" t="s">
        <v>1</v>
      </c>
      <c r="N1018" s="269" t="s">
        <v>38</v>
      </c>
      <c r="O1018" s="91"/>
      <c r="P1018" s="223">
        <f>O1018*H1018</f>
        <v>0</v>
      </c>
      <c r="Q1018" s="223">
        <v>0</v>
      </c>
      <c r="R1018" s="223">
        <f>Q1018*H1018</f>
        <v>0</v>
      </c>
      <c r="S1018" s="223">
        <v>0</v>
      </c>
      <c r="T1018" s="224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5" t="s">
        <v>240</v>
      </c>
      <c r="AT1018" s="225" t="s">
        <v>203</v>
      </c>
      <c r="AU1018" s="225" t="s">
        <v>82</v>
      </c>
      <c r="AY1018" s="17" t="s">
        <v>152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7" t="s">
        <v>80</v>
      </c>
      <c r="BK1018" s="226">
        <f>ROUND(I1018*H1018,2)</f>
        <v>0</v>
      </c>
      <c r="BL1018" s="17" t="s">
        <v>190</v>
      </c>
      <c r="BM1018" s="225" t="s">
        <v>1059</v>
      </c>
    </row>
    <row r="1019" s="12" customFormat="1" ht="22.8" customHeight="1">
      <c r="A1019" s="12"/>
      <c r="B1019" s="198"/>
      <c r="C1019" s="199"/>
      <c r="D1019" s="200" t="s">
        <v>72</v>
      </c>
      <c r="E1019" s="212" t="s">
        <v>1060</v>
      </c>
      <c r="F1019" s="212" t="s">
        <v>1061</v>
      </c>
      <c r="G1019" s="199"/>
      <c r="H1019" s="199"/>
      <c r="I1019" s="202"/>
      <c r="J1019" s="213">
        <f>BK1019</f>
        <v>0</v>
      </c>
      <c r="K1019" s="199"/>
      <c r="L1019" s="204"/>
      <c r="M1019" s="205"/>
      <c r="N1019" s="206"/>
      <c r="O1019" s="206"/>
      <c r="P1019" s="207">
        <f>SUM(P1020:P1087)</f>
        <v>0</v>
      </c>
      <c r="Q1019" s="206"/>
      <c r="R1019" s="207">
        <f>SUM(R1020:R1087)</f>
        <v>0</v>
      </c>
      <c r="S1019" s="206"/>
      <c r="T1019" s="208">
        <f>SUM(T1020:T1087)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09" t="s">
        <v>82</v>
      </c>
      <c r="AT1019" s="210" t="s">
        <v>72</v>
      </c>
      <c r="AU1019" s="210" t="s">
        <v>80</v>
      </c>
      <c r="AY1019" s="209" t="s">
        <v>152</v>
      </c>
      <c r="BK1019" s="211">
        <f>SUM(BK1020:BK1087)</f>
        <v>0</v>
      </c>
    </row>
    <row r="1020" s="2" customFormat="1" ht="24.15" customHeight="1">
      <c r="A1020" s="38"/>
      <c r="B1020" s="39"/>
      <c r="C1020" s="214" t="s">
        <v>1062</v>
      </c>
      <c r="D1020" s="214" t="s">
        <v>154</v>
      </c>
      <c r="E1020" s="215" t="s">
        <v>1063</v>
      </c>
      <c r="F1020" s="216" t="s">
        <v>1064</v>
      </c>
      <c r="G1020" s="217" t="s">
        <v>1065</v>
      </c>
      <c r="H1020" s="218">
        <v>8</v>
      </c>
      <c r="I1020" s="219"/>
      <c r="J1020" s="220">
        <f>ROUND(I1020*H1020,2)</f>
        <v>0</v>
      </c>
      <c r="K1020" s="216" t="s">
        <v>1</v>
      </c>
      <c r="L1020" s="44"/>
      <c r="M1020" s="221" t="s">
        <v>1</v>
      </c>
      <c r="N1020" s="222" t="s">
        <v>38</v>
      </c>
      <c r="O1020" s="91"/>
      <c r="P1020" s="223">
        <f>O1020*H1020</f>
        <v>0</v>
      </c>
      <c r="Q1020" s="223">
        <v>0</v>
      </c>
      <c r="R1020" s="223">
        <f>Q1020*H1020</f>
        <v>0</v>
      </c>
      <c r="S1020" s="223">
        <v>0</v>
      </c>
      <c r="T1020" s="224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5" t="s">
        <v>190</v>
      </c>
      <c r="AT1020" s="225" t="s">
        <v>154</v>
      </c>
      <c r="AU1020" s="225" t="s">
        <v>82</v>
      </c>
      <c r="AY1020" s="17" t="s">
        <v>152</v>
      </c>
      <c r="BE1020" s="226">
        <f>IF(N1020="základní",J1020,0)</f>
        <v>0</v>
      </c>
      <c r="BF1020" s="226">
        <f>IF(N1020="snížená",J1020,0)</f>
        <v>0</v>
      </c>
      <c r="BG1020" s="226">
        <f>IF(N1020="zákl. přenesená",J1020,0)</f>
        <v>0</v>
      </c>
      <c r="BH1020" s="226">
        <f>IF(N1020="sníž. přenesená",J1020,0)</f>
        <v>0</v>
      </c>
      <c r="BI1020" s="226">
        <f>IF(N1020="nulová",J1020,0)</f>
        <v>0</v>
      </c>
      <c r="BJ1020" s="17" t="s">
        <v>80</v>
      </c>
      <c r="BK1020" s="226">
        <f>ROUND(I1020*H1020,2)</f>
        <v>0</v>
      </c>
      <c r="BL1020" s="17" t="s">
        <v>190</v>
      </c>
      <c r="BM1020" s="225" t="s">
        <v>1066</v>
      </c>
    </row>
    <row r="1021" s="13" customFormat="1">
      <c r="A1021" s="13"/>
      <c r="B1021" s="227"/>
      <c r="C1021" s="228"/>
      <c r="D1021" s="229" t="s">
        <v>159</v>
      </c>
      <c r="E1021" s="230" t="s">
        <v>1</v>
      </c>
      <c r="F1021" s="231" t="s">
        <v>781</v>
      </c>
      <c r="G1021" s="228"/>
      <c r="H1021" s="230" t="s">
        <v>1</v>
      </c>
      <c r="I1021" s="232"/>
      <c r="J1021" s="228"/>
      <c r="K1021" s="228"/>
      <c r="L1021" s="233"/>
      <c r="M1021" s="234"/>
      <c r="N1021" s="235"/>
      <c r="O1021" s="235"/>
      <c r="P1021" s="235"/>
      <c r="Q1021" s="235"/>
      <c r="R1021" s="235"/>
      <c r="S1021" s="235"/>
      <c r="T1021" s="23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7" t="s">
        <v>159</v>
      </c>
      <c r="AU1021" s="237" t="s">
        <v>82</v>
      </c>
      <c r="AV1021" s="13" t="s">
        <v>80</v>
      </c>
      <c r="AW1021" s="13" t="s">
        <v>30</v>
      </c>
      <c r="AX1021" s="13" t="s">
        <v>73</v>
      </c>
      <c r="AY1021" s="237" t="s">
        <v>152</v>
      </c>
    </row>
    <row r="1022" s="14" customFormat="1">
      <c r="A1022" s="14"/>
      <c r="B1022" s="238"/>
      <c r="C1022" s="239"/>
      <c r="D1022" s="229" t="s">
        <v>159</v>
      </c>
      <c r="E1022" s="240" t="s">
        <v>1</v>
      </c>
      <c r="F1022" s="241" t="s">
        <v>80</v>
      </c>
      <c r="G1022" s="239"/>
      <c r="H1022" s="242">
        <v>1</v>
      </c>
      <c r="I1022" s="243"/>
      <c r="J1022" s="239"/>
      <c r="K1022" s="239"/>
      <c r="L1022" s="244"/>
      <c r="M1022" s="245"/>
      <c r="N1022" s="246"/>
      <c r="O1022" s="246"/>
      <c r="P1022" s="246"/>
      <c r="Q1022" s="246"/>
      <c r="R1022" s="246"/>
      <c r="S1022" s="246"/>
      <c r="T1022" s="247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8" t="s">
        <v>159</v>
      </c>
      <c r="AU1022" s="248" t="s">
        <v>82</v>
      </c>
      <c r="AV1022" s="14" t="s">
        <v>82</v>
      </c>
      <c r="AW1022" s="14" t="s">
        <v>30</v>
      </c>
      <c r="AX1022" s="14" t="s">
        <v>73</v>
      </c>
      <c r="AY1022" s="248" t="s">
        <v>152</v>
      </c>
    </row>
    <row r="1023" s="13" customFormat="1">
      <c r="A1023" s="13"/>
      <c r="B1023" s="227"/>
      <c r="C1023" s="228"/>
      <c r="D1023" s="229" t="s">
        <v>159</v>
      </c>
      <c r="E1023" s="230" t="s">
        <v>1</v>
      </c>
      <c r="F1023" s="231" t="s">
        <v>783</v>
      </c>
      <c r="G1023" s="228"/>
      <c r="H1023" s="230" t="s">
        <v>1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7" t="s">
        <v>159</v>
      </c>
      <c r="AU1023" s="237" t="s">
        <v>82</v>
      </c>
      <c r="AV1023" s="13" t="s">
        <v>80</v>
      </c>
      <c r="AW1023" s="13" t="s">
        <v>30</v>
      </c>
      <c r="AX1023" s="13" t="s">
        <v>73</v>
      </c>
      <c r="AY1023" s="237" t="s">
        <v>152</v>
      </c>
    </row>
    <row r="1024" s="14" customFormat="1">
      <c r="A1024" s="14"/>
      <c r="B1024" s="238"/>
      <c r="C1024" s="239"/>
      <c r="D1024" s="229" t="s">
        <v>159</v>
      </c>
      <c r="E1024" s="240" t="s">
        <v>1</v>
      </c>
      <c r="F1024" s="241" t="s">
        <v>837</v>
      </c>
      <c r="G1024" s="239"/>
      <c r="H1024" s="242">
        <v>3</v>
      </c>
      <c r="I1024" s="243"/>
      <c r="J1024" s="239"/>
      <c r="K1024" s="239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8" t="s">
        <v>159</v>
      </c>
      <c r="AU1024" s="248" t="s">
        <v>82</v>
      </c>
      <c r="AV1024" s="14" t="s">
        <v>82</v>
      </c>
      <c r="AW1024" s="14" t="s">
        <v>30</v>
      </c>
      <c r="AX1024" s="14" t="s">
        <v>73</v>
      </c>
      <c r="AY1024" s="248" t="s">
        <v>152</v>
      </c>
    </row>
    <row r="1025" s="13" customFormat="1">
      <c r="A1025" s="13"/>
      <c r="B1025" s="227"/>
      <c r="C1025" s="228"/>
      <c r="D1025" s="229" t="s">
        <v>159</v>
      </c>
      <c r="E1025" s="230" t="s">
        <v>1</v>
      </c>
      <c r="F1025" s="231" t="s">
        <v>784</v>
      </c>
      <c r="G1025" s="228"/>
      <c r="H1025" s="230" t="s">
        <v>1</v>
      </c>
      <c r="I1025" s="232"/>
      <c r="J1025" s="228"/>
      <c r="K1025" s="228"/>
      <c r="L1025" s="233"/>
      <c r="M1025" s="234"/>
      <c r="N1025" s="235"/>
      <c r="O1025" s="235"/>
      <c r="P1025" s="235"/>
      <c r="Q1025" s="235"/>
      <c r="R1025" s="235"/>
      <c r="S1025" s="235"/>
      <c r="T1025" s="23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7" t="s">
        <v>159</v>
      </c>
      <c r="AU1025" s="237" t="s">
        <v>82</v>
      </c>
      <c r="AV1025" s="13" t="s">
        <v>80</v>
      </c>
      <c r="AW1025" s="13" t="s">
        <v>30</v>
      </c>
      <c r="AX1025" s="13" t="s">
        <v>73</v>
      </c>
      <c r="AY1025" s="237" t="s">
        <v>152</v>
      </c>
    </row>
    <row r="1026" s="14" customFormat="1">
      <c r="A1026" s="14"/>
      <c r="B1026" s="238"/>
      <c r="C1026" s="239"/>
      <c r="D1026" s="229" t="s">
        <v>159</v>
      </c>
      <c r="E1026" s="240" t="s">
        <v>1</v>
      </c>
      <c r="F1026" s="241" t="s">
        <v>438</v>
      </c>
      <c r="G1026" s="239"/>
      <c r="H1026" s="242">
        <v>2</v>
      </c>
      <c r="I1026" s="243"/>
      <c r="J1026" s="239"/>
      <c r="K1026" s="239"/>
      <c r="L1026" s="244"/>
      <c r="M1026" s="245"/>
      <c r="N1026" s="246"/>
      <c r="O1026" s="246"/>
      <c r="P1026" s="246"/>
      <c r="Q1026" s="246"/>
      <c r="R1026" s="246"/>
      <c r="S1026" s="246"/>
      <c r="T1026" s="24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8" t="s">
        <v>159</v>
      </c>
      <c r="AU1026" s="248" t="s">
        <v>82</v>
      </c>
      <c r="AV1026" s="14" t="s">
        <v>82</v>
      </c>
      <c r="AW1026" s="14" t="s">
        <v>30</v>
      </c>
      <c r="AX1026" s="14" t="s">
        <v>73</v>
      </c>
      <c r="AY1026" s="248" t="s">
        <v>152</v>
      </c>
    </row>
    <row r="1027" s="13" customFormat="1">
      <c r="A1027" s="13"/>
      <c r="B1027" s="227"/>
      <c r="C1027" s="228"/>
      <c r="D1027" s="229" t="s">
        <v>159</v>
      </c>
      <c r="E1027" s="230" t="s">
        <v>1</v>
      </c>
      <c r="F1027" s="231" t="s">
        <v>786</v>
      </c>
      <c r="G1027" s="228"/>
      <c r="H1027" s="230" t="s">
        <v>1</v>
      </c>
      <c r="I1027" s="232"/>
      <c r="J1027" s="228"/>
      <c r="K1027" s="228"/>
      <c r="L1027" s="233"/>
      <c r="M1027" s="234"/>
      <c r="N1027" s="235"/>
      <c r="O1027" s="235"/>
      <c r="P1027" s="235"/>
      <c r="Q1027" s="235"/>
      <c r="R1027" s="235"/>
      <c r="S1027" s="235"/>
      <c r="T1027" s="236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7" t="s">
        <v>159</v>
      </c>
      <c r="AU1027" s="237" t="s">
        <v>82</v>
      </c>
      <c r="AV1027" s="13" t="s">
        <v>80</v>
      </c>
      <c r="AW1027" s="13" t="s">
        <v>30</v>
      </c>
      <c r="AX1027" s="13" t="s">
        <v>73</v>
      </c>
      <c r="AY1027" s="237" t="s">
        <v>152</v>
      </c>
    </row>
    <row r="1028" s="14" customFormat="1">
      <c r="A1028" s="14"/>
      <c r="B1028" s="238"/>
      <c r="C1028" s="239"/>
      <c r="D1028" s="229" t="s">
        <v>159</v>
      </c>
      <c r="E1028" s="240" t="s">
        <v>1</v>
      </c>
      <c r="F1028" s="241" t="s">
        <v>438</v>
      </c>
      <c r="G1028" s="239"/>
      <c r="H1028" s="242">
        <v>2</v>
      </c>
      <c r="I1028" s="243"/>
      <c r="J1028" s="239"/>
      <c r="K1028" s="239"/>
      <c r="L1028" s="244"/>
      <c r="M1028" s="245"/>
      <c r="N1028" s="246"/>
      <c r="O1028" s="246"/>
      <c r="P1028" s="246"/>
      <c r="Q1028" s="246"/>
      <c r="R1028" s="246"/>
      <c r="S1028" s="246"/>
      <c r="T1028" s="24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8" t="s">
        <v>159</v>
      </c>
      <c r="AU1028" s="248" t="s">
        <v>82</v>
      </c>
      <c r="AV1028" s="14" t="s">
        <v>82</v>
      </c>
      <c r="AW1028" s="14" t="s">
        <v>30</v>
      </c>
      <c r="AX1028" s="14" t="s">
        <v>73</v>
      </c>
      <c r="AY1028" s="248" t="s">
        <v>152</v>
      </c>
    </row>
    <row r="1029" s="15" customFormat="1">
      <c r="A1029" s="15"/>
      <c r="B1029" s="249"/>
      <c r="C1029" s="250"/>
      <c r="D1029" s="229" t="s">
        <v>159</v>
      </c>
      <c r="E1029" s="251" t="s">
        <v>1</v>
      </c>
      <c r="F1029" s="252" t="s">
        <v>162</v>
      </c>
      <c r="G1029" s="250"/>
      <c r="H1029" s="253">
        <v>8</v>
      </c>
      <c r="I1029" s="254"/>
      <c r="J1029" s="250"/>
      <c r="K1029" s="250"/>
      <c r="L1029" s="255"/>
      <c r="M1029" s="256"/>
      <c r="N1029" s="257"/>
      <c r="O1029" s="257"/>
      <c r="P1029" s="257"/>
      <c r="Q1029" s="257"/>
      <c r="R1029" s="257"/>
      <c r="S1029" s="257"/>
      <c r="T1029" s="258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9" t="s">
        <v>159</v>
      </c>
      <c r="AU1029" s="259" t="s">
        <v>82</v>
      </c>
      <c r="AV1029" s="15" t="s">
        <v>158</v>
      </c>
      <c r="AW1029" s="15" t="s">
        <v>30</v>
      </c>
      <c r="AX1029" s="15" t="s">
        <v>80</v>
      </c>
      <c r="AY1029" s="259" t="s">
        <v>152</v>
      </c>
    </row>
    <row r="1030" s="2" customFormat="1" ht="24.15" customHeight="1">
      <c r="A1030" s="38"/>
      <c r="B1030" s="39"/>
      <c r="C1030" s="214" t="s">
        <v>661</v>
      </c>
      <c r="D1030" s="214" t="s">
        <v>154</v>
      </c>
      <c r="E1030" s="215" t="s">
        <v>1067</v>
      </c>
      <c r="F1030" s="216" t="s">
        <v>1068</v>
      </c>
      <c r="G1030" s="217" t="s">
        <v>1065</v>
      </c>
      <c r="H1030" s="218">
        <v>1</v>
      </c>
      <c r="I1030" s="219"/>
      <c r="J1030" s="220">
        <f>ROUND(I1030*H1030,2)</f>
        <v>0</v>
      </c>
      <c r="K1030" s="216" t="s">
        <v>1</v>
      </c>
      <c r="L1030" s="44"/>
      <c r="M1030" s="221" t="s">
        <v>1</v>
      </c>
      <c r="N1030" s="222" t="s">
        <v>38</v>
      </c>
      <c r="O1030" s="91"/>
      <c r="P1030" s="223">
        <f>O1030*H1030</f>
        <v>0</v>
      </c>
      <c r="Q1030" s="223">
        <v>0</v>
      </c>
      <c r="R1030" s="223">
        <f>Q1030*H1030</f>
        <v>0</v>
      </c>
      <c r="S1030" s="223">
        <v>0</v>
      </c>
      <c r="T1030" s="224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5" t="s">
        <v>190</v>
      </c>
      <c r="AT1030" s="225" t="s">
        <v>154</v>
      </c>
      <c r="AU1030" s="225" t="s">
        <v>82</v>
      </c>
      <c r="AY1030" s="17" t="s">
        <v>152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7" t="s">
        <v>80</v>
      </c>
      <c r="BK1030" s="226">
        <f>ROUND(I1030*H1030,2)</f>
        <v>0</v>
      </c>
      <c r="BL1030" s="17" t="s">
        <v>190</v>
      </c>
      <c r="BM1030" s="225" t="s">
        <v>1069</v>
      </c>
    </row>
    <row r="1031" s="13" customFormat="1">
      <c r="A1031" s="13"/>
      <c r="B1031" s="227"/>
      <c r="C1031" s="228"/>
      <c r="D1031" s="229" t="s">
        <v>159</v>
      </c>
      <c r="E1031" s="230" t="s">
        <v>1</v>
      </c>
      <c r="F1031" s="231" t="s">
        <v>781</v>
      </c>
      <c r="G1031" s="228"/>
      <c r="H1031" s="230" t="s">
        <v>1</v>
      </c>
      <c r="I1031" s="232"/>
      <c r="J1031" s="228"/>
      <c r="K1031" s="228"/>
      <c r="L1031" s="233"/>
      <c r="M1031" s="234"/>
      <c r="N1031" s="235"/>
      <c r="O1031" s="235"/>
      <c r="P1031" s="235"/>
      <c r="Q1031" s="235"/>
      <c r="R1031" s="235"/>
      <c r="S1031" s="235"/>
      <c r="T1031" s="23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7" t="s">
        <v>159</v>
      </c>
      <c r="AU1031" s="237" t="s">
        <v>82</v>
      </c>
      <c r="AV1031" s="13" t="s">
        <v>80</v>
      </c>
      <c r="AW1031" s="13" t="s">
        <v>30</v>
      </c>
      <c r="AX1031" s="13" t="s">
        <v>73</v>
      </c>
      <c r="AY1031" s="237" t="s">
        <v>152</v>
      </c>
    </row>
    <row r="1032" s="14" customFormat="1">
      <c r="A1032" s="14"/>
      <c r="B1032" s="238"/>
      <c r="C1032" s="239"/>
      <c r="D1032" s="229" t="s">
        <v>159</v>
      </c>
      <c r="E1032" s="240" t="s">
        <v>1</v>
      </c>
      <c r="F1032" s="241" t="s">
        <v>80</v>
      </c>
      <c r="G1032" s="239"/>
      <c r="H1032" s="242">
        <v>1</v>
      </c>
      <c r="I1032" s="243"/>
      <c r="J1032" s="239"/>
      <c r="K1032" s="239"/>
      <c r="L1032" s="244"/>
      <c r="M1032" s="245"/>
      <c r="N1032" s="246"/>
      <c r="O1032" s="246"/>
      <c r="P1032" s="246"/>
      <c r="Q1032" s="246"/>
      <c r="R1032" s="246"/>
      <c r="S1032" s="246"/>
      <c r="T1032" s="24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8" t="s">
        <v>159</v>
      </c>
      <c r="AU1032" s="248" t="s">
        <v>82</v>
      </c>
      <c r="AV1032" s="14" t="s">
        <v>82</v>
      </c>
      <c r="AW1032" s="14" t="s">
        <v>30</v>
      </c>
      <c r="AX1032" s="14" t="s">
        <v>73</v>
      </c>
      <c r="AY1032" s="248" t="s">
        <v>152</v>
      </c>
    </row>
    <row r="1033" s="15" customFormat="1">
      <c r="A1033" s="15"/>
      <c r="B1033" s="249"/>
      <c r="C1033" s="250"/>
      <c r="D1033" s="229" t="s">
        <v>159</v>
      </c>
      <c r="E1033" s="251" t="s">
        <v>1</v>
      </c>
      <c r="F1033" s="252" t="s">
        <v>162</v>
      </c>
      <c r="G1033" s="250"/>
      <c r="H1033" s="253">
        <v>1</v>
      </c>
      <c r="I1033" s="254"/>
      <c r="J1033" s="250"/>
      <c r="K1033" s="250"/>
      <c r="L1033" s="255"/>
      <c r="M1033" s="256"/>
      <c r="N1033" s="257"/>
      <c r="O1033" s="257"/>
      <c r="P1033" s="257"/>
      <c r="Q1033" s="257"/>
      <c r="R1033" s="257"/>
      <c r="S1033" s="257"/>
      <c r="T1033" s="258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59" t="s">
        <v>159</v>
      </c>
      <c r="AU1033" s="259" t="s">
        <v>82</v>
      </c>
      <c r="AV1033" s="15" t="s">
        <v>158</v>
      </c>
      <c r="AW1033" s="15" t="s">
        <v>30</v>
      </c>
      <c r="AX1033" s="15" t="s">
        <v>80</v>
      </c>
      <c r="AY1033" s="259" t="s">
        <v>152</v>
      </c>
    </row>
    <row r="1034" s="2" customFormat="1" ht="24.15" customHeight="1">
      <c r="A1034" s="38"/>
      <c r="B1034" s="39"/>
      <c r="C1034" s="214" t="s">
        <v>1070</v>
      </c>
      <c r="D1034" s="214" t="s">
        <v>154</v>
      </c>
      <c r="E1034" s="215" t="s">
        <v>1071</v>
      </c>
      <c r="F1034" s="216" t="s">
        <v>1072</v>
      </c>
      <c r="G1034" s="217" t="s">
        <v>1065</v>
      </c>
      <c r="H1034" s="218">
        <v>2</v>
      </c>
      <c r="I1034" s="219"/>
      <c r="J1034" s="220">
        <f>ROUND(I1034*H1034,2)</f>
        <v>0</v>
      </c>
      <c r="K1034" s="216" t="s">
        <v>1</v>
      </c>
      <c r="L1034" s="44"/>
      <c r="M1034" s="221" t="s">
        <v>1</v>
      </c>
      <c r="N1034" s="222" t="s">
        <v>38</v>
      </c>
      <c r="O1034" s="91"/>
      <c r="P1034" s="223">
        <f>O1034*H1034</f>
        <v>0</v>
      </c>
      <c r="Q1034" s="223">
        <v>0</v>
      </c>
      <c r="R1034" s="223">
        <f>Q1034*H1034</f>
        <v>0</v>
      </c>
      <c r="S1034" s="223">
        <v>0</v>
      </c>
      <c r="T1034" s="224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5" t="s">
        <v>190</v>
      </c>
      <c r="AT1034" s="225" t="s">
        <v>154</v>
      </c>
      <c r="AU1034" s="225" t="s">
        <v>82</v>
      </c>
      <c r="AY1034" s="17" t="s">
        <v>152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7" t="s">
        <v>80</v>
      </c>
      <c r="BK1034" s="226">
        <f>ROUND(I1034*H1034,2)</f>
        <v>0</v>
      </c>
      <c r="BL1034" s="17" t="s">
        <v>190</v>
      </c>
      <c r="BM1034" s="225" t="s">
        <v>1073</v>
      </c>
    </row>
    <row r="1035" s="13" customFormat="1">
      <c r="A1035" s="13"/>
      <c r="B1035" s="227"/>
      <c r="C1035" s="228"/>
      <c r="D1035" s="229" t="s">
        <v>159</v>
      </c>
      <c r="E1035" s="230" t="s">
        <v>1</v>
      </c>
      <c r="F1035" s="231" t="s">
        <v>783</v>
      </c>
      <c r="G1035" s="228"/>
      <c r="H1035" s="230" t="s">
        <v>1</v>
      </c>
      <c r="I1035" s="232"/>
      <c r="J1035" s="228"/>
      <c r="K1035" s="228"/>
      <c r="L1035" s="233"/>
      <c r="M1035" s="234"/>
      <c r="N1035" s="235"/>
      <c r="O1035" s="235"/>
      <c r="P1035" s="235"/>
      <c r="Q1035" s="235"/>
      <c r="R1035" s="235"/>
      <c r="S1035" s="235"/>
      <c r="T1035" s="23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7" t="s">
        <v>159</v>
      </c>
      <c r="AU1035" s="237" t="s">
        <v>82</v>
      </c>
      <c r="AV1035" s="13" t="s">
        <v>80</v>
      </c>
      <c r="AW1035" s="13" t="s">
        <v>30</v>
      </c>
      <c r="AX1035" s="13" t="s">
        <v>73</v>
      </c>
      <c r="AY1035" s="237" t="s">
        <v>152</v>
      </c>
    </row>
    <row r="1036" s="14" customFormat="1">
      <c r="A1036" s="14"/>
      <c r="B1036" s="238"/>
      <c r="C1036" s="239"/>
      <c r="D1036" s="229" t="s">
        <v>159</v>
      </c>
      <c r="E1036" s="240" t="s">
        <v>1</v>
      </c>
      <c r="F1036" s="241" t="s">
        <v>80</v>
      </c>
      <c r="G1036" s="239"/>
      <c r="H1036" s="242">
        <v>1</v>
      </c>
      <c r="I1036" s="243"/>
      <c r="J1036" s="239"/>
      <c r="K1036" s="239"/>
      <c r="L1036" s="244"/>
      <c r="M1036" s="245"/>
      <c r="N1036" s="246"/>
      <c r="O1036" s="246"/>
      <c r="P1036" s="246"/>
      <c r="Q1036" s="246"/>
      <c r="R1036" s="246"/>
      <c r="S1036" s="246"/>
      <c r="T1036" s="24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8" t="s">
        <v>159</v>
      </c>
      <c r="AU1036" s="248" t="s">
        <v>82</v>
      </c>
      <c r="AV1036" s="14" t="s">
        <v>82</v>
      </c>
      <c r="AW1036" s="14" t="s">
        <v>30</v>
      </c>
      <c r="AX1036" s="14" t="s">
        <v>73</v>
      </c>
      <c r="AY1036" s="248" t="s">
        <v>152</v>
      </c>
    </row>
    <row r="1037" s="13" customFormat="1">
      <c r="A1037" s="13"/>
      <c r="B1037" s="227"/>
      <c r="C1037" s="228"/>
      <c r="D1037" s="229" t="s">
        <v>159</v>
      </c>
      <c r="E1037" s="230" t="s">
        <v>1</v>
      </c>
      <c r="F1037" s="231" t="s">
        <v>784</v>
      </c>
      <c r="G1037" s="228"/>
      <c r="H1037" s="230" t="s">
        <v>1</v>
      </c>
      <c r="I1037" s="232"/>
      <c r="J1037" s="228"/>
      <c r="K1037" s="228"/>
      <c r="L1037" s="233"/>
      <c r="M1037" s="234"/>
      <c r="N1037" s="235"/>
      <c r="O1037" s="235"/>
      <c r="P1037" s="235"/>
      <c r="Q1037" s="235"/>
      <c r="R1037" s="235"/>
      <c r="S1037" s="235"/>
      <c r="T1037" s="23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7" t="s">
        <v>159</v>
      </c>
      <c r="AU1037" s="237" t="s">
        <v>82</v>
      </c>
      <c r="AV1037" s="13" t="s">
        <v>80</v>
      </c>
      <c r="AW1037" s="13" t="s">
        <v>30</v>
      </c>
      <c r="AX1037" s="13" t="s">
        <v>73</v>
      </c>
      <c r="AY1037" s="237" t="s">
        <v>152</v>
      </c>
    </row>
    <row r="1038" s="14" customFormat="1">
      <c r="A1038" s="14"/>
      <c r="B1038" s="238"/>
      <c r="C1038" s="239"/>
      <c r="D1038" s="229" t="s">
        <v>159</v>
      </c>
      <c r="E1038" s="240" t="s">
        <v>1</v>
      </c>
      <c r="F1038" s="241" t="s">
        <v>80</v>
      </c>
      <c r="G1038" s="239"/>
      <c r="H1038" s="242">
        <v>1</v>
      </c>
      <c r="I1038" s="243"/>
      <c r="J1038" s="239"/>
      <c r="K1038" s="239"/>
      <c r="L1038" s="244"/>
      <c r="M1038" s="245"/>
      <c r="N1038" s="246"/>
      <c r="O1038" s="246"/>
      <c r="P1038" s="246"/>
      <c r="Q1038" s="246"/>
      <c r="R1038" s="246"/>
      <c r="S1038" s="246"/>
      <c r="T1038" s="24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8" t="s">
        <v>159</v>
      </c>
      <c r="AU1038" s="248" t="s">
        <v>82</v>
      </c>
      <c r="AV1038" s="14" t="s">
        <v>82</v>
      </c>
      <c r="AW1038" s="14" t="s">
        <v>30</v>
      </c>
      <c r="AX1038" s="14" t="s">
        <v>73</v>
      </c>
      <c r="AY1038" s="248" t="s">
        <v>152</v>
      </c>
    </row>
    <row r="1039" s="15" customFormat="1">
      <c r="A1039" s="15"/>
      <c r="B1039" s="249"/>
      <c r="C1039" s="250"/>
      <c r="D1039" s="229" t="s">
        <v>159</v>
      </c>
      <c r="E1039" s="251" t="s">
        <v>1</v>
      </c>
      <c r="F1039" s="252" t="s">
        <v>162</v>
      </c>
      <c r="G1039" s="250"/>
      <c r="H1039" s="253">
        <v>2</v>
      </c>
      <c r="I1039" s="254"/>
      <c r="J1039" s="250"/>
      <c r="K1039" s="250"/>
      <c r="L1039" s="255"/>
      <c r="M1039" s="256"/>
      <c r="N1039" s="257"/>
      <c r="O1039" s="257"/>
      <c r="P1039" s="257"/>
      <c r="Q1039" s="257"/>
      <c r="R1039" s="257"/>
      <c r="S1039" s="257"/>
      <c r="T1039" s="258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9" t="s">
        <v>159</v>
      </c>
      <c r="AU1039" s="259" t="s">
        <v>82</v>
      </c>
      <c r="AV1039" s="15" t="s">
        <v>158</v>
      </c>
      <c r="AW1039" s="15" t="s">
        <v>30</v>
      </c>
      <c r="AX1039" s="15" t="s">
        <v>80</v>
      </c>
      <c r="AY1039" s="259" t="s">
        <v>152</v>
      </c>
    </row>
    <row r="1040" s="2" customFormat="1" ht="24.15" customHeight="1">
      <c r="A1040" s="38"/>
      <c r="B1040" s="39"/>
      <c r="C1040" s="214" t="s">
        <v>667</v>
      </c>
      <c r="D1040" s="214" t="s">
        <v>154</v>
      </c>
      <c r="E1040" s="215" t="s">
        <v>1074</v>
      </c>
      <c r="F1040" s="216" t="s">
        <v>1075</v>
      </c>
      <c r="G1040" s="217" t="s">
        <v>1065</v>
      </c>
      <c r="H1040" s="218">
        <v>2</v>
      </c>
      <c r="I1040" s="219"/>
      <c r="J1040" s="220">
        <f>ROUND(I1040*H1040,2)</f>
        <v>0</v>
      </c>
      <c r="K1040" s="216" t="s">
        <v>1</v>
      </c>
      <c r="L1040" s="44"/>
      <c r="M1040" s="221" t="s">
        <v>1</v>
      </c>
      <c r="N1040" s="222" t="s">
        <v>38</v>
      </c>
      <c r="O1040" s="91"/>
      <c r="P1040" s="223">
        <f>O1040*H1040</f>
        <v>0</v>
      </c>
      <c r="Q1040" s="223">
        <v>0</v>
      </c>
      <c r="R1040" s="223">
        <f>Q1040*H1040</f>
        <v>0</v>
      </c>
      <c r="S1040" s="223">
        <v>0</v>
      </c>
      <c r="T1040" s="224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25" t="s">
        <v>190</v>
      </c>
      <c r="AT1040" s="225" t="s">
        <v>154</v>
      </c>
      <c r="AU1040" s="225" t="s">
        <v>82</v>
      </c>
      <c r="AY1040" s="17" t="s">
        <v>152</v>
      </c>
      <c r="BE1040" s="226">
        <f>IF(N1040="základní",J1040,0)</f>
        <v>0</v>
      </c>
      <c r="BF1040" s="226">
        <f>IF(N1040="snížená",J1040,0)</f>
        <v>0</v>
      </c>
      <c r="BG1040" s="226">
        <f>IF(N1040="zákl. přenesená",J1040,0)</f>
        <v>0</v>
      </c>
      <c r="BH1040" s="226">
        <f>IF(N1040="sníž. přenesená",J1040,0)</f>
        <v>0</v>
      </c>
      <c r="BI1040" s="226">
        <f>IF(N1040="nulová",J1040,0)</f>
        <v>0</v>
      </c>
      <c r="BJ1040" s="17" t="s">
        <v>80</v>
      </c>
      <c r="BK1040" s="226">
        <f>ROUND(I1040*H1040,2)</f>
        <v>0</v>
      </c>
      <c r="BL1040" s="17" t="s">
        <v>190</v>
      </c>
      <c r="BM1040" s="225" t="s">
        <v>1076</v>
      </c>
    </row>
    <row r="1041" s="13" customFormat="1">
      <c r="A1041" s="13"/>
      <c r="B1041" s="227"/>
      <c r="C1041" s="228"/>
      <c r="D1041" s="229" t="s">
        <v>159</v>
      </c>
      <c r="E1041" s="230" t="s">
        <v>1</v>
      </c>
      <c r="F1041" s="231" t="s">
        <v>783</v>
      </c>
      <c r="G1041" s="228"/>
      <c r="H1041" s="230" t="s">
        <v>1</v>
      </c>
      <c r="I1041" s="232"/>
      <c r="J1041" s="228"/>
      <c r="K1041" s="228"/>
      <c r="L1041" s="233"/>
      <c r="M1041" s="234"/>
      <c r="N1041" s="235"/>
      <c r="O1041" s="235"/>
      <c r="P1041" s="235"/>
      <c r="Q1041" s="235"/>
      <c r="R1041" s="235"/>
      <c r="S1041" s="235"/>
      <c r="T1041" s="23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7" t="s">
        <v>159</v>
      </c>
      <c r="AU1041" s="237" t="s">
        <v>82</v>
      </c>
      <c r="AV1041" s="13" t="s">
        <v>80</v>
      </c>
      <c r="AW1041" s="13" t="s">
        <v>30</v>
      </c>
      <c r="AX1041" s="13" t="s">
        <v>73</v>
      </c>
      <c r="AY1041" s="237" t="s">
        <v>152</v>
      </c>
    </row>
    <row r="1042" s="14" customFormat="1">
      <c r="A1042" s="14"/>
      <c r="B1042" s="238"/>
      <c r="C1042" s="239"/>
      <c r="D1042" s="229" t="s">
        <v>159</v>
      </c>
      <c r="E1042" s="240" t="s">
        <v>1</v>
      </c>
      <c r="F1042" s="241" t="s">
        <v>80</v>
      </c>
      <c r="G1042" s="239"/>
      <c r="H1042" s="242">
        <v>1</v>
      </c>
      <c r="I1042" s="243"/>
      <c r="J1042" s="239"/>
      <c r="K1042" s="239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8" t="s">
        <v>159</v>
      </c>
      <c r="AU1042" s="248" t="s">
        <v>82</v>
      </c>
      <c r="AV1042" s="14" t="s">
        <v>82</v>
      </c>
      <c r="AW1042" s="14" t="s">
        <v>30</v>
      </c>
      <c r="AX1042" s="14" t="s">
        <v>73</v>
      </c>
      <c r="AY1042" s="248" t="s">
        <v>152</v>
      </c>
    </row>
    <row r="1043" s="13" customFormat="1">
      <c r="A1043" s="13"/>
      <c r="B1043" s="227"/>
      <c r="C1043" s="228"/>
      <c r="D1043" s="229" t="s">
        <v>159</v>
      </c>
      <c r="E1043" s="230" t="s">
        <v>1</v>
      </c>
      <c r="F1043" s="231" t="s">
        <v>784</v>
      </c>
      <c r="G1043" s="228"/>
      <c r="H1043" s="230" t="s">
        <v>1</v>
      </c>
      <c r="I1043" s="232"/>
      <c r="J1043" s="228"/>
      <c r="K1043" s="228"/>
      <c r="L1043" s="233"/>
      <c r="M1043" s="234"/>
      <c r="N1043" s="235"/>
      <c r="O1043" s="235"/>
      <c r="P1043" s="235"/>
      <c r="Q1043" s="235"/>
      <c r="R1043" s="235"/>
      <c r="S1043" s="235"/>
      <c r="T1043" s="23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7" t="s">
        <v>159</v>
      </c>
      <c r="AU1043" s="237" t="s">
        <v>82</v>
      </c>
      <c r="AV1043" s="13" t="s">
        <v>80</v>
      </c>
      <c r="AW1043" s="13" t="s">
        <v>30</v>
      </c>
      <c r="AX1043" s="13" t="s">
        <v>73</v>
      </c>
      <c r="AY1043" s="237" t="s">
        <v>152</v>
      </c>
    </row>
    <row r="1044" s="14" customFormat="1">
      <c r="A1044" s="14"/>
      <c r="B1044" s="238"/>
      <c r="C1044" s="239"/>
      <c r="D1044" s="229" t="s">
        <v>159</v>
      </c>
      <c r="E1044" s="240" t="s">
        <v>1</v>
      </c>
      <c r="F1044" s="241" t="s">
        <v>80</v>
      </c>
      <c r="G1044" s="239"/>
      <c r="H1044" s="242">
        <v>1</v>
      </c>
      <c r="I1044" s="243"/>
      <c r="J1044" s="239"/>
      <c r="K1044" s="239"/>
      <c r="L1044" s="244"/>
      <c r="M1044" s="245"/>
      <c r="N1044" s="246"/>
      <c r="O1044" s="246"/>
      <c r="P1044" s="246"/>
      <c r="Q1044" s="246"/>
      <c r="R1044" s="246"/>
      <c r="S1044" s="246"/>
      <c r="T1044" s="247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8" t="s">
        <v>159</v>
      </c>
      <c r="AU1044" s="248" t="s">
        <v>82</v>
      </c>
      <c r="AV1044" s="14" t="s">
        <v>82</v>
      </c>
      <c r="AW1044" s="14" t="s">
        <v>30</v>
      </c>
      <c r="AX1044" s="14" t="s">
        <v>73</v>
      </c>
      <c r="AY1044" s="248" t="s">
        <v>152</v>
      </c>
    </row>
    <row r="1045" s="15" customFormat="1">
      <c r="A1045" s="15"/>
      <c r="B1045" s="249"/>
      <c r="C1045" s="250"/>
      <c r="D1045" s="229" t="s">
        <v>159</v>
      </c>
      <c r="E1045" s="251" t="s">
        <v>1</v>
      </c>
      <c r="F1045" s="252" t="s">
        <v>162</v>
      </c>
      <c r="G1045" s="250"/>
      <c r="H1045" s="253">
        <v>2</v>
      </c>
      <c r="I1045" s="254"/>
      <c r="J1045" s="250"/>
      <c r="K1045" s="250"/>
      <c r="L1045" s="255"/>
      <c r="M1045" s="256"/>
      <c r="N1045" s="257"/>
      <c r="O1045" s="257"/>
      <c r="P1045" s="257"/>
      <c r="Q1045" s="257"/>
      <c r="R1045" s="257"/>
      <c r="S1045" s="257"/>
      <c r="T1045" s="258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9" t="s">
        <v>159</v>
      </c>
      <c r="AU1045" s="259" t="s">
        <v>82</v>
      </c>
      <c r="AV1045" s="15" t="s">
        <v>158</v>
      </c>
      <c r="AW1045" s="15" t="s">
        <v>30</v>
      </c>
      <c r="AX1045" s="15" t="s">
        <v>80</v>
      </c>
      <c r="AY1045" s="259" t="s">
        <v>152</v>
      </c>
    </row>
    <row r="1046" s="2" customFormat="1" ht="24.15" customHeight="1">
      <c r="A1046" s="38"/>
      <c r="B1046" s="39"/>
      <c r="C1046" s="214" t="s">
        <v>1077</v>
      </c>
      <c r="D1046" s="214" t="s">
        <v>154</v>
      </c>
      <c r="E1046" s="215" t="s">
        <v>1078</v>
      </c>
      <c r="F1046" s="216" t="s">
        <v>1079</v>
      </c>
      <c r="G1046" s="217" t="s">
        <v>1065</v>
      </c>
      <c r="H1046" s="218">
        <v>8</v>
      </c>
      <c r="I1046" s="219"/>
      <c r="J1046" s="220">
        <f>ROUND(I1046*H1046,2)</f>
        <v>0</v>
      </c>
      <c r="K1046" s="216" t="s">
        <v>1</v>
      </c>
      <c r="L1046" s="44"/>
      <c r="M1046" s="221" t="s">
        <v>1</v>
      </c>
      <c r="N1046" s="222" t="s">
        <v>38</v>
      </c>
      <c r="O1046" s="91"/>
      <c r="P1046" s="223">
        <f>O1046*H1046</f>
        <v>0</v>
      </c>
      <c r="Q1046" s="223">
        <v>0</v>
      </c>
      <c r="R1046" s="223">
        <f>Q1046*H1046</f>
        <v>0</v>
      </c>
      <c r="S1046" s="223">
        <v>0</v>
      </c>
      <c r="T1046" s="224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25" t="s">
        <v>190</v>
      </c>
      <c r="AT1046" s="225" t="s">
        <v>154</v>
      </c>
      <c r="AU1046" s="225" t="s">
        <v>82</v>
      </c>
      <c r="AY1046" s="17" t="s">
        <v>152</v>
      </c>
      <c r="BE1046" s="226">
        <f>IF(N1046="základní",J1046,0)</f>
        <v>0</v>
      </c>
      <c r="BF1046" s="226">
        <f>IF(N1046="snížená",J1046,0)</f>
        <v>0</v>
      </c>
      <c r="BG1046" s="226">
        <f>IF(N1046="zákl. přenesená",J1046,0)</f>
        <v>0</v>
      </c>
      <c r="BH1046" s="226">
        <f>IF(N1046="sníž. přenesená",J1046,0)</f>
        <v>0</v>
      </c>
      <c r="BI1046" s="226">
        <f>IF(N1046="nulová",J1046,0)</f>
        <v>0</v>
      </c>
      <c r="BJ1046" s="17" t="s">
        <v>80</v>
      </c>
      <c r="BK1046" s="226">
        <f>ROUND(I1046*H1046,2)</f>
        <v>0</v>
      </c>
      <c r="BL1046" s="17" t="s">
        <v>190</v>
      </c>
      <c r="BM1046" s="225" t="s">
        <v>1080</v>
      </c>
    </row>
    <row r="1047" s="13" customFormat="1">
      <c r="A1047" s="13"/>
      <c r="B1047" s="227"/>
      <c r="C1047" s="228"/>
      <c r="D1047" s="229" t="s">
        <v>159</v>
      </c>
      <c r="E1047" s="230" t="s">
        <v>1</v>
      </c>
      <c r="F1047" s="231" t="s">
        <v>771</v>
      </c>
      <c r="G1047" s="228"/>
      <c r="H1047" s="230" t="s">
        <v>1</v>
      </c>
      <c r="I1047" s="232"/>
      <c r="J1047" s="228"/>
      <c r="K1047" s="228"/>
      <c r="L1047" s="233"/>
      <c r="M1047" s="234"/>
      <c r="N1047" s="235"/>
      <c r="O1047" s="235"/>
      <c r="P1047" s="235"/>
      <c r="Q1047" s="235"/>
      <c r="R1047" s="235"/>
      <c r="S1047" s="235"/>
      <c r="T1047" s="23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7" t="s">
        <v>159</v>
      </c>
      <c r="AU1047" s="237" t="s">
        <v>82</v>
      </c>
      <c r="AV1047" s="13" t="s">
        <v>80</v>
      </c>
      <c r="AW1047" s="13" t="s">
        <v>30</v>
      </c>
      <c r="AX1047" s="13" t="s">
        <v>73</v>
      </c>
      <c r="AY1047" s="237" t="s">
        <v>152</v>
      </c>
    </row>
    <row r="1048" s="14" customFormat="1">
      <c r="A1048" s="14"/>
      <c r="B1048" s="238"/>
      <c r="C1048" s="239"/>
      <c r="D1048" s="229" t="s">
        <v>159</v>
      </c>
      <c r="E1048" s="240" t="s">
        <v>1</v>
      </c>
      <c r="F1048" s="241" t="s">
        <v>80</v>
      </c>
      <c r="G1048" s="239"/>
      <c r="H1048" s="242">
        <v>1</v>
      </c>
      <c r="I1048" s="243"/>
      <c r="J1048" s="239"/>
      <c r="K1048" s="239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8" t="s">
        <v>159</v>
      </c>
      <c r="AU1048" s="248" t="s">
        <v>82</v>
      </c>
      <c r="AV1048" s="14" t="s">
        <v>82</v>
      </c>
      <c r="AW1048" s="14" t="s">
        <v>30</v>
      </c>
      <c r="AX1048" s="14" t="s">
        <v>73</v>
      </c>
      <c r="AY1048" s="248" t="s">
        <v>152</v>
      </c>
    </row>
    <row r="1049" s="13" customFormat="1">
      <c r="A1049" s="13"/>
      <c r="B1049" s="227"/>
      <c r="C1049" s="228"/>
      <c r="D1049" s="229" t="s">
        <v>159</v>
      </c>
      <c r="E1049" s="230" t="s">
        <v>1</v>
      </c>
      <c r="F1049" s="231" t="s">
        <v>781</v>
      </c>
      <c r="G1049" s="228"/>
      <c r="H1049" s="230" t="s">
        <v>1</v>
      </c>
      <c r="I1049" s="232"/>
      <c r="J1049" s="228"/>
      <c r="K1049" s="228"/>
      <c r="L1049" s="233"/>
      <c r="M1049" s="234"/>
      <c r="N1049" s="235"/>
      <c r="O1049" s="235"/>
      <c r="P1049" s="235"/>
      <c r="Q1049" s="235"/>
      <c r="R1049" s="235"/>
      <c r="S1049" s="235"/>
      <c r="T1049" s="236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7" t="s">
        <v>159</v>
      </c>
      <c r="AU1049" s="237" t="s">
        <v>82</v>
      </c>
      <c r="AV1049" s="13" t="s">
        <v>80</v>
      </c>
      <c r="AW1049" s="13" t="s">
        <v>30</v>
      </c>
      <c r="AX1049" s="13" t="s">
        <v>73</v>
      </c>
      <c r="AY1049" s="237" t="s">
        <v>152</v>
      </c>
    </row>
    <row r="1050" s="14" customFormat="1">
      <c r="A1050" s="14"/>
      <c r="B1050" s="238"/>
      <c r="C1050" s="239"/>
      <c r="D1050" s="229" t="s">
        <v>159</v>
      </c>
      <c r="E1050" s="240" t="s">
        <v>1</v>
      </c>
      <c r="F1050" s="241" t="s">
        <v>80</v>
      </c>
      <c r="G1050" s="239"/>
      <c r="H1050" s="242">
        <v>1</v>
      </c>
      <c r="I1050" s="243"/>
      <c r="J1050" s="239"/>
      <c r="K1050" s="239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8" t="s">
        <v>159</v>
      </c>
      <c r="AU1050" s="248" t="s">
        <v>82</v>
      </c>
      <c r="AV1050" s="14" t="s">
        <v>82</v>
      </c>
      <c r="AW1050" s="14" t="s">
        <v>30</v>
      </c>
      <c r="AX1050" s="14" t="s">
        <v>73</v>
      </c>
      <c r="AY1050" s="248" t="s">
        <v>152</v>
      </c>
    </row>
    <row r="1051" s="13" customFormat="1">
      <c r="A1051" s="13"/>
      <c r="B1051" s="227"/>
      <c r="C1051" s="228"/>
      <c r="D1051" s="229" t="s">
        <v>159</v>
      </c>
      <c r="E1051" s="230" t="s">
        <v>1</v>
      </c>
      <c r="F1051" s="231" t="s">
        <v>783</v>
      </c>
      <c r="G1051" s="228"/>
      <c r="H1051" s="230" t="s">
        <v>1</v>
      </c>
      <c r="I1051" s="232"/>
      <c r="J1051" s="228"/>
      <c r="K1051" s="228"/>
      <c r="L1051" s="233"/>
      <c r="M1051" s="234"/>
      <c r="N1051" s="235"/>
      <c r="O1051" s="235"/>
      <c r="P1051" s="235"/>
      <c r="Q1051" s="235"/>
      <c r="R1051" s="235"/>
      <c r="S1051" s="235"/>
      <c r="T1051" s="23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7" t="s">
        <v>159</v>
      </c>
      <c r="AU1051" s="237" t="s">
        <v>82</v>
      </c>
      <c r="AV1051" s="13" t="s">
        <v>80</v>
      </c>
      <c r="AW1051" s="13" t="s">
        <v>30</v>
      </c>
      <c r="AX1051" s="13" t="s">
        <v>73</v>
      </c>
      <c r="AY1051" s="237" t="s">
        <v>152</v>
      </c>
    </row>
    <row r="1052" s="14" customFormat="1">
      <c r="A1052" s="14"/>
      <c r="B1052" s="238"/>
      <c r="C1052" s="239"/>
      <c r="D1052" s="229" t="s">
        <v>159</v>
      </c>
      <c r="E1052" s="240" t="s">
        <v>1</v>
      </c>
      <c r="F1052" s="241" t="s">
        <v>438</v>
      </c>
      <c r="G1052" s="239"/>
      <c r="H1052" s="242">
        <v>2</v>
      </c>
      <c r="I1052" s="243"/>
      <c r="J1052" s="239"/>
      <c r="K1052" s="239"/>
      <c r="L1052" s="244"/>
      <c r="M1052" s="245"/>
      <c r="N1052" s="246"/>
      <c r="O1052" s="246"/>
      <c r="P1052" s="246"/>
      <c r="Q1052" s="246"/>
      <c r="R1052" s="246"/>
      <c r="S1052" s="246"/>
      <c r="T1052" s="24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8" t="s">
        <v>159</v>
      </c>
      <c r="AU1052" s="248" t="s">
        <v>82</v>
      </c>
      <c r="AV1052" s="14" t="s">
        <v>82</v>
      </c>
      <c r="AW1052" s="14" t="s">
        <v>30</v>
      </c>
      <c r="AX1052" s="14" t="s">
        <v>73</v>
      </c>
      <c r="AY1052" s="248" t="s">
        <v>152</v>
      </c>
    </row>
    <row r="1053" s="13" customFormat="1">
      <c r="A1053" s="13"/>
      <c r="B1053" s="227"/>
      <c r="C1053" s="228"/>
      <c r="D1053" s="229" t="s">
        <v>159</v>
      </c>
      <c r="E1053" s="230" t="s">
        <v>1</v>
      </c>
      <c r="F1053" s="231" t="s">
        <v>784</v>
      </c>
      <c r="G1053" s="228"/>
      <c r="H1053" s="230" t="s">
        <v>1</v>
      </c>
      <c r="I1053" s="232"/>
      <c r="J1053" s="228"/>
      <c r="K1053" s="228"/>
      <c r="L1053" s="233"/>
      <c r="M1053" s="234"/>
      <c r="N1053" s="235"/>
      <c r="O1053" s="235"/>
      <c r="P1053" s="235"/>
      <c r="Q1053" s="235"/>
      <c r="R1053" s="235"/>
      <c r="S1053" s="235"/>
      <c r="T1053" s="23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7" t="s">
        <v>159</v>
      </c>
      <c r="AU1053" s="237" t="s">
        <v>82</v>
      </c>
      <c r="AV1053" s="13" t="s">
        <v>80</v>
      </c>
      <c r="AW1053" s="13" t="s">
        <v>30</v>
      </c>
      <c r="AX1053" s="13" t="s">
        <v>73</v>
      </c>
      <c r="AY1053" s="237" t="s">
        <v>152</v>
      </c>
    </row>
    <row r="1054" s="14" customFormat="1">
      <c r="A1054" s="14"/>
      <c r="B1054" s="238"/>
      <c r="C1054" s="239"/>
      <c r="D1054" s="229" t="s">
        <v>159</v>
      </c>
      <c r="E1054" s="240" t="s">
        <v>1</v>
      </c>
      <c r="F1054" s="241" t="s">
        <v>438</v>
      </c>
      <c r="G1054" s="239"/>
      <c r="H1054" s="242">
        <v>2</v>
      </c>
      <c r="I1054" s="243"/>
      <c r="J1054" s="239"/>
      <c r="K1054" s="239"/>
      <c r="L1054" s="244"/>
      <c r="M1054" s="245"/>
      <c r="N1054" s="246"/>
      <c r="O1054" s="246"/>
      <c r="P1054" s="246"/>
      <c r="Q1054" s="246"/>
      <c r="R1054" s="246"/>
      <c r="S1054" s="246"/>
      <c r="T1054" s="24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8" t="s">
        <v>159</v>
      </c>
      <c r="AU1054" s="248" t="s">
        <v>82</v>
      </c>
      <c r="AV1054" s="14" t="s">
        <v>82</v>
      </c>
      <c r="AW1054" s="14" t="s">
        <v>30</v>
      </c>
      <c r="AX1054" s="14" t="s">
        <v>73</v>
      </c>
      <c r="AY1054" s="248" t="s">
        <v>152</v>
      </c>
    </row>
    <row r="1055" s="13" customFormat="1">
      <c r="A1055" s="13"/>
      <c r="B1055" s="227"/>
      <c r="C1055" s="228"/>
      <c r="D1055" s="229" t="s">
        <v>159</v>
      </c>
      <c r="E1055" s="230" t="s">
        <v>1</v>
      </c>
      <c r="F1055" s="231" t="s">
        <v>786</v>
      </c>
      <c r="G1055" s="228"/>
      <c r="H1055" s="230" t="s">
        <v>1</v>
      </c>
      <c r="I1055" s="232"/>
      <c r="J1055" s="228"/>
      <c r="K1055" s="228"/>
      <c r="L1055" s="233"/>
      <c r="M1055" s="234"/>
      <c r="N1055" s="235"/>
      <c r="O1055" s="235"/>
      <c r="P1055" s="235"/>
      <c r="Q1055" s="235"/>
      <c r="R1055" s="235"/>
      <c r="S1055" s="235"/>
      <c r="T1055" s="236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7" t="s">
        <v>159</v>
      </c>
      <c r="AU1055" s="237" t="s">
        <v>82</v>
      </c>
      <c r="AV1055" s="13" t="s">
        <v>80</v>
      </c>
      <c r="AW1055" s="13" t="s">
        <v>30</v>
      </c>
      <c r="AX1055" s="13" t="s">
        <v>73</v>
      </c>
      <c r="AY1055" s="237" t="s">
        <v>152</v>
      </c>
    </row>
    <row r="1056" s="14" customFormat="1">
      <c r="A1056" s="14"/>
      <c r="B1056" s="238"/>
      <c r="C1056" s="239"/>
      <c r="D1056" s="229" t="s">
        <v>159</v>
      </c>
      <c r="E1056" s="240" t="s">
        <v>1</v>
      </c>
      <c r="F1056" s="241" t="s">
        <v>438</v>
      </c>
      <c r="G1056" s="239"/>
      <c r="H1056" s="242">
        <v>2</v>
      </c>
      <c r="I1056" s="243"/>
      <c r="J1056" s="239"/>
      <c r="K1056" s="239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8" t="s">
        <v>159</v>
      </c>
      <c r="AU1056" s="248" t="s">
        <v>82</v>
      </c>
      <c r="AV1056" s="14" t="s">
        <v>82</v>
      </c>
      <c r="AW1056" s="14" t="s">
        <v>30</v>
      </c>
      <c r="AX1056" s="14" t="s">
        <v>73</v>
      </c>
      <c r="AY1056" s="248" t="s">
        <v>152</v>
      </c>
    </row>
    <row r="1057" s="15" customFormat="1">
      <c r="A1057" s="15"/>
      <c r="B1057" s="249"/>
      <c r="C1057" s="250"/>
      <c r="D1057" s="229" t="s">
        <v>159</v>
      </c>
      <c r="E1057" s="251" t="s">
        <v>1</v>
      </c>
      <c r="F1057" s="252" t="s">
        <v>162</v>
      </c>
      <c r="G1057" s="250"/>
      <c r="H1057" s="253">
        <v>8</v>
      </c>
      <c r="I1057" s="254"/>
      <c r="J1057" s="250"/>
      <c r="K1057" s="250"/>
      <c r="L1057" s="255"/>
      <c r="M1057" s="256"/>
      <c r="N1057" s="257"/>
      <c r="O1057" s="257"/>
      <c r="P1057" s="257"/>
      <c r="Q1057" s="257"/>
      <c r="R1057" s="257"/>
      <c r="S1057" s="257"/>
      <c r="T1057" s="258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9" t="s">
        <v>159</v>
      </c>
      <c r="AU1057" s="259" t="s">
        <v>82</v>
      </c>
      <c r="AV1057" s="15" t="s">
        <v>158</v>
      </c>
      <c r="AW1057" s="15" t="s">
        <v>30</v>
      </c>
      <c r="AX1057" s="15" t="s">
        <v>80</v>
      </c>
      <c r="AY1057" s="259" t="s">
        <v>152</v>
      </c>
    </row>
    <row r="1058" s="2" customFormat="1" ht="24.15" customHeight="1">
      <c r="A1058" s="38"/>
      <c r="B1058" s="39"/>
      <c r="C1058" s="214" t="s">
        <v>670</v>
      </c>
      <c r="D1058" s="214" t="s">
        <v>154</v>
      </c>
      <c r="E1058" s="215" t="s">
        <v>1081</v>
      </c>
      <c r="F1058" s="216" t="s">
        <v>1082</v>
      </c>
      <c r="G1058" s="217" t="s">
        <v>1065</v>
      </c>
      <c r="H1058" s="218">
        <v>1</v>
      </c>
      <c r="I1058" s="219"/>
      <c r="J1058" s="220">
        <f>ROUND(I1058*H1058,2)</f>
        <v>0</v>
      </c>
      <c r="K1058" s="216" t="s">
        <v>1</v>
      </c>
      <c r="L1058" s="44"/>
      <c r="M1058" s="221" t="s">
        <v>1</v>
      </c>
      <c r="N1058" s="222" t="s">
        <v>38</v>
      </c>
      <c r="O1058" s="91"/>
      <c r="P1058" s="223">
        <f>O1058*H1058</f>
        <v>0</v>
      </c>
      <c r="Q1058" s="223">
        <v>0</v>
      </c>
      <c r="R1058" s="223">
        <f>Q1058*H1058</f>
        <v>0</v>
      </c>
      <c r="S1058" s="223">
        <v>0</v>
      </c>
      <c r="T1058" s="224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25" t="s">
        <v>190</v>
      </c>
      <c r="AT1058" s="225" t="s">
        <v>154</v>
      </c>
      <c r="AU1058" s="225" t="s">
        <v>82</v>
      </c>
      <c r="AY1058" s="17" t="s">
        <v>152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7" t="s">
        <v>80</v>
      </c>
      <c r="BK1058" s="226">
        <f>ROUND(I1058*H1058,2)</f>
        <v>0</v>
      </c>
      <c r="BL1058" s="17" t="s">
        <v>190</v>
      </c>
      <c r="BM1058" s="225" t="s">
        <v>1083</v>
      </c>
    </row>
    <row r="1059" s="13" customFormat="1">
      <c r="A1059" s="13"/>
      <c r="B1059" s="227"/>
      <c r="C1059" s="228"/>
      <c r="D1059" s="229" t="s">
        <v>159</v>
      </c>
      <c r="E1059" s="230" t="s">
        <v>1</v>
      </c>
      <c r="F1059" s="231" t="s">
        <v>781</v>
      </c>
      <c r="G1059" s="228"/>
      <c r="H1059" s="230" t="s">
        <v>1</v>
      </c>
      <c r="I1059" s="232"/>
      <c r="J1059" s="228"/>
      <c r="K1059" s="228"/>
      <c r="L1059" s="233"/>
      <c r="M1059" s="234"/>
      <c r="N1059" s="235"/>
      <c r="O1059" s="235"/>
      <c r="P1059" s="235"/>
      <c r="Q1059" s="235"/>
      <c r="R1059" s="235"/>
      <c r="S1059" s="235"/>
      <c r="T1059" s="23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7" t="s">
        <v>159</v>
      </c>
      <c r="AU1059" s="237" t="s">
        <v>82</v>
      </c>
      <c r="AV1059" s="13" t="s">
        <v>80</v>
      </c>
      <c r="AW1059" s="13" t="s">
        <v>30</v>
      </c>
      <c r="AX1059" s="13" t="s">
        <v>73</v>
      </c>
      <c r="AY1059" s="237" t="s">
        <v>152</v>
      </c>
    </row>
    <row r="1060" s="14" customFormat="1">
      <c r="A1060" s="14"/>
      <c r="B1060" s="238"/>
      <c r="C1060" s="239"/>
      <c r="D1060" s="229" t="s">
        <v>159</v>
      </c>
      <c r="E1060" s="240" t="s">
        <v>1</v>
      </c>
      <c r="F1060" s="241" t="s">
        <v>80</v>
      </c>
      <c r="G1060" s="239"/>
      <c r="H1060" s="242">
        <v>1</v>
      </c>
      <c r="I1060" s="243"/>
      <c r="J1060" s="239"/>
      <c r="K1060" s="239"/>
      <c r="L1060" s="244"/>
      <c r="M1060" s="245"/>
      <c r="N1060" s="246"/>
      <c r="O1060" s="246"/>
      <c r="P1060" s="246"/>
      <c r="Q1060" s="246"/>
      <c r="R1060" s="246"/>
      <c r="S1060" s="246"/>
      <c r="T1060" s="24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8" t="s">
        <v>159</v>
      </c>
      <c r="AU1060" s="248" t="s">
        <v>82</v>
      </c>
      <c r="AV1060" s="14" t="s">
        <v>82</v>
      </c>
      <c r="AW1060" s="14" t="s">
        <v>30</v>
      </c>
      <c r="AX1060" s="14" t="s">
        <v>73</v>
      </c>
      <c r="AY1060" s="248" t="s">
        <v>152</v>
      </c>
    </row>
    <row r="1061" s="15" customFormat="1">
      <c r="A1061" s="15"/>
      <c r="B1061" s="249"/>
      <c r="C1061" s="250"/>
      <c r="D1061" s="229" t="s">
        <v>159</v>
      </c>
      <c r="E1061" s="251" t="s">
        <v>1</v>
      </c>
      <c r="F1061" s="252" t="s">
        <v>162</v>
      </c>
      <c r="G1061" s="250"/>
      <c r="H1061" s="253">
        <v>1</v>
      </c>
      <c r="I1061" s="254"/>
      <c r="J1061" s="250"/>
      <c r="K1061" s="250"/>
      <c r="L1061" s="255"/>
      <c r="M1061" s="256"/>
      <c r="N1061" s="257"/>
      <c r="O1061" s="257"/>
      <c r="P1061" s="257"/>
      <c r="Q1061" s="257"/>
      <c r="R1061" s="257"/>
      <c r="S1061" s="257"/>
      <c r="T1061" s="258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9" t="s">
        <v>159</v>
      </c>
      <c r="AU1061" s="259" t="s">
        <v>82</v>
      </c>
      <c r="AV1061" s="15" t="s">
        <v>158</v>
      </c>
      <c r="AW1061" s="15" t="s">
        <v>30</v>
      </c>
      <c r="AX1061" s="15" t="s">
        <v>80</v>
      </c>
      <c r="AY1061" s="259" t="s">
        <v>152</v>
      </c>
    </row>
    <row r="1062" s="2" customFormat="1" ht="16.5" customHeight="1">
      <c r="A1062" s="38"/>
      <c r="B1062" s="39"/>
      <c r="C1062" s="214" t="s">
        <v>1084</v>
      </c>
      <c r="D1062" s="214" t="s">
        <v>154</v>
      </c>
      <c r="E1062" s="215" t="s">
        <v>1085</v>
      </c>
      <c r="F1062" s="216" t="s">
        <v>1086</v>
      </c>
      <c r="G1062" s="217" t="s">
        <v>218</v>
      </c>
      <c r="H1062" s="218">
        <v>2</v>
      </c>
      <c r="I1062" s="219"/>
      <c r="J1062" s="220">
        <f>ROUND(I1062*H1062,2)</f>
        <v>0</v>
      </c>
      <c r="K1062" s="216" t="s">
        <v>1</v>
      </c>
      <c r="L1062" s="44"/>
      <c r="M1062" s="221" t="s">
        <v>1</v>
      </c>
      <c r="N1062" s="222" t="s">
        <v>38</v>
      </c>
      <c r="O1062" s="91"/>
      <c r="P1062" s="223">
        <f>O1062*H1062</f>
        <v>0</v>
      </c>
      <c r="Q1062" s="223">
        <v>0</v>
      </c>
      <c r="R1062" s="223">
        <f>Q1062*H1062</f>
        <v>0</v>
      </c>
      <c r="S1062" s="223">
        <v>0</v>
      </c>
      <c r="T1062" s="224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25" t="s">
        <v>190</v>
      </c>
      <c r="AT1062" s="225" t="s">
        <v>154</v>
      </c>
      <c r="AU1062" s="225" t="s">
        <v>82</v>
      </c>
      <c r="AY1062" s="17" t="s">
        <v>152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7" t="s">
        <v>80</v>
      </c>
      <c r="BK1062" s="226">
        <f>ROUND(I1062*H1062,2)</f>
        <v>0</v>
      </c>
      <c r="BL1062" s="17" t="s">
        <v>190</v>
      </c>
      <c r="BM1062" s="225" t="s">
        <v>1087</v>
      </c>
    </row>
    <row r="1063" s="2" customFormat="1" ht="16.5" customHeight="1">
      <c r="A1063" s="38"/>
      <c r="B1063" s="39"/>
      <c r="C1063" s="260" t="s">
        <v>674</v>
      </c>
      <c r="D1063" s="260" t="s">
        <v>203</v>
      </c>
      <c r="E1063" s="261" t="s">
        <v>1088</v>
      </c>
      <c r="F1063" s="262" t="s">
        <v>1089</v>
      </c>
      <c r="G1063" s="263" t="s">
        <v>218</v>
      </c>
      <c r="H1063" s="264">
        <v>1</v>
      </c>
      <c r="I1063" s="265"/>
      <c r="J1063" s="266">
        <f>ROUND(I1063*H1063,2)</f>
        <v>0</v>
      </c>
      <c r="K1063" s="262" t="s">
        <v>1</v>
      </c>
      <c r="L1063" s="267"/>
      <c r="M1063" s="268" t="s">
        <v>1</v>
      </c>
      <c r="N1063" s="269" t="s">
        <v>38</v>
      </c>
      <c r="O1063" s="91"/>
      <c r="P1063" s="223">
        <f>O1063*H1063</f>
        <v>0</v>
      </c>
      <c r="Q1063" s="223">
        <v>0</v>
      </c>
      <c r="R1063" s="223">
        <f>Q1063*H1063</f>
        <v>0</v>
      </c>
      <c r="S1063" s="223">
        <v>0</v>
      </c>
      <c r="T1063" s="224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25" t="s">
        <v>240</v>
      </c>
      <c r="AT1063" s="225" t="s">
        <v>203</v>
      </c>
      <c r="AU1063" s="225" t="s">
        <v>82</v>
      </c>
      <c r="AY1063" s="17" t="s">
        <v>152</v>
      </c>
      <c r="BE1063" s="226">
        <f>IF(N1063="základní",J1063,0)</f>
        <v>0</v>
      </c>
      <c r="BF1063" s="226">
        <f>IF(N1063="snížená",J1063,0)</f>
        <v>0</v>
      </c>
      <c r="BG1063" s="226">
        <f>IF(N1063="zákl. přenesená",J1063,0)</f>
        <v>0</v>
      </c>
      <c r="BH1063" s="226">
        <f>IF(N1063="sníž. přenesená",J1063,0)</f>
        <v>0</v>
      </c>
      <c r="BI1063" s="226">
        <f>IF(N1063="nulová",J1063,0)</f>
        <v>0</v>
      </c>
      <c r="BJ1063" s="17" t="s">
        <v>80</v>
      </c>
      <c r="BK1063" s="226">
        <f>ROUND(I1063*H1063,2)</f>
        <v>0</v>
      </c>
      <c r="BL1063" s="17" t="s">
        <v>190</v>
      </c>
      <c r="BM1063" s="225" t="s">
        <v>1090</v>
      </c>
    </row>
    <row r="1064" s="2" customFormat="1" ht="16.5" customHeight="1">
      <c r="A1064" s="38"/>
      <c r="B1064" s="39"/>
      <c r="C1064" s="260" t="s">
        <v>1091</v>
      </c>
      <c r="D1064" s="260" t="s">
        <v>203</v>
      </c>
      <c r="E1064" s="261" t="s">
        <v>1092</v>
      </c>
      <c r="F1064" s="262" t="s">
        <v>1093</v>
      </c>
      <c r="G1064" s="263" t="s">
        <v>218</v>
      </c>
      <c r="H1064" s="264">
        <v>1</v>
      </c>
      <c r="I1064" s="265"/>
      <c r="J1064" s="266">
        <f>ROUND(I1064*H1064,2)</f>
        <v>0</v>
      </c>
      <c r="K1064" s="262" t="s">
        <v>1</v>
      </c>
      <c r="L1064" s="267"/>
      <c r="M1064" s="268" t="s">
        <v>1</v>
      </c>
      <c r="N1064" s="269" t="s">
        <v>38</v>
      </c>
      <c r="O1064" s="91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25" t="s">
        <v>240</v>
      </c>
      <c r="AT1064" s="225" t="s">
        <v>203</v>
      </c>
      <c r="AU1064" s="225" t="s">
        <v>82</v>
      </c>
      <c r="AY1064" s="17" t="s">
        <v>152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7" t="s">
        <v>80</v>
      </c>
      <c r="BK1064" s="226">
        <f>ROUND(I1064*H1064,2)</f>
        <v>0</v>
      </c>
      <c r="BL1064" s="17" t="s">
        <v>190</v>
      </c>
      <c r="BM1064" s="225" t="s">
        <v>1094</v>
      </c>
    </row>
    <row r="1065" s="2" customFormat="1" ht="16.5" customHeight="1">
      <c r="A1065" s="38"/>
      <c r="B1065" s="39"/>
      <c r="C1065" s="214" t="s">
        <v>677</v>
      </c>
      <c r="D1065" s="214" t="s">
        <v>154</v>
      </c>
      <c r="E1065" s="215" t="s">
        <v>1095</v>
      </c>
      <c r="F1065" s="216" t="s">
        <v>1096</v>
      </c>
      <c r="G1065" s="217" t="s">
        <v>218</v>
      </c>
      <c r="H1065" s="218">
        <v>2</v>
      </c>
      <c r="I1065" s="219"/>
      <c r="J1065" s="220">
        <f>ROUND(I1065*H1065,2)</f>
        <v>0</v>
      </c>
      <c r="K1065" s="216" t="s">
        <v>1</v>
      </c>
      <c r="L1065" s="44"/>
      <c r="M1065" s="221" t="s">
        <v>1</v>
      </c>
      <c r="N1065" s="222" t="s">
        <v>38</v>
      </c>
      <c r="O1065" s="91"/>
      <c r="P1065" s="223">
        <f>O1065*H1065</f>
        <v>0</v>
      </c>
      <c r="Q1065" s="223">
        <v>0</v>
      </c>
      <c r="R1065" s="223">
        <f>Q1065*H1065</f>
        <v>0</v>
      </c>
      <c r="S1065" s="223">
        <v>0</v>
      </c>
      <c r="T1065" s="224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25" t="s">
        <v>190</v>
      </c>
      <c r="AT1065" s="225" t="s">
        <v>154</v>
      </c>
      <c r="AU1065" s="225" t="s">
        <v>82</v>
      </c>
      <c r="AY1065" s="17" t="s">
        <v>152</v>
      </c>
      <c r="BE1065" s="226">
        <f>IF(N1065="základní",J1065,0)</f>
        <v>0</v>
      </c>
      <c r="BF1065" s="226">
        <f>IF(N1065="snížená",J1065,0)</f>
        <v>0</v>
      </c>
      <c r="BG1065" s="226">
        <f>IF(N1065="zákl. přenesená",J1065,0)</f>
        <v>0</v>
      </c>
      <c r="BH1065" s="226">
        <f>IF(N1065="sníž. přenesená",J1065,0)</f>
        <v>0</v>
      </c>
      <c r="BI1065" s="226">
        <f>IF(N1065="nulová",J1065,0)</f>
        <v>0</v>
      </c>
      <c r="BJ1065" s="17" t="s">
        <v>80</v>
      </c>
      <c r="BK1065" s="226">
        <f>ROUND(I1065*H1065,2)</f>
        <v>0</v>
      </c>
      <c r="BL1065" s="17" t="s">
        <v>190</v>
      </c>
      <c r="BM1065" s="225" t="s">
        <v>1097</v>
      </c>
    </row>
    <row r="1066" s="2" customFormat="1" ht="16.5" customHeight="1">
      <c r="A1066" s="38"/>
      <c r="B1066" s="39"/>
      <c r="C1066" s="260" t="s">
        <v>1098</v>
      </c>
      <c r="D1066" s="260" t="s">
        <v>203</v>
      </c>
      <c r="E1066" s="261" t="s">
        <v>1099</v>
      </c>
      <c r="F1066" s="262" t="s">
        <v>1100</v>
      </c>
      <c r="G1066" s="263" t="s">
        <v>218</v>
      </c>
      <c r="H1066" s="264">
        <v>1</v>
      </c>
      <c r="I1066" s="265"/>
      <c r="J1066" s="266">
        <f>ROUND(I1066*H1066,2)</f>
        <v>0</v>
      </c>
      <c r="K1066" s="262" t="s">
        <v>1</v>
      </c>
      <c r="L1066" s="267"/>
      <c r="M1066" s="268" t="s">
        <v>1</v>
      </c>
      <c r="N1066" s="269" t="s">
        <v>38</v>
      </c>
      <c r="O1066" s="91"/>
      <c r="P1066" s="223">
        <f>O1066*H1066</f>
        <v>0</v>
      </c>
      <c r="Q1066" s="223">
        <v>0</v>
      </c>
      <c r="R1066" s="223">
        <f>Q1066*H1066</f>
        <v>0</v>
      </c>
      <c r="S1066" s="223">
        <v>0</v>
      </c>
      <c r="T1066" s="224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25" t="s">
        <v>240</v>
      </c>
      <c r="AT1066" s="225" t="s">
        <v>203</v>
      </c>
      <c r="AU1066" s="225" t="s">
        <v>82</v>
      </c>
      <c r="AY1066" s="17" t="s">
        <v>152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7" t="s">
        <v>80</v>
      </c>
      <c r="BK1066" s="226">
        <f>ROUND(I1066*H1066,2)</f>
        <v>0</v>
      </c>
      <c r="BL1066" s="17" t="s">
        <v>190</v>
      </c>
      <c r="BM1066" s="225" t="s">
        <v>1101</v>
      </c>
    </row>
    <row r="1067" s="2" customFormat="1" ht="24.15" customHeight="1">
      <c r="A1067" s="38"/>
      <c r="B1067" s="39"/>
      <c r="C1067" s="260" t="s">
        <v>682</v>
      </c>
      <c r="D1067" s="260" t="s">
        <v>203</v>
      </c>
      <c r="E1067" s="261" t="s">
        <v>1102</v>
      </c>
      <c r="F1067" s="262" t="s">
        <v>1103</v>
      </c>
      <c r="G1067" s="263" t="s">
        <v>218</v>
      </c>
      <c r="H1067" s="264">
        <v>1</v>
      </c>
      <c r="I1067" s="265"/>
      <c r="J1067" s="266">
        <f>ROUND(I1067*H1067,2)</f>
        <v>0</v>
      </c>
      <c r="K1067" s="262" t="s">
        <v>1</v>
      </c>
      <c r="L1067" s="267"/>
      <c r="M1067" s="268" t="s">
        <v>1</v>
      </c>
      <c r="N1067" s="269" t="s">
        <v>38</v>
      </c>
      <c r="O1067" s="91"/>
      <c r="P1067" s="223">
        <f>O1067*H1067</f>
        <v>0</v>
      </c>
      <c r="Q1067" s="223">
        <v>0</v>
      </c>
      <c r="R1067" s="223">
        <f>Q1067*H1067</f>
        <v>0</v>
      </c>
      <c r="S1067" s="223">
        <v>0</v>
      </c>
      <c r="T1067" s="224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25" t="s">
        <v>240</v>
      </c>
      <c r="AT1067" s="225" t="s">
        <v>203</v>
      </c>
      <c r="AU1067" s="225" t="s">
        <v>82</v>
      </c>
      <c r="AY1067" s="17" t="s">
        <v>152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7" t="s">
        <v>80</v>
      </c>
      <c r="BK1067" s="226">
        <f>ROUND(I1067*H1067,2)</f>
        <v>0</v>
      </c>
      <c r="BL1067" s="17" t="s">
        <v>190</v>
      </c>
      <c r="BM1067" s="225" t="s">
        <v>1104</v>
      </c>
    </row>
    <row r="1068" s="2" customFormat="1" ht="33" customHeight="1">
      <c r="A1068" s="38"/>
      <c r="B1068" s="39"/>
      <c r="C1068" s="214" t="s">
        <v>1105</v>
      </c>
      <c r="D1068" s="214" t="s">
        <v>154</v>
      </c>
      <c r="E1068" s="215" t="s">
        <v>1106</v>
      </c>
      <c r="F1068" s="216" t="s">
        <v>1107</v>
      </c>
      <c r="G1068" s="217" t="s">
        <v>1065</v>
      </c>
      <c r="H1068" s="218">
        <v>4</v>
      </c>
      <c r="I1068" s="219"/>
      <c r="J1068" s="220">
        <f>ROUND(I1068*H1068,2)</f>
        <v>0</v>
      </c>
      <c r="K1068" s="216" t="s">
        <v>1</v>
      </c>
      <c r="L1068" s="44"/>
      <c r="M1068" s="221" t="s">
        <v>1</v>
      </c>
      <c r="N1068" s="222" t="s">
        <v>38</v>
      </c>
      <c r="O1068" s="91"/>
      <c r="P1068" s="223">
        <f>O1068*H1068</f>
        <v>0</v>
      </c>
      <c r="Q1068" s="223">
        <v>0</v>
      </c>
      <c r="R1068" s="223">
        <f>Q1068*H1068</f>
        <v>0</v>
      </c>
      <c r="S1068" s="223">
        <v>0</v>
      </c>
      <c r="T1068" s="224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25" t="s">
        <v>190</v>
      </c>
      <c r="AT1068" s="225" t="s">
        <v>154</v>
      </c>
      <c r="AU1068" s="225" t="s">
        <v>82</v>
      </c>
      <c r="AY1068" s="17" t="s">
        <v>152</v>
      </c>
      <c r="BE1068" s="226">
        <f>IF(N1068="základní",J1068,0)</f>
        <v>0</v>
      </c>
      <c r="BF1068" s="226">
        <f>IF(N1068="snížená",J1068,0)</f>
        <v>0</v>
      </c>
      <c r="BG1068" s="226">
        <f>IF(N1068="zákl. přenesená",J1068,0)</f>
        <v>0</v>
      </c>
      <c r="BH1068" s="226">
        <f>IF(N1068="sníž. přenesená",J1068,0)</f>
        <v>0</v>
      </c>
      <c r="BI1068" s="226">
        <f>IF(N1068="nulová",J1068,0)</f>
        <v>0</v>
      </c>
      <c r="BJ1068" s="17" t="s">
        <v>80</v>
      </c>
      <c r="BK1068" s="226">
        <f>ROUND(I1068*H1068,2)</f>
        <v>0</v>
      </c>
      <c r="BL1068" s="17" t="s">
        <v>190</v>
      </c>
      <c r="BM1068" s="225" t="s">
        <v>1108</v>
      </c>
    </row>
    <row r="1069" s="13" customFormat="1">
      <c r="A1069" s="13"/>
      <c r="B1069" s="227"/>
      <c r="C1069" s="228"/>
      <c r="D1069" s="229" t="s">
        <v>159</v>
      </c>
      <c r="E1069" s="230" t="s">
        <v>1</v>
      </c>
      <c r="F1069" s="231" t="s">
        <v>781</v>
      </c>
      <c r="G1069" s="228"/>
      <c r="H1069" s="230" t="s">
        <v>1</v>
      </c>
      <c r="I1069" s="232"/>
      <c r="J1069" s="228"/>
      <c r="K1069" s="228"/>
      <c r="L1069" s="233"/>
      <c r="M1069" s="234"/>
      <c r="N1069" s="235"/>
      <c r="O1069" s="235"/>
      <c r="P1069" s="235"/>
      <c r="Q1069" s="235"/>
      <c r="R1069" s="235"/>
      <c r="S1069" s="235"/>
      <c r="T1069" s="23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7" t="s">
        <v>159</v>
      </c>
      <c r="AU1069" s="237" t="s">
        <v>82</v>
      </c>
      <c r="AV1069" s="13" t="s">
        <v>80</v>
      </c>
      <c r="AW1069" s="13" t="s">
        <v>30</v>
      </c>
      <c r="AX1069" s="13" t="s">
        <v>73</v>
      </c>
      <c r="AY1069" s="237" t="s">
        <v>152</v>
      </c>
    </row>
    <row r="1070" s="14" customFormat="1">
      <c r="A1070" s="14"/>
      <c r="B1070" s="238"/>
      <c r="C1070" s="239"/>
      <c r="D1070" s="229" t="s">
        <v>159</v>
      </c>
      <c r="E1070" s="240" t="s">
        <v>1</v>
      </c>
      <c r="F1070" s="241" t="s">
        <v>80</v>
      </c>
      <c r="G1070" s="239"/>
      <c r="H1070" s="242">
        <v>1</v>
      </c>
      <c r="I1070" s="243"/>
      <c r="J1070" s="239"/>
      <c r="K1070" s="239"/>
      <c r="L1070" s="244"/>
      <c r="M1070" s="245"/>
      <c r="N1070" s="246"/>
      <c r="O1070" s="246"/>
      <c r="P1070" s="246"/>
      <c r="Q1070" s="246"/>
      <c r="R1070" s="246"/>
      <c r="S1070" s="246"/>
      <c r="T1070" s="24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8" t="s">
        <v>159</v>
      </c>
      <c r="AU1070" s="248" t="s">
        <v>82</v>
      </c>
      <c r="AV1070" s="14" t="s">
        <v>82</v>
      </c>
      <c r="AW1070" s="14" t="s">
        <v>30</v>
      </c>
      <c r="AX1070" s="14" t="s">
        <v>73</v>
      </c>
      <c r="AY1070" s="248" t="s">
        <v>152</v>
      </c>
    </row>
    <row r="1071" s="13" customFormat="1">
      <c r="A1071" s="13"/>
      <c r="B1071" s="227"/>
      <c r="C1071" s="228"/>
      <c r="D1071" s="229" t="s">
        <v>159</v>
      </c>
      <c r="E1071" s="230" t="s">
        <v>1</v>
      </c>
      <c r="F1071" s="231" t="s">
        <v>783</v>
      </c>
      <c r="G1071" s="228"/>
      <c r="H1071" s="230" t="s">
        <v>1</v>
      </c>
      <c r="I1071" s="232"/>
      <c r="J1071" s="228"/>
      <c r="K1071" s="228"/>
      <c r="L1071" s="233"/>
      <c r="M1071" s="234"/>
      <c r="N1071" s="235"/>
      <c r="O1071" s="235"/>
      <c r="P1071" s="235"/>
      <c r="Q1071" s="235"/>
      <c r="R1071" s="235"/>
      <c r="S1071" s="235"/>
      <c r="T1071" s="23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7" t="s">
        <v>159</v>
      </c>
      <c r="AU1071" s="237" t="s">
        <v>82</v>
      </c>
      <c r="AV1071" s="13" t="s">
        <v>80</v>
      </c>
      <c r="AW1071" s="13" t="s">
        <v>30</v>
      </c>
      <c r="AX1071" s="13" t="s">
        <v>73</v>
      </c>
      <c r="AY1071" s="237" t="s">
        <v>152</v>
      </c>
    </row>
    <row r="1072" s="14" customFormat="1">
      <c r="A1072" s="14"/>
      <c r="B1072" s="238"/>
      <c r="C1072" s="239"/>
      <c r="D1072" s="229" t="s">
        <v>159</v>
      </c>
      <c r="E1072" s="240" t="s">
        <v>1</v>
      </c>
      <c r="F1072" s="241" t="s">
        <v>80</v>
      </c>
      <c r="G1072" s="239"/>
      <c r="H1072" s="242">
        <v>1</v>
      </c>
      <c r="I1072" s="243"/>
      <c r="J1072" s="239"/>
      <c r="K1072" s="239"/>
      <c r="L1072" s="244"/>
      <c r="M1072" s="245"/>
      <c r="N1072" s="246"/>
      <c r="O1072" s="246"/>
      <c r="P1072" s="246"/>
      <c r="Q1072" s="246"/>
      <c r="R1072" s="246"/>
      <c r="S1072" s="246"/>
      <c r="T1072" s="24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8" t="s">
        <v>159</v>
      </c>
      <c r="AU1072" s="248" t="s">
        <v>82</v>
      </c>
      <c r="AV1072" s="14" t="s">
        <v>82</v>
      </c>
      <c r="AW1072" s="14" t="s">
        <v>30</v>
      </c>
      <c r="AX1072" s="14" t="s">
        <v>73</v>
      </c>
      <c r="AY1072" s="248" t="s">
        <v>152</v>
      </c>
    </row>
    <row r="1073" s="13" customFormat="1">
      <c r="A1073" s="13"/>
      <c r="B1073" s="227"/>
      <c r="C1073" s="228"/>
      <c r="D1073" s="229" t="s">
        <v>159</v>
      </c>
      <c r="E1073" s="230" t="s">
        <v>1</v>
      </c>
      <c r="F1073" s="231" t="s">
        <v>783</v>
      </c>
      <c r="G1073" s="228"/>
      <c r="H1073" s="230" t="s">
        <v>1</v>
      </c>
      <c r="I1073" s="232"/>
      <c r="J1073" s="228"/>
      <c r="K1073" s="228"/>
      <c r="L1073" s="233"/>
      <c r="M1073" s="234"/>
      <c r="N1073" s="235"/>
      <c r="O1073" s="235"/>
      <c r="P1073" s="235"/>
      <c r="Q1073" s="235"/>
      <c r="R1073" s="235"/>
      <c r="S1073" s="235"/>
      <c r="T1073" s="23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7" t="s">
        <v>159</v>
      </c>
      <c r="AU1073" s="237" t="s">
        <v>82</v>
      </c>
      <c r="AV1073" s="13" t="s">
        <v>80</v>
      </c>
      <c r="AW1073" s="13" t="s">
        <v>30</v>
      </c>
      <c r="AX1073" s="13" t="s">
        <v>73</v>
      </c>
      <c r="AY1073" s="237" t="s">
        <v>152</v>
      </c>
    </row>
    <row r="1074" s="14" customFormat="1">
      <c r="A1074" s="14"/>
      <c r="B1074" s="238"/>
      <c r="C1074" s="239"/>
      <c r="D1074" s="229" t="s">
        <v>159</v>
      </c>
      <c r="E1074" s="240" t="s">
        <v>1</v>
      </c>
      <c r="F1074" s="241" t="s">
        <v>80</v>
      </c>
      <c r="G1074" s="239"/>
      <c r="H1074" s="242">
        <v>1</v>
      </c>
      <c r="I1074" s="243"/>
      <c r="J1074" s="239"/>
      <c r="K1074" s="239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8" t="s">
        <v>159</v>
      </c>
      <c r="AU1074" s="248" t="s">
        <v>82</v>
      </c>
      <c r="AV1074" s="14" t="s">
        <v>82</v>
      </c>
      <c r="AW1074" s="14" t="s">
        <v>30</v>
      </c>
      <c r="AX1074" s="14" t="s">
        <v>73</v>
      </c>
      <c r="AY1074" s="248" t="s">
        <v>152</v>
      </c>
    </row>
    <row r="1075" s="13" customFormat="1">
      <c r="A1075" s="13"/>
      <c r="B1075" s="227"/>
      <c r="C1075" s="228"/>
      <c r="D1075" s="229" t="s">
        <v>159</v>
      </c>
      <c r="E1075" s="230" t="s">
        <v>1</v>
      </c>
      <c r="F1075" s="231" t="s">
        <v>784</v>
      </c>
      <c r="G1075" s="228"/>
      <c r="H1075" s="230" t="s">
        <v>1</v>
      </c>
      <c r="I1075" s="232"/>
      <c r="J1075" s="228"/>
      <c r="K1075" s="228"/>
      <c r="L1075" s="233"/>
      <c r="M1075" s="234"/>
      <c r="N1075" s="235"/>
      <c r="O1075" s="235"/>
      <c r="P1075" s="235"/>
      <c r="Q1075" s="235"/>
      <c r="R1075" s="235"/>
      <c r="S1075" s="235"/>
      <c r="T1075" s="23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7" t="s">
        <v>159</v>
      </c>
      <c r="AU1075" s="237" t="s">
        <v>82</v>
      </c>
      <c r="AV1075" s="13" t="s">
        <v>80</v>
      </c>
      <c r="AW1075" s="13" t="s">
        <v>30</v>
      </c>
      <c r="AX1075" s="13" t="s">
        <v>73</v>
      </c>
      <c r="AY1075" s="237" t="s">
        <v>152</v>
      </c>
    </row>
    <row r="1076" s="14" customFormat="1">
      <c r="A1076" s="14"/>
      <c r="B1076" s="238"/>
      <c r="C1076" s="239"/>
      <c r="D1076" s="229" t="s">
        <v>159</v>
      </c>
      <c r="E1076" s="240" t="s">
        <v>1</v>
      </c>
      <c r="F1076" s="241" t="s">
        <v>80</v>
      </c>
      <c r="G1076" s="239"/>
      <c r="H1076" s="242">
        <v>1</v>
      </c>
      <c r="I1076" s="243"/>
      <c r="J1076" s="239"/>
      <c r="K1076" s="239"/>
      <c r="L1076" s="244"/>
      <c r="M1076" s="245"/>
      <c r="N1076" s="246"/>
      <c r="O1076" s="246"/>
      <c r="P1076" s="246"/>
      <c r="Q1076" s="246"/>
      <c r="R1076" s="246"/>
      <c r="S1076" s="246"/>
      <c r="T1076" s="24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8" t="s">
        <v>159</v>
      </c>
      <c r="AU1076" s="248" t="s">
        <v>82</v>
      </c>
      <c r="AV1076" s="14" t="s">
        <v>82</v>
      </c>
      <c r="AW1076" s="14" t="s">
        <v>30</v>
      </c>
      <c r="AX1076" s="14" t="s">
        <v>73</v>
      </c>
      <c r="AY1076" s="248" t="s">
        <v>152</v>
      </c>
    </row>
    <row r="1077" s="15" customFormat="1">
      <c r="A1077" s="15"/>
      <c r="B1077" s="249"/>
      <c r="C1077" s="250"/>
      <c r="D1077" s="229" t="s">
        <v>159</v>
      </c>
      <c r="E1077" s="251" t="s">
        <v>1</v>
      </c>
      <c r="F1077" s="252" t="s">
        <v>162</v>
      </c>
      <c r="G1077" s="250"/>
      <c r="H1077" s="253">
        <v>4</v>
      </c>
      <c r="I1077" s="254"/>
      <c r="J1077" s="250"/>
      <c r="K1077" s="250"/>
      <c r="L1077" s="255"/>
      <c r="M1077" s="256"/>
      <c r="N1077" s="257"/>
      <c r="O1077" s="257"/>
      <c r="P1077" s="257"/>
      <c r="Q1077" s="257"/>
      <c r="R1077" s="257"/>
      <c r="S1077" s="257"/>
      <c r="T1077" s="258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9" t="s">
        <v>159</v>
      </c>
      <c r="AU1077" s="259" t="s">
        <v>82</v>
      </c>
      <c r="AV1077" s="15" t="s">
        <v>158</v>
      </c>
      <c r="AW1077" s="15" t="s">
        <v>30</v>
      </c>
      <c r="AX1077" s="15" t="s">
        <v>80</v>
      </c>
      <c r="AY1077" s="259" t="s">
        <v>152</v>
      </c>
    </row>
    <row r="1078" s="2" customFormat="1" ht="33" customHeight="1">
      <c r="A1078" s="38"/>
      <c r="B1078" s="39"/>
      <c r="C1078" s="214" t="s">
        <v>687</v>
      </c>
      <c r="D1078" s="214" t="s">
        <v>154</v>
      </c>
      <c r="E1078" s="215" t="s">
        <v>1109</v>
      </c>
      <c r="F1078" s="216" t="s">
        <v>1110</v>
      </c>
      <c r="G1078" s="217" t="s">
        <v>1065</v>
      </c>
      <c r="H1078" s="218">
        <v>1</v>
      </c>
      <c r="I1078" s="219"/>
      <c r="J1078" s="220">
        <f>ROUND(I1078*H1078,2)</f>
        <v>0</v>
      </c>
      <c r="K1078" s="216" t="s">
        <v>1</v>
      </c>
      <c r="L1078" s="44"/>
      <c r="M1078" s="221" t="s">
        <v>1</v>
      </c>
      <c r="N1078" s="222" t="s">
        <v>38</v>
      </c>
      <c r="O1078" s="91"/>
      <c r="P1078" s="223">
        <f>O1078*H1078</f>
        <v>0</v>
      </c>
      <c r="Q1078" s="223">
        <v>0</v>
      </c>
      <c r="R1078" s="223">
        <f>Q1078*H1078</f>
        <v>0</v>
      </c>
      <c r="S1078" s="223">
        <v>0</v>
      </c>
      <c r="T1078" s="224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25" t="s">
        <v>190</v>
      </c>
      <c r="AT1078" s="225" t="s">
        <v>154</v>
      </c>
      <c r="AU1078" s="225" t="s">
        <v>82</v>
      </c>
      <c r="AY1078" s="17" t="s">
        <v>152</v>
      </c>
      <c r="BE1078" s="226">
        <f>IF(N1078="základní",J1078,0)</f>
        <v>0</v>
      </c>
      <c r="BF1078" s="226">
        <f>IF(N1078="snížená",J1078,0)</f>
        <v>0</v>
      </c>
      <c r="BG1078" s="226">
        <f>IF(N1078="zákl. přenesená",J1078,0)</f>
        <v>0</v>
      </c>
      <c r="BH1078" s="226">
        <f>IF(N1078="sníž. přenesená",J1078,0)</f>
        <v>0</v>
      </c>
      <c r="BI1078" s="226">
        <f>IF(N1078="nulová",J1078,0)</f>
        <v>0</v>
      </c>
      <c r="BJ1078" s="17" t="s">
        <v>80</v>
      </c>
      <c r="BK1078" s="226">
        <f>ROUND(I1078*H1078,2)</f>
        <v>0</v>
      </c>
      <c r="BL1078" s="17" t="s">
        <v>190</v>
      </c>
      <c r="BM1078" s="225" t="s">
        <v>1111</v>
      </c>
    </row>
    <row r="1079" s="13" customFormat="1">
      <c r="A1079" s="13"/>
      <c r="B1079" s="227"/>
      <c r="C1079" s="228"/>
      <c r="D1079" s="229" t="s">
        <v>159</v>
      </c>
      <c r="E1079" s="230" t="s">
        <v>1</v>
      </c>
      <c r="F1079" s="231" t="s">
        <v>786</v>
      </c>
      <c r="G1079" s="228"/>
      <c r="H1079" s="230" t="s">
        <v>1</v>
      </c>
      <c r="I1079" s="232"/>
      <c r="J1079" s="228"/>
      <c r="K1079" s="228"/>
      <c r="L1079" s="233"/>
      <c r="M1079" s="234"/>
      <c r="N1079" s="235"/>
      <c r="O1079" s="235"/>
      <c r="P1079" s="235"/>
      <c r="Q1079" s="235"/>
      <c r="R1079" s="235"/>
      <c r="S1079" s="235"/>
      <c r="T1079" s="236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7" t="s">
        <v>159</v>
      </c>
      <c r="AU1079" s="237" t="s">
        <v>82</v>
      </c>
      <c r="AV1079" s="13" t="s">
        <v>80</v>
      </c>
      <c r="AW1079" s="13" t="s">
        <v>30</v>
      </c>
      <c r="AX1079" s="13" t="s">
        <v>73</v>
      </c>
      <c r="AY1079" s="237" t="s">
        <v>152</v>
      </c>
    </row>
    <row r="1080" s="14" customFormat="1">
      <c r="A1080" s="14"/>
      <c r="B1080" s="238"/>
      <c r="C1080" s="239"/>
      <c r="D1080" s="229" t="s">
        <v>159</v>
      </c>
      <c r="E1080" s="240" t="s">
        <v>1</v>
      </c>
      <c r="F1080" s="241" t="s">
        <v>80</v>
      </c>
      <c r="G1080" s="239"/>
      <c r="H1080" s="242">
        <v>1</v>
      </c>
      <c r="I1080" s="243"/>
      <c r="J1080" s="239"/>
      <c r="K1080" s="239"/>
      <c r="L1080" s="244"/>
      <c r="M1080" s="245"/>
      <c r="N1080" s="246"/>
      <c r="O1080" s="246"/>
      <c r="P1080" s="246"/>
      <c r="Q1080" s="246"/>
      <c r="R1080" s="246"/>
      <c r="S1080" s="246"/>
      <c r="T1080" s="24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8" t="s">
        <v>159</v>
      </c>
      <c r="AU1080" s="248" t="s">
        <v>82</v>
      </c>
      <c r="AV1080" s="14" t="s">
        <v>82</v>
      </c>
      <c r="AW1080" s="14" t="s">
        <v>30</v>
      </c>
      <c r="AX1080" s="14" t="s">
        <v>73</v>
      </c>
      <c r="AY1080" s="248" t="s">
        <v>152</v>
      </c>
    </row>
    <row r="1081" s="15" customFormat="1">
      <c r="A1081" s="15"/>
      <c r="B1081" s="249"/>
      <c r="C1081" s="250"/>
      <c r="D1081" s="229" t="s">
        <v>159</v>
      </c>
      <c r="E1081" s="251" t="s">
        <v>1</v>
      </c>
      <c r="F1081" s="252" t="s">
        <v>162</v>
      </c>
      <c r="G1081" s="250"/>
      <c r="H1081" s="253">
        <v>1</v>
      </c>
      <c r="I1081" s="254"/>
      <c r="J1081" s="250"/>
      <c r="K1081" s="250"/>
      <c r="L1081" s="255"/>
      <c r="M1081" s="256"/>
      <c r="N1081" s="257"/>
      <c r="O1081" s="257"/>
      <c r="P1081" s="257"/>
      <c r="Q1081" s="257"/>
      <c r="R1081" s="257"/>
      <c r="S1081" s="257"/>
      <c r="T1081" s="258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9" t="s">
        <v>159</v>
      </c>
      <c r="AU1081" s="259" t="s">
        <v>82</v>
      </c>
      <c r="AV1081" s="15" t="s">
        <v>158</v>
      </c>
      <c r="AW1081" s="15" t="s">
        <v>30</v>
      </c>
      <c r="AX1081" s="15" t="s">
        <v>80</v>
      </c>
      <c r="AY1081" s="259" t="s">
        <v>152</v>
      </c>
    </row>
    <row r="1082" s="2" customFormat="1" ht="24.15" customHeight="1">
      <c r="A1082" s="38"/>
      <c r="B1082" s="39"/>
      <c r="C1082" s="214" t="s">
        <v>1112</v>
      </c>
      <c r="D1082" s="214" t="s">
        <v>154</v>
      </c>
      <c r="E1082" s="215" t="s">
        <v>1113</v>
      </c>
      <c r="F1082" s="216" t="s">
        <v>1114</v>
      </c>
      <c r="G1082" s="217" t="s">
        <v>1065</v>
      </c>
      <c r="H1082" s="218">
        <v>1</v>
      </c>
      <c r="I1082" s="219"/>
      <c r="J1082" s="220">
        <f>ROUND(I1082*H1082,2)</f>
        <v>0</v>
      </c>
      <c r="K1082" s="216" t="s">
        <v>1</v>
      </c>
      <c r="L1082" s="44"/>
      <c r="M1082" s="221" t="s">
        <v>1</v>
      </c>
      <c r="N1082" s="222" t="s">
        <v>38</v>
      </c>
      <c r="O1082" s="91"/>
      <c r="P1082" s="223">
        <f>O1082*H1082</f>
        <v>0</v>
      </c>
      <c r="Q1082" s="223">
        <v>0</v>
      </c>
      <c r="R1082" s="223">
        <f>Q1082*H1082</f>
        <v>0</v>
      </c>
      <c r="S1082" s="223">
        <v>0</v>
      </c>
      <c r="T1082" s="224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25" t="s">
        <v>190</v>
      </c>
      <c r="AT1082" s="225" t="s">
        <v>154</v>
      </c>
      <c r="AU1082" s="225" t="s">
        <v>82</v>
      </c>
      <c r="AY1082" s="17" t="s">
        <v>152</v>
      </c>
      <c r="BE1082" s="226">
        <f>IF(N1082="základní",J1082,0)</f>
        <v>0</v>
      </c>
      <c r="BF1082" s="226">
        <f>IF(N1082="snížená",J1082,0)</f>
        <v>0</v>
      </c>
      <c r="BG1082" s="226">
        <f>IF(N1082="zákl. přenesená",J1082,0)</f>
        <v>0</v>
      </c>
      <c r="BH1082" s="226">
        <f>IF(N1082="sníž. přenesená",J1082,0)</f>
        <v>0</v>
      </c>
      <c r="BI1082" s="226">
        <f>IF(N1082="nulová",J1082,0)</f>
        <v>0</v>
      </c>
      <c r="BJ1082" s="17" t="s">
        <v>80</v>
      </c>
      <c r="BK1082" s="226">
        <f>ROUND(I1082*H1082,2)</f>
        <v>0</v>
      </c>
      <c r="BL1082" s="17" t="s">
        <v>190</v>
      </c>
      <c r="BM1082" s="225" t="s">
        <v>1115</v>
      </c>
    </row>
    <row r="1083" s="2" customFormat="1" ht="24.15" customHeight="1">
      <c r="A1083" s="38"/>
      <c r="B1083" s="39"/>
      <c r="C1083" s="214" t="s">
        <v>695</v>
      </c>
      <c r="D1083" s="214" t="s">
        <v>154</v>
      </c>
      <c r="E1083" s="215" t="s">
        <v>1116</v>
      </c>
      <c r="F1083" s="216" t="s">
        <v>1117</v>
      </c>
      <c r="G1083" s="217" t="s">
        <v>1065</v>
      </c>
      <c r="H1083" s="218">
        <v>4</v>
      </c>
      <c r="I1083" s="219"/>
      <c r="J1083" s="220">
        <f>ROUND(I1083*H1083,2)</f>
        <v>0</v>
      </c>
      <c r="K1083" s="216" t="s">
        <v>1</v>
      </c>
      <c r="L1083" s="44"/>
      <c r="M1083" s="221" t="s">
        <v>1</v>
      </c>
      <c r="N1083" s="222" t="s">
        <v>38</v>
      </c>
      <c r="O1083" s="91"/>
      <c r="P1083" s="223">
        <f>O1083*H1083</f>
        <v>0</v>
      </c>
      <c r="Q1083" s="223">
        <v>0</v>
      </c>
      <c r="R1083" s="223">
        <f>Q1083*H1083</f>
        <v>0</v>
      </c>
      <c r="S1083" s="223">
        <v>0</v>
      </c>
      <c r="T1083" s="224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5" t="s">
        <v>190</v>
      </c>
      <c r="AT1083" s="225" t="s">
        <v>154</v>
      </c>
      <c r="AU1083" s="225" t="s">
        <v>82</v>
      </c>
      <c r="AY1083" s="17" t="s">
        <v>152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7" t="s">
        <v>80</v>
      </c>
      <c r="BK1083" s="226">
        <f>ROUND(I1083*H1083,2)</f>
        <v>0</v>
      </c>
      <c r="BL1083" s="17" t="s">
        <v>190</v>
      </c>
      <c r="BM1083" s="225" t="s">
        <v>1118</v>
      </c>
    </row>
    <row r="1084" s="2" customFormat="1" ht="16.5" customHeight="1">
      <c r="A1084" s="38"/>
      <c r="B1084" s="39"/>
      <c r="C1084" s="214" t="s">
        <v>1119</v>
      </c>
      <c r="D1084" s="214" t="s">
        <v>154</v>
      </c>
      <c r="E1084" s="215" t="s">
        <v>1120</v>
      </c>
      <c r="F1084" s="216" t="s">
        <v>1121</v>
      </c>
      <c r="G1084" s="217" t="s">
        <v>1065</v>
      </c>
      <c r="H1084" s="218">
        <v>8</v>
      </c>
      <c r="I1084" s="219"/>
      <c r="J1084" s="220">
        <f>ROUND(I1084*H1084,2)</f>
        <v>0</v>
      </c>
      <c r="K1084" s="216" t="s">
        <v>1</v>
      </c>
      <c r="L1084" s="44"/>
      <c r="M1084" s="221" t="s">
        <v>1</v>
      </c>
      <c r="N1084" s="222" t="s">
        <v>38</v>
      </c>
      <c r="O1084" s="91"/>
      <c r="P1084" s="223">
        <f>O1084*H1084</f>
        <v>0</v>
      </c>
      <c r="Q1084" s="223">
        <v>0</v>
      </c>
      <c r="R1084" s="223">
        <f>Q1084*H1084</f>
        <v>0</v>
      </c>
      <c r="S1084" s="223">
        <v>0</v>
      </c>
      <c r="T1084" s="224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25" t="s">
        <v>190</v>
      </c>
      <c r="AT1084" s="225" t="s">
        <v>154</v>
      </c>
      <c r="AU1084" s="225" t="s">
        <v>82</v>
      </c>
      <c r="AY1084" s="17" t="s">
        <v>152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7" t="s">
        <v>80</v>
      </c>
      <c r="BK1084" s="226">
        <f>ROUND(I1084*H1084,2)</f>
        <v>0</v>
      </c>
      <c r="BL1084" s="17" t="s">
        <v>190</v>
      </c>
      <c r="BM1084" s="225" t="s">
        <v>1122</v>
      </c>
    </row>
    <row r="1085" s="2" customFormat="1" ht="24.15" customHeight="1">
      <c r="A1085" s="38"/>
      <c r="B1085" s="39"/>
      <c r="C1085" s="214" t="s">
        <v>700</v>
      </c>
      <c r="D1085" s="214" t="s">
        <v>154</v>
      </c>
      <c r="E1085" s="215" t="s">
        <v>1123</v>
      </c>
      <c r="F1085" s="216" t="s">
        <v>1124</v>
      </c>
      <c r="G1085" s="217" t="s">
        <v>218</v>
      </c>
      <c r="H1085" s="218">
        <v>1</v>
      </c>
      <c r="I1085" s="219"/>
      <c r="J1085" s="220">
        <f>ROUND(I1085*H1085,2)</f>
        <v>0</v>
      </c>
      <c r="K1085" s="216" t="s">
        <v>1</v>
      </c>
      <c r="L1085" s="44"/>
      <c r="M1085" s="221" t="s">
        <v>1</v>
      </c>
      <c r="N1085" s="222" t="s">
        <v>38</v>
      </c>
      <c r="O1085" s="91"/>
      <c r="P1085" s="223">
        <f>O1085*H1085</f>
        <v>0</v>
      </c>
      <c r="Q1085" s="223">
        <v>0</v>
      </c>
      <c r="R1085" s="223">
        <f>Q1085*H1085</f>
        <v>0</v>
      </c>
      <c r="S1085" s="223">
        <v>0</v>
      </c>
      <c r="T1085" s="224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25" t="s">
        <v>190</v>
      </c>
      <c r="AT1085" s="225" t="s">
        <v>154</v>
      </c>
      <c r="AU1085" s="225" t="s">
        <v>82</v>
      </c>
      <c r="AY1085" s="17" t="s">
        <v>152</v>
      </c>
      <c r="BE1085" s="226">
        <f>IF(N1085="základní",J1085,0)</f>
        <v>0</v>
      </c>
      <c r="BF1085" s="226">
        <f>IF(N1085="snížená",J1085,0)</f>
        <v>0</v>
      </c>
      <c r="BG1085" s="226">
        <f>IF(N1085="zákl. přenesená",J1085,0)</f>
        <v>0</v>
      </c>
      <c r="BH1085" s="226">
        <f>IF(N1085="sníž. přenesená",J1085,0)</f>
        <v>0</v>
      </c>
      <c r="BI1085" s="226">
        <f>IF(N1085="nulová",J1085,0)</f>
        <v>0</v>
      </c>
      <c r="BJ1085" s="17" t="s">
        <v>80</v>
      </c>
      <c r="BK1085" s="226">
        <f>ROUND(I1085*H1085,2)</f>
        <v>0</v>
      </c>
      <c r="BL1085" s="17" t="s">
        <v>190</v>
      </c>
      <c r="BM1085" s="225" t="s">
        <v>1125</v>
      </c>
    </row>
    <row r="1086" s="2" customFormat="1" ht="24.15" customHeight="1">
      <c r="A1086" s="38"/>
      <c r="B1086" s="39"/>
      <c r="C1086" s="260" t="s">
        <v>1126</v>
      </c>
      <c r="D1086" s="260" t="s">
        <v>203</v>
      </c>
      <c r="E1086" s="261" t="s">
        <v>1127</v>
      </c>
      <c r="F1086" s="262" t="s">
        <v>1128</v>
      </c>
      <c r="G1086" s="263" t="s">
        <v>218</v>
      </c>
      <c r="H1086" s="264">
        <v>1</v>
      </c>
      <c r="I1086" s="265"/>
      <c r="J1086" s="266">
        <f>ROUND(I1086*H1086,2)</f>
        <v>0</v>
      </c>
      <c r="K1086" s="262" t="s">
        <v>1</v>
      </c>
      <c r="L1086" s="267"/>
      <c r="M1086" s="268" t="s">
        <v>1</v>
      </c>
      <c r="N1086" s="269" t="s">
        <v>38</v>
      </c>
      <c r="O1086" s="91"/>
      <c r="P1086" s="223">
        <f>O1086*H1086</f>
        <v>0</v>
      </c>
      <c r="Q1086" s="223">
        <v>0</v>
      </c>
      <c r="R1086" s="223">
        <f>Q1086*H1086</f>
        <v>0</v>
      </c>
      <c r="S1086" s="223">
        <v>0</v>
      </c>
      <c r="T1086" s="224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25" t="s">
        <v>240</v>
      </c>
      <c r="AT1086" s="225" t="s">
        <v>203</v>
      </c>
      <c r="AU1086" s="225" t="s">
        <v>82</v>
      </c>
      <c r="AY1086" s="17" t="s">
        <v>152</v>
      </c>
      <c r="BE1086" s="226">
        <f>IF(N1086="základní",J1086,0)</f>
        <v>0</v>
      </c>
      <c r="BF1086" s="226">
        <f>IF(N1086="snížená",J1086,0)</f>
        <v>0</v>
      </c>
      <c r="BG1086" s="226">
        <f>IF(N1086="zákl. přenesená",J1086,0)</f>
        <v>0</v>
      </c>
      <c r="BH1086" s="226">
        <f>IF(N1086="sníž. přenesená",J1086,0)</f>
        <v>0</v>
      </c>
      <c r="BI1086" s="226">
        <f>IF(N1086="nulová",J1086,0)</f>
        <v>0</v>
      </c>
      <c r="BJ1086" s="17" t="s">
        <v>80</v>
      </c>
      <c r="BK1086" s="226">
        <f>ROUND(I1086*H1086,2)</f>
        <v>0</v>
      </c>
      <c r="BL1086" s="17" t="s">
        <v>190</v>
      </c>
      <c r="BM1086" s="225" t="s">
        <v>1129</v>
      </c>
    </row>
    <row r="1087" s="2" customFormat="1" ht="24.15" customHeight="1">
      <c r="A1087" s="38"/>
      <c r="B1087" s="39"/>
      <c r="C1087" s="214" t="s">
        <v>705</v>
      </c>
      <c r="D1087" s="214" t="s">
        <v>154</v>
      </c>
      <c r="E1087" s="215" t="s">
        <v>1130</v>
      </c>
      <c r="F1087" s="216" t="s">
        <v>1131</v>
      </c>
      <c r="G1087" s="217" t="s">
        <v>185</v>
      </c>
      <c r="H1087" s="218">
        <v>0.47099999999999997</v>
      </c>
      <c r="I1087" s="219"/>
      <c r="J1087" s="220">
        <f>ROUND(I1087*H1087,2)</f>
        <v>0</v>
      </c>
      <c r="K1087" s="216" t="s">
        <v>1</v>
      </c>
      <c r="L1087" s="44"/>
      <c r="M1087" s="221" t="s">
        <v>1</v>
      </c>
      <c r="N1087" s="222" t="s">
        <v>38</v>
      </c>
      <c r="O1087" s="91"/>
      <c r="P1087" s="223">
        <f>O1087*H1087</f>
        <v>0</v>
      </c>
      <c r="Q1087" s="223">
        <v>0</v>
      </c>
      <c r="R1087" s="223">
        <f>Q1087*H1087</f>
        <v>0</v>
      </c>
      <c r="S1087" s="223">
        <v>0</v>
      </c>
      <c r="T1087" s="224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5" t="s">
        <v>190</v>
      </c>
      <c r="AT1087" s="225" t="s">
        <v>154</v>
      </c>
      <c r="AU1087" s="225" t="s">
        <v>82</v>
      </c>
      <c r="AY1087" s="17" t="s">
        <v>152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7" t="s">
        <v>80</v>
      </c>
      <c r="BK1087" s="226">
        <f>ROUND(I1087*H1087,2)</f>
        <v>0</v>
      </c>
      <c r="BL1087" s="17" t="s">
        <v>190</v>
      </c>
      <c r="BM1087" s="225" t="s">
        <v>1132</v>
      </c>
    </row>
    <row r="1088" s="12" customFormat="1" ht="22.8" customHeight="1">
      <c r="A1088" s="12"/>
      <c r="B1088" s="198"/>
      <c r="C1088" s="199"/>
      <c r="D1088" s="200" t="s">
        <v>72</v>
      </c>
      <c r="E1088" s="212" t="s">
        <v>1133</v>
      </c>
      <c r="F1088" s="212" t="s">
        <v>1134</v>
      </c>
      <c r="G1088" s="199"/>
      <c r="H1088" s="199"/>
      <c r="I1088" s="202"/>
      <c r="J1088" s="213">
        <f>BK1088</f>
        <v>0</v>
      </c>
      <c r="K1088" s="199"/>
      <c r="L1088" s="204"/>
      <c r="M1088" s="205"/>
      <c r="N1088" s="206"/>
      <c r="O1088" s="206"/>
      <c r="P1088" s="207">
        <f>SUM(P1089:P1090)</f>
        <v>0</v>
      </c>
      <c r="Q1088" s="206"/>
      <c r="R1088" s="207">
        <f>SUM(R1089:R1090)</f>
        <v>0</v>
      </c>
      <c r="S1088" s="206"/>
      <c r="T1088" s="208">
        <f>SUM(T1089:T1090)</f>
        <v>0</v>
      </c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R1088" s="209" t="s">
        <v>82</v>
      </c>
      <c r="AT1088" s="210" t="s">
        <v>72</v>
      </c>
      <c r="AU1088" s="210" t="s">
        <v>80</v>
      </c>
      <c r="AY1088" s="209" t="s">
        <v>152</v>
      </c>
      <c r="BK1088" s="211">
        <f>SUM(BK1089:BK1090)</f>
        <v>0</v>
      </c>
    </row>
    <row r="1089" s="2" customFormat="1" ht="33" customHeight="1">
      <c r="A1089" s="38"/>
      <c r="B1089" s="39"/>
      <c r="C1089" s="214" t="s">
        <v>1135</v>
      </c>
      <c r="D1089" s="214" t="s">
        <v>154</v>
      </c>
      <c r="E1089" s="215" t="s">
        <v>1136</v>
      </c>
      <c r="F1089" s="216" t="s">
        <v>1137</v>
      </c>
      <c r="G1089" s="217" t="s">
        <v>1065</v>
      </c>
      <c r="H1089" s="218">
        <v>9</v>
      </c>
      <c r="I1089" s="219"/>
      <c r="J1089" s="220">
        <f>ROUND(I1089*H1089,2)</f>
        <v>0</v>
      </c>
      <c r="K1089" s="216" t="s">
        <v>1</v>
      </c>
      <c r="L1089" s="44"/>
      <c r="M1089" s="221" t="s">
        <v>1</v>
      </c>
      <c r="N1089" s="222" t="s">
        <v>38</v>
      </c>
      <c r="O1089" s="91"/>
      <c r="P1089" s="223">
        <f>O1089*H1089</f>
        <v>0</v>
      </c>
      <c r="Q1089" s="223">
        <v>0</v>
      </c>
      <c r="R1089" s="223">
        <f>Q1089*H1089</f>
        <v>0</v>
      </c>
      <c r="S1089" s="223">
        <v>0</v>
      </c>
      <c r="T1089" s="224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5" t="s">
        <v>190</v>
      </c>
      <c r="AT1089" s="225" t="s">
        <v>154</v>
      </c>
      <c r="AU1089" s="225" t="s">
        <v>82</v>
      </c>
      <c r="AY1089" s="17" t="s">
        <v>152</v>
      </c>
      <c r="BE1089" s="226">
        <f>IF(N1089="základní",J1089,0)</f>
        <v>0</v>
      </c>
      <c r="BF1089" s="226">
        <f>IF(N1089="snížená",J1089,0)</f>
        <v>0</v>
      </c>
      <c r="BG1089" s="226">
        <f>IF(N1089="zákl. přenesená",J1089,0)</f>
        <v>0</v>
      </c>
      <c r="BH1089" s="226">
        <f>IF(N1089="sníž. přenesená",J1089,0)</f>
        <v>0</v>
      </c>
      <c r="BI1089" s="226">
        <f>IF(N1089="nulová",J1089,0)</f>
        <v>0</v>
      </c>
      <c r="BJ1089" s="17" t="s">
        <v>80</v>
      </c>
      <c r="BK1089" s="226">
        <f>ROUND(I1089*H1089,2)</f>
        <v>0</v>
      </c>
      <c r="BL1089" s="17" t="s">
        <v>190</v>
      </c>
      <c r="BM1089" s="225" t="s">
        <v>1138</v>
      </c>
    </row>
    <row r="1090" s="2" customFormat="1" ht="24.15" customHeight="1">
      <c r="A1090" s="38"/>
      <c r="B1090" s="39"/>
      <c r="C1090" s="214" t="s">
        <v>710</v>
      </c>
      <c r="D1090" s="214" t="s">
        <v>154</v>
      </c>
      <c r="E1090" s="215" t="s">
        <v>1139</v>
      </c>
      <c r="F1090" s="216" t="s">
        <v>1140</v>
      </c>
      <c r="G1090" s="217" t="s">
        <v>185</v>
      </c>
      <c r="H1090" s="218">
        <v>0.083000000000000004</v>
      </c>
      <c r="I1090" s="219"/>
      <c r="J1090" s="220">
        <f>ROUND(I1090*H1090,2)</f>
        <v>0</v>
      </c>
      <c r="K1090" s="216" t="s">
        <v>1</v>
      </c>
      <c r="L1090" s="44"/>
      <c r="M1090" s="221" t="s">
        <v>1</v>
      </c>
      <c r="N1090" s="222" t="s">
        <v>38</v>
      </c>
      <c r="O1090" s="91"/>
      <c r="P1090" s="223">
        <f>O1090*H1090</f>
        <v>0</v>
      </c>
      <c r="Q1090" s="223">
        <v>0</v>
      </c>
      <c r="R1090" s="223">
        <f>Q1090*H1090</f>
        <v>0</v>
      </c>
      <c r="S1090" s="223">
        <v>0</v>
      </c>
      <c r="T1090" s="224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25" t="s">
        <v>190</v>
      </c>
      <c r="AT1090" s="225" t="s">
        <v>154</v>
      </c>
      <c r="AU1090" s="225" t="s">
        <v>82</v>
      </c>
      <c r="AY1090" s="17" t="s">
        <v>152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7" t="s">
        <v>80</v>
      </c>
      <c r="BK1090" s="226">
        <f>ROUND(I1090*H1090,2)</f>
        <v>0</v>
      </c>
      <c r="BL1090" s="17" t="s">
        <v>190</v>
      </c>
      <c r="BM1090" s="225" t="s">
        <v>1141</v>
      </c>
    </row>
    <row r="1091" s="12" customFormat="1" ht="22.8" customHeight="1">
      <c r="A1091" s="12"/>
      <c r="B1091" s="198"/>
      <c r="C1091" s="199"/>
      <c r="D1091" s="200" t="s">
        <v>72</v>
      </c>
      <c r="E1091" s="212" t="s">
        <v>1142</v>
      </c>
      <c r="F1091" s="212" t="s">
        <v>1143</v>
      </c>
      <c r="G1091" s="199"/>
      <c r="H1091" s="199"/>
      <c r="I1091" s="202"/>
      <c r="J1091" s="213">
        <f>BK1091</f>
        <v>0</v>
      </c>
      <c r="K1091" s="199"/>
      <c r="L1091" s="204"/>
      <c r="M1091" s="205"/>
      <c r="N1091" s="206"/>
      <c r="O1091" s="206"/>
      <c r="P1091" s="207">
        <f>SUM(P1092:P1093)</f>
        <v>0</v>
      </c>
      <c r="Q1091" s="206"/>
      <c r="R1091" s="207">
        <f>SUM(R1092:R1093)</f>
        <v>0</v>
      </c>
      <c r="S1091" s="206"/>
      <c r="T1091" s="208">
        <f>SUM(T1092:T1093)</f>
        <v>0</v>
      </c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R1091" s="209" t="s">
        <v>82</v>
      </c>
      <c r="AT1091" s="210" t="s">
        <v>72</v>
      </c>
      <c r="AU1091" s="210" t="s">
        <v>80</v>
      </c>
      <c r="AY1091" s="209" t="s">
        <v>152</v>
      </c>
      <c r="BK1091" s="211">
        <f>SUM(BK1092:BK1093)</f>
        <v>0</v>
      </c>
    </row>
    <row r="1092" s="2" customFormat="1" ht="16.5" customHeight="1">
      <c r="A1092" s="38"/>
      <c r="B1092" s="39"/>
      <c r="C1092" s="214" t="s">
        <v>1144</v>
      </c>
      <c r="D1092" s="214" t="s">
        <v>154</v>
      </c>
      <c r="E1092" s="215" t="s">
        <v>1145</v>
      </c>
      <c r="F1092" s="216" t="s">
        <v>1146</v>
      </c>
      <c r="G1092" s="217" t="s">
        <v>1147</v>
      </c>
      <c r="H1092" s="218">
        <v>24</v>
      </c>
      <c r="I1092" s="219"/>
      <c r="J1092" s="220">
        <f>ROUND(I1092*H1092,2)</f>
        <v>0</v>
      </c>
      <c r="K1092" s="216" t="s">
        <v>1</v>
      </c>
      <c r="L1092" s="44"/>
      <c r="M1092" s="221" t="s">
        <v>1</v>
      </c>
      <c r="N1092" s="222" t="s">
        <v>38</v>
      </c>
      <c r="O1092" s="91"/>
      <c r="P1092" s="223">
        <f>O1092*H1092</f>
        <v>0</v>
      </c>
      <c r="Q1092" s="223">
        <v>0</v>
      </c>
      <c r="R1092" s="223">
        <f>Q1092*H1092</f>
        <v>0</v>
      </c>
      <c r="S1092" s="223">
        <v>0</v>
      </c>
      <c r="T1092" s="224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25" t="s">
        <v>190</v>
      </c>
      <c r="AT1092" s="225" t="s">
        <v>154</v>
      </c>
      <c r="AU1092" s="225" t="s">
        <v>82</v>
      </c>
      <c r="AY1092" s="17" t="s">
        <v>152</v>
      </c>
      <c r="BE1092" s="226">
        <f>IF(N1092="základní",J1092,0)</f>
        <v>0</v>
      </c>
      <c r="BF1092" s="226">
        <f>IF(N1092="snížená",J1092,0)</f>
        <v>0</v>
      </c>
      <c r="BG1092" s="226">
        <f>IF(N1092="zákl. přenesená",J1092,0)</f>
        <v>0</v>
      </c>
      <c r="BH1092" s="226">
        <f>IF(N1092="sníž. přenesená",J1092,0)</f>
        <v>0</v>
      </c>
      <c r="BI1092" s="226">
        <f>IF(N1092="nulová",J1092,0)</f>
        <v>0</v>
      </c>
      <c r="BJ1092" s="17" t="s">
        <v>80</v>
      </c>
      <c r="BK1092" s="226">
        <f>ROUND(I1092*H1092,2)</f>
        <v>0</v>
      </c>
      <c r="BL1092" s="17" t="s">
        <v>190</v>
      </c>
      <c r="BM1092" s="225" t="s">
        <v>1148</v>
      </c>
    </row>
    <row r="1093" s="2" customFormat="1" ht="21.75" customHeight="1">
      <c r="A1093" s="38"/>
      <c r="B1093" s="39"/>
      <c r="C1093" s="214" t="s">
        <v>715</v>
      </c>
      <c r="D1093" s="214" t="s">
        <v>154</v>
      </c>
      <c r="E1093" s="215" t="s">
        <v>1149</v>
      </c>
      <c r="F1093" s="216" t="s">
        <v>1150</v>
      </c>
      <c r="G1093" s="217" t="s">
        <v>218</v>
      </c>
      <c r="H1093" s="218">
        <v>1</v>
      </c>
      <c r="I1093" s="219"/>
      <c r="J1093" s="220">
        <f>ROUND(I1093*H1093,2)</f>
        <v>0</v>
      </c>
      <c r="K1093" s="216" t="s">
        <v>1</v>
      </c>
      <c r="L1093" s="44"/>
      <c r="M1093" s="221" t="s">
        <v>1</v>
      </c>
      <c r="N1093" s="222" t="s">
        <v>38</v>
      </c>
      <c r="O1093" s="91"/>
      <c r="P1093" s="223">
        <f>O1093*H1093</f>
        <v>0</v>
      </c>
      <c r="Q1093" s="223">
        <v>0</v>
      </c>
      <c r="R1093" s="223">
        <f>Q1093*H1093</f>
        <v>0</v>
      </c>
      <c r="S1093" s="223">
        <v>0</v>
      </c>
      <c r="T1093" s="224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25" t="s">
        <v>190</v>
      </c>
      <c r="AT1093" s="225" t="s">
        <v>154</v>
      </c>
      <c r="AU1093" s="225" t="s">
        <v>82</v>
      </c>
      <c r="AY1093" s="17" t="s">
        <v>152</v>
      </c>
      <c r="BE1093" s="226">
        <f>IF(N1093="základní",J1093,0)</f>
        <v>0</v>
      </c>
      <c r="BF1093" s="226">
        <f>IF(N1093="snížená",J1093,0)</f>
        <v>0</v>
      </c>
      <c r="BG1093" s="226">
        <f>IF(N1093="zákl. přenesená",J1093,0)</f>
        <v>0</v>
      </c>
      <c r="BH1093" s="226">
        <f>IF(N1093="sníž. přenesená",J1093,0)</f>
        <v>0</v>
      </c>
      <c r="BI1093" s="226">
        <f>IF(N1093="nulová",J1093,0)</f>
        <v>0</v>
      </c>
      <c r="BJ1093" s="17" t="s">
        <v>80</v>
      </c>
      <c r="BK1093" s="226">
        <f>ROUND(I1093*H1093,2)</f>
        <v>0</v>
      </c>
      <c r="BL1093" s="17" t="s">
        <v>190</v>
      </c>
      <c r="BM1093" s="225" t="s">
        <v>1151</v>
      </c>
    </row>
    <row r="1094" s="12" customFormat="1" ht="22.8" customHeight="1">
      <c r="A1094" s="12"/>
      <c r="B1094" s="198"/>
      <c r="C1094" s="199"/>
      <c r="D1094" s="200" t="s">
        <v>72</v>
      </c>
      <c r="E1094" s="212" t="s">
        <v>1152</v>
      </c>
      <c r="F1094" s="212" t="s">
        <v>1153</v>
      </c>
      <c r="G1094" s="199"/>
      <c r="H1094" s="199"/>
      <c r="I1094" s="202"/>
      <c r="J1094" s="213">
        <f>BK1094</f>
        <v>0</v>
      </c>
      <c r="K1094" s="199"/>
      <c r="L1094" s="204"/>
      <c r="M1094" s="205"/>
      <c r="N1094" s="206"/>
      <c r="O1094" s="206"/>
      <c r="P1094" s="207">
        <f>P1095</f>
        <v>0</v>
      </c>
      <c r="Q1094" s="206"/>
      <c r="R1094" s="207">
        <f>R1095</f>
        <v>0</v>
      </c>
      <c r="S1094" s="206"/>
      <c r="T1094" s="208">
        <f>T1095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09" t="s">
        <v>82</v>
      </c>
      <c r="AT1094" s="210" t="s">
        <v>72</v>
      </c>
      <c r="AU1094" s="210" t="s">
        <v>80</v>
      </c>
      <c r="AY1094" s="209" t="s">
        <v>152</v>
      </c>
      <c r="BK1094" s="211">
        <f>BK1095</f>
        <v>0</v>
      </c>
    </row>
    <row r="1095" s="2" customFormat="1" ht="37.8" customHeight="1">
      <c r="A1095" s="38"/>
      <c r="B1095" s="39"/>
      <c r="C1095" s="214" t="s">
        <v>1154</v>
      </c>
      <c r="D1095" s="214" t="s">
        <v>154</v>
      </c>
      <c r="E1095" s="215" t="s">
        <v>1155</v>
      </c>
      <c r="F1095" s="216" t="s">
        <v>1156</v>
      </c>
      <c r="G1095" s="217" t="s">
        <v>1065</v>
      </c>
      <c r="H1095" s="218">
        <v>1</v>
      </c>
      <c r="I1095" s="219"/>
      <c r="J1095" s="220">
        <f>ROUND(I1095*H1095,2)</f>
        <v>0</v>
      </c>
      <c r="K1095" s="216" t="s">
        <v>1</v>
      </c>
      <c r="L1095" s="44"/>
      <c r="M1095" s="221" t="s">
        <v>1</v>
      </c>
      <c r="N1095" s="222" t="s">
        <v>38</v>
      </c>
      <c r="O1095" s="91"/>
      <c r="P1095" s="223">
        <f>O1095*H1095</f>
        <v>0</v>
      </c>
      <c r="Q1095" s="223">
        <v>0</v>
      </c>
      <c r="R1095" s="223">
        <f>Q1095*H1095</f>
        <v>0</v>
      </c>
      <c r="S1095" s="223">
        <v>0</v>
      </c>
      <c r="T1095" s="224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5" t="s">
        <v>190</v>
      </c>
      <c r="AT1095" s="225" t="s">
        <v>154</v>
      </c>
      <c r="AU1095" s="225" t="s">
        <v>82</v>
      </c>
      <c r="AY1095" s="17" t="s">
        <v>152</v>
      </c>
      <c r="BE1095" s="226">
        <f>IF(N1095="základní",J1095,0)</f>
        <v>0</v>
      </c>
      <c r="BF1095" s="226">
        <f>IF(N1095="snížená",J1095,0)</f>
        <v>0</v>
      </c>
      <c r="BG1095" s="226">
        <f>IF(N1095="zákl. přenesená",J1095,0)</f>
        <v>0</v>
      </c>
      <c r="BH1095" s="226">
        <f>IF(N1095="sníž. přenesená",J1095,0)</f>
        <v>0</v>
      </c>
      <c r="BI1095" s="226">
        <f>IF(N1095="nulová",J1095,0)</f>
        <v>0</v>
      </c>
      <c r="BJ1095" s="17" t="s">
        <v>80</v>
      </c>
      <c r="BK1095" s="226">
        <f>ROUND(I1095*H1095,2)</f>
        <v>0</v>
      </c>
      <c r="BL1095" s="17" t="s">
        <v>190</v>
      </c>
      <c r="BM1095" s="225" t="s">
        <v>1157</v>
      </c>
    </row>
    <row r="1096" s="12" customFormat="1" ht="22.8" customHeight="1">
      <c r="A1096" s="12"/>
      <c r="B1096" s="198"/>
      <c r="C1096" s="199"/>
      <c r="D1096" s="200" t="s">
        <v>72</v>
      </c>
      <c r="E1096" s="212" t="s">
        <v>1158</v>
      </c>
      <c r="F1096" s="212" t="s">
        <v>1159</v>
      </c>
      <c r="G1096" s="199"/>
      <c r="H1096" s="199"/>
      <c r="I1096" s="202"/>
      <c r="J1096" s="213">
        <f>BK1096</f>
        <v>0</v>
      </c>
      <c r="K1096" s="199"/>
      <c r="L1096" s="204"/>
      <c r="M1096" s="205"/>
      <c r="N1096" s="206"/>
      <c r="O1096" s="206"/>
      <c r="P1096" s="207">
        <f>SUM(P1097:P1128)</f>
        <v>0</v>
      </c>
      <c r="Q1096" s="206"/>
      <c r="R1096" s="207">
        <f>SUM(R1097:R1128)</f>
        <v>0</v>
      </c>
      <c r="S1096" s="206"/>
      <c r="T1096" s="208">
        <f>SUM(T1097:T1128)</f>
        <v>0</v>
      </c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R1096" s="209" t="s">
        <v>82</v>
      </c>
      <c r="AT1096" s="210" t="s">
        <v>72</v>
      </c>
      <c r="AU1096" s="210" t="s">
        <v>80</v>
      </c>
      <c r="AY1096" s="209" t="s">
        <v>152</v>
      </c>
      <c r="BK1096" s="211">
        <f>SUM(BK1097:BK1128)</f>
        <v>0</v>
      </c>
    </row>
    <row r="1097" s="2" customFormat="1" ht="24.15" customHeight="1">
      <c r="A1097" s="38"/>
      <c r="B1097" s="39"/>
      <c r="C1097" s="214" t="s">
        <v>719</v>
      </c>
      <c r="D1097" s="214" t="s">
        <v>154</v>
      </c>
      <c r="E1097" s="215" t="s">
        <v>1160</v>
      </c>
      <c r="F1097" s="216" t="s">
        <v>1161</v>
      </c>
      <c r="G1097" s="217" t="s">
        <v>278</v>
      </c>
      <c r="H1097" s="218">
        <v>97</v>
      </c>
      <c r="I1097" s="219"/>
      <c r="J1097" s="220">
        <f>ROUND(I1097*H1097,2)</f>
        <v>0</v>
      </c>
      <c r="K1097" s="216" t="s">
        <v>1</v>
      </c>
      <c r="L1097" s="44"/>
      <c r="M1097" s="221" t="s">
        <v>1</v>
      </c>
      <c r="N1097" s="222" t="s">
        <v>38</v>
      </c>
      <c r="O1097" s="91"/>
      <c r="P1097" s="223">
        <f>O1097*H1097</f>
        <v>0</v>
      </c>
      <c r="Q1097" s="223">
        <v>0</v>
      </c>
      <c r="R1097" s="223">
        <f>Q1097*H1097</f>
        <v>0</v>
      </c>
      <c r="S1097" s="223">
        <v>0</v>
      </c>
      <c r="T1097" s="224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25" t="s">
        <v>190</v>
      </c>
      <c r="AT1097" s="225" t="s">
        <v>154</v>
      </c>
      <c r="AU1097" s="225" t="s">
        <v>82</v>
      </c>
      <c r="AY1097" s="17" t="s">
        <v>152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7" t="s">
        <v>80</v>
      </c>
      <c r="BK1097" s="226">
        <f>ROUND(I1097*H1097,2)</f>
        <v>0</v>
      </c>
      <c r="BL1097" s="17" t="s">
        <v>190</v>
      </c>
      <c r="BM1097" s="225" t="s">
        <v>1162</v>
      </c>
    </row>
    <row r="1098" s="13" customFormat="1">
      <c r="A1098" s="13"/>
      <c r="B1098" s="227"/>
      <c r="C1098" s="228"/>
      <c r="D1098" s="229" t="s">
        <v>159</v>
      </c>
      <c r="E1098" s="230" t="s">
        <v>1</v>
      </c>
      <c r="F1098" s="231" t="s">
        <v>781</v>
      </c>
      <c r="G1098" s="228"/>
      <c r="H1098" s="230" t="s">
        <v>1</v>
      </c>
      <c r="I1098" s="232"/>
      <c r="J1098" s="228"/>
      <c r="K1098" s="228"/>
      <c r="L1098" s="233"/>
      <c r="M1098" s="234"/>
      <c r="N1098" s="235"/>
      <c r="O1098" s="235"/>
      <c r="P1098" s="235"/>
      <c r="Q1098" s="235"/>
      <c r="R1098" s="235"/>
      <c r="S1098" s="235"/>
      <c r="T1098" s="23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7" t="s">
        <v>159</v>
      </c>
      <c r="AU1098" s="237" t="s">
        <v>82</v>
      </c>
      <c r="AV1098" s="13" t="s">
        <v>80</v>
      </c>
      <c r="AW1098" s="13" t="s">
        <v>30</v>
      </c>
      <c r="AX1098" s="13" t="s">
        <v>73</v>
      </c>
      <c r="AY1098" s="237" t="s">
        <v>152</v>
      </c>
    </row>
    <row r="1099" s="14" customFormat="1">
      <c r="A1099" s="14"/>
      <c r="B1099" s="238"/>
      <c r="C1099" s="239"/>
      <c r="D1099" s="229" t="s">
        <v>159</v>
      </c>
      <c r="E1099" s="240" t="s">
        <v>1</v>
      </c>
      <c r="F1099" s="241" t="s">
        <v>1163</v>
      </c>
      <c r="G1099" s="239"/>
      <c r="H1099" s="242">
        <v>25</v>
      </c>
      <c r="I1099" s="243"/>
      <c r="J1099" s="239"/>
      <c r="K1099" s="239"/>
      <c r="L1099" s="244"/>
      <c r="M1099" s="245"/>
      <c r="N1099" s="246"/>
      <c r="O1099" s="246"/>
      <c r="P1099" s="246"/>
      <c r="Q1099" s="246"/>
      <c r="R1099" s="246"/>
      <c r="S1099" s="246"/>
      <c r="T1099" s="247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8" t="s">
        <v>159</v>
      </c>
      <c r="AU1099" s="248" t="s">
        <v>82</v>
      </c>
      <c r="AV1099" s="14" t="s">
        <v>82</v>
      </c>
      <c r="AW1099" s="14" t="s">
        <v>30</v>
      </c>
      <c r="AX1099" s="14" t="s">
        <v>73</v>
      </c>
      <c r="AY1099" s="248" t="s">
        <v>152</v>
      </c>
    </row>
    <row r="1100" s="13" customFormat="1">
      <c r="A1100" s="13"/>
      <c r="B1100" s="227"/>
      <c r="C1100" s="228"/>
      <c r="D1100" s="229" t="s">
        <v>159</v>
      </c>
      <c r="E1100" s="230" t="s">
        <v>1</v>
      </c>
      <c r="F1100" s="231" t="s">
        <v>783</v>
      </c>
      <c r="G1100" s="228"/>
      <c r="H1100" s="230" t="s">
        <v>1</v>
      </c>
      <c r="I1100" s="232"/>
      <c r="J1100" s="228"/>
      <c r="K1100" s="228"/>
      <c r="L1100" s="233"/>
      <c r="M1100" s="234"/>
      <c r="N1100" s="235"/>
      <c r="O1100" s="235"/>
      <c r="P1100" s="235"/>
      <c r="Q1100" s="235"/>
      <c r="R1100" s="235"/>
      <c r="S1100" s="235"/>
      <c r="T1100" s="23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7" t="s">
        <v>159</v>
      </c>
      <c r="AU1100" s="237" t="s">
        <v>82</v>
      </c>
      <c r="AV1100" s="13" t="s">
        <v>80</v>
      </c>
      <c r="AW1100" s="13" t="s">
        <v>30</v>
      </c>
      <c r="AX1100" s="13" t="s">
        <v>73</v>
      </c>
      <c r="AY1100" s="237" t="s">
        <v>152</v>
      </c>
    </row>
    <row r="1101" s="14" customFormat="1">
      <c r="A1101" s="14"/>
      <c r="B1101" s="238"/>
      <c r="C1101" s="239"/>
      <c r="D1101" s="229" t="s">
        <v>159</v>
      </c>
      <c r="E1101" s="240" t="s">
        <v>1</v>
      </c>
      <c r="F1101" s="241" t="s">
        <v>1164</v>
      </c>
      <c r="G1101" s="239"/>
      <c r="H1101" s="242">
        <v>36</v>
      </c>
      <c r="I1101" s="243"/>
      <c r="J1101" s="239"/>
      <c r="K1101" s="239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8" t="s">
        <v>159</v>
      </c>
      <c r="AU1101" s="248" t="s">
        <v>82</v>
      </c>
      <c r="AV1101" s="14" t="s">
        <v>82</v>
      </c>
      <c r="AW1101" s="14" t="s">
        <v>30</v>
      </c>
      <c r="AX1101" s="14" t="s">
        <v>73</v>
      </c>
      <c r="AY1101" s="248" t="s">
        <v>152</v>
      </c>
    </row>
    <row r="1102" s="13" customFormat="1">
      <c r="A1102" s="13"/>
      <c r="B1102" s="227"/>
      <c r="C1102" s="228"/>
      <c r="D1102" s="229" t="s">
        <v>159</v>
      </c>
      <c r="E1102" s="230" t="s">
        <v>1</v>
      </c>
      <c r="F1102" s="231" t="s">
        <v>786</v>
      </c>
      <c r="G1102" s="228"/>
      <c r="H1102" s="230" t="s">
        <v>1</v>
      </c>
      <c r="I1102" s="232"/>
      <c r="J1102" s="228"/>
      <c r="K1102" s="228"/>
      <c r="L1102" s="233"/>
      <c r="M1102" s="234"/>
      <c r="N1102" s="235"/>
      <c r="O1102" s="235"/>
      <c r="P1102" s="235"/>
      <c r="Q1102" s="235"/>
      <c r="R1102" s="235"/>
      <c r="S1102" s="235"/>
      <c r="T1102" s="23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7" t="s">
        <v>159</v>
      </c>
      <c r="AU1102" s="237" t="s">
        <v>82</v>
      </c>
      <c r="AV1102" s="13" t="s">
        <v>80</v>
      </c>
      <c r="AW1102" s="13" t="s">
        <v>30</v>
      </c>
      <c r="AX1102" s="13" t="s">
        <v>73</v>
      </c>
      <c r="AY1102" s="237" t="s">
        <v>152</v>
      </c>
    </row>
    <row r="1103" s="14" customFormat="1">
      <c r="A1103" s="14"/>
      <c r="B1103" s="238"/>
      <c r="C1103" s="239"/>
      <c r="D1103" s="229" t="s">
        <v>159</v>
      </c>
      <c r="E1103" s="240" t="s">
        <v>1</v>
      </c>
      <c r="F1103" s="241" t="s">
        <v>1165</v>
      </c>
      <c r="G1103" s="239"/>
      <c r="H1103" s="242">
        <v>36</v>
      </c>
      <c r="I1103" s="243"/>
      <c r="J1103" s="239"/>
      <c r="K1103" s="239"/>
      <c r="L1103" s="244"/>
      <c r="M1103" s="245"/>
      <c r="N1103" s="246"/>
      <c r="O1103" s="246"/>
      <c r="P1103" s="246"/>
      <c r="Q1103" s="246"/>
      <c r="R1103" s="246"/>
      <c r="S1103" s="246"/>
      <c r="T1103" s="24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8" t="s">
        <v>159</v>
      </c>
      <c r="AU1103" s="248" t="s">
        <v>82</v>
      </c>
      <c r="AV1103" s="14" t="s">
        <v>82</v>
      </c>
      <c r="AW1103" s="14" t="s">
        <v>30</v>
      </c>
      <c r="AX1103" s="14" t="s">
        <v>73</v>
      </c>
      <c r="AY1103" s="248" t="s">
        <v>152</v>
      </c>
    </row>
    <row r="1104" s="15" customFormat="1">
      <c r="A1104" s="15"/>
      <c r="B1104" s="249"/>
      <c r="C1104" s="250"/>
      <c r="D1104" s="229" t="s">
        <v>159</v>
      </c>
      <c r="E1104" s="251" t="s">
        <v>1</v>
      </c>
      <c r="F1104" s="252" t="s">
        <v>162</v>
      </c>
      <c r="G1104" s="250"/>
      <c r="H1104" s="253">
        <v>97</v>
      </c>
      <c r="I1104" s="254"/>
      <c r="J1104" s="250"/>
      <c r="K1104" s="250"/>
      <c r="L1104" s="255"/>
      <c r="M1104" s="256"/>
      <c r="N1104" s="257"/>
      <c r="O1104" s="257"/>
      <c r="P1104" s="257"/>
      <c r="Q1104" s="257"/>
      <c r="R1104" s="257"/>
      <c r="S1104" s="257"/>
      <c r="T1104" s="25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9" t="s">
        <v>159</v>
      </c>
      <c r="AU1104" s="259" t="s">
        <v>82</v>
      </c>
      <c r="AV1104" s="15" t="s">
        <v>158</v>
      </c>
      <c r="AW1104" s="15" t="s">
        <v>30</v>
      </c>
      <c r="AX1104" s="15" t="s">
        <v>80</v>
      </c>
      <c r="AY1104" s="259" t="s">
        <v>152</v>
      </c>
    </row>
    <row r="1105" s="2" customFormat="1" ht="24.15" customHeight="1">
      <c r="A1105" s="38"/>
      <c r="B1105" s="39"/>
      <c r="C1105" s="214" t="s">
        <v>1166</v>
      </c>
      <c r="D1105" s="214" t="s">
        <v>154</v>
      </c>
      <c r="E1105" s="215" t="s">
        <v>1167</v>
      </c>
      <c r="F1105" s="216" t="s">
        <v>1168</v>
      </c>
      <c r="G1105" s="217" t="s">
        <v>278</v>
      </c>
      <c r="H1105" s="218">
        <v>10</v>
      </c>
      <c r="I1105" s="219"/>
      <c r="J1105" s="220">
        <f>ROUND(I1105*H1105,2)</f>
        <v>0</v>
      </c>
      <c r="K1105" s="216" t="s">
        <v>1</v>
      </c>
      <c r="L1105" s="44"/>
      <c r="M1105" s="221" t="s">
        <v>1</v>
      </c>
      <c r="N1105" s="222" t="s">
        <v>38</v>
      </c>
      <c r="O1105" s="91"/>
      <c r="P1105" s="223">
        <f>O1105*H1105</f>
        <v>0</v>
      </c>
      <c r="Q1105" s="223">
        <v>0</v>
      </c>
      <c r="R1105" s="223">
        <f>Q1105*H1105</f>
        <v>0</v>
      </c>
      <c r="S1105" s="223">
        <v>0</v>
      </c>
      <c r="T1105" s="224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25" t="s">
        <v>190</v>
      </c>
      <c r="AT1105" s="225" t="s">
        <v>154</v>
      </c>
      <c r="AU1105" s="225" t="s">
        <v>82</v>
      </c>
      <c r="AY1105" s="17" t="s">
        <v>152</v>
      </c>
      <c r="BE1105" s="226">
        <f>IF(N1105="základní",J1105,0)</f>
        <v>0</v>
      </c>
      <c r="BF1105" s="226">
        <f>IF(N1105="snížená",J1105,0)</f>
        <v>0</v>
      </c>
      <c r="BG1105" s="226">
        <f>IF(N1105="zákl. přenesená",J1105,0)</f>
        <v>0</v>
      </c>
      <c r="BH1105" s="226">
        <f>IF(N1105="sníž. přenesená",J1105,0)</f>
        <v>0</v>
      </c>
      <c r="BI1105" s="226">
        <f>IF(N1105="nulová",J1105,0)</f>
        <v>0</v>
      </c>
      <c r="BJ1105" s="17" t="s">
        <v>80</v>
      </c>
      <c r="BK1105" s="226">
        <f>ROUND(I1105*H1105,2)</f>
        <v>0</v>
      </c>
      <c r="BL1105" s="17" t="s">
        <v>190</v>
      </c>
      <c r="BM1105" s="225" t="s">
        <v>1169</v>
      </c>
    </row>
    <row r="1106" s="13" customFormat="1">
      <c r="A1106" s="13"/>
      <c r="B1106" s="227"/>
      <c r="C1106" s="228"/>
      <c r="D1106" s="229" t="s">
        <v>159</v>
      </c>
      <c r="E1106" s="230" t="s">
        <v>1</v>
      </c>
      <c r="F1106" s="231" t="s">
        <v>786</v>
      </c>
      <c r="G1106" s="228"/>
      <c r="H1106" s="230" t="s">
        <v>1</v>
      </c>
      <c r="I1106" s="232"/>
      <c r="J1106" s="228"/>
      <c r="K1106" s="228"/>
      <c r="L1106" s="233"/>
      <c r="M1106" s="234"/>
      <c r="N1106" s="235"/>
      <c r="O1106" s="235"/>
      <c r="P1106" s="235"/>
      <c r="Q1106" s="235"/>
      <c r="R1106" s="235"/>
      <c r="S1106" s="235"/>
      <c r="T1106" s="23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7" t="s">
        <v>159</v>
      </c>
      <c r="AU1106" s="237" t="s">
        <v>82</v>
      </c>
      <c r="AV1106" s="13" t="s">
        <v>80</v>
      </c>
      <c r="AW1106" s="13" t="s">
        <v>30</v>
      </c>
      <c r="AX1106" s="13" t="s">
        <v>73</v>
      </c>
      <c r="AY1106" s="237" t="s">
        <v>152</v>
      </c>
    </row>
    <row r="1107" s="14" customFormat="1">
      <c r="A1107" s="14"/>
      <c r="B1107" s="238"/>
      <c r="C1107" s="239"/>
      <c r="D1107" s="229" t="s">
        <v>159</v>
      </c>
      <c r="E1107" s="240" t="s">
        <v>1</v>
      </c>
      <c r="F1107" s="241" t="s">
        <v>1170</v>
      </c>
      <c r="G1107" s="239"/>
      <c r="H1107" s="242">
        <v>10</v>
      </c>
      <c r="I1107" s="243"/>
      <c r="J1107" s="239"/>
      <c r="K1107" s="239"/>
      <c r="L1107" s="244"/>
      <c r="M1107" s="245"/>
      <c r="N1107" s="246"/>
      <c r="O1107" s="246"/>
      <c r="P1107" s="246"/>
      <c r="Q1107" s="246"/>
      <c r="R1107" s="246"/>
      <c r="S1107" s="246"/>
      <c r="T1107" s="247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8" t="s">
        <v>159</v>
      </c>
      <c r="AU1107" s="248" t="s">
        <v>82</v>
      </c>
      <c r="AV1107" s="14" t="s">
        <v>82</v>
      </c>
      <c r="AW1107" s="14" t="s">
        <v>30</v>
      </c>
      <c r="AX1107" s="14" t="s">
        <v>73</v>
      </c>
      <c r="AY1107" s="248" t="s">
        <v>152</v>
      </c>
    </row>
    <row r="1108" s="15" customFormat="1">
      <c r="A1108" s="15"/>
      <c r="B1108" s="249"/>
      <c r="C1108" s="250"/>
      <c r="D1108" s="229" t="s">
        <v>159</v>
      </c>
      <c r="E1108" s="251" t="s">
        <v>1</v>
      </c>
      <c r="F1108" s="252" t="s">
        <v>162</v>
      </c>
      <c r="G1108" s="250"/>
      <c r="H1108" s="253">
        <v>10</v>
      </c>
      <c r="I1108" s="254"/>
      <c r="J1108" s="250"/>
      <c r="K1108" s="250"/>
      <c r="L1108" s="255"/>
      <c r="M1108" s="256"/>
      <c r="N1108" s="257"/>
      <c r="O1108" s="257"/>
      <c r="P1108" s="257"/>
      <c r="Q1108" s="257"/>
      <c r="R1108" s="257"/>
      <c r="S1108" s="257"/>
      <c r="T1108" s="258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9" t="s">
        <v>159</v>
      </c>
      <c r="AU1108" s="259" t="s">
        <v>82</v>
      </c>
      <c r="AV1108" s="15" t="s">
        <v>158</v>
      </c>
      <c r="AW1108" s="15" t="s">
        <v>30</v>
      </c>
      <c r="AX1108" s="15" t="s">
        <v>80</v>
      </c>
      <c r="AY1108" s="259" t="s">
        <v>152</v>
      </c>
    </row>
    <row r="1109" s="2" customFormat="1" ht="33" customHeight="1">
      <c r="A1109" s="38"/>
      <c r="B1109" s="39"/>
      <c r="C1109" s="214" t="s">
        <v>724</v>
      </c>
      <c r="D1109" s="214" t="s">
        <v>154</v>
      </c>
      <c r="E1109" s="215" t="s">
        <v>1171</v>
      </c>
      <c r="F1109" s="216" t="s">
        <v>1172</v>
      </c>
      <c r="G1109" s="217" t="s">
        <v>218</v>
      </c>
      <c r="H1109" s="218">
        <v>88</v>
      </c>
      <c r="I1109" s="219"/>
      <c r="J1109" s="220">
        <f>ROUND(I1109*H1109,2)</f>
        <v>0</v>
      </c>
      <c r="K1109" s="216" t="s">
        <v>1</v>
      </c>
      <c r="L1109" s="44"/>
      <c r="M1109" s="221" t="s">
        <v>1</v>
      </c>
      <c r="N1109" s="222" t="s">
        <v>38</v>
      </c>
      <c r="O1109" s="91"/>
      <c r="P1109" s="223">
        <f>O1109*H1109</f>
        <v>0</v>
      </c>
      <c r="Q1109" s="223">
        <v>0</v>
      </c>
      <c r="R1109" s="223">
        <f>Q1109*H1109</f>
        <v>0</v>
      </c>
      <c r="S1109" s="223">
        <v>0</v>
      </c>
      <c r="T1109" s="224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25" t="s">
        <v>190</v>
      </c>
      <c r="AT1109" s="225" t="s">
        <v>154</v>
      </c>
      <c r="AU1109" s="225" t="s">
        <v>82</v>
      </c>
      <c r="AY1109" s="17" t="s">
        <v>152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7" t="s">
        <v>80</v>
      </c>
      <c r="BK1109" s="226">
        <f>ROUND(I1109*H1109,2)</f>
        <v>0</v>
      </c>
      <c r="BL1109" s="17" t="s">
        <v>190</v>
      </c>
      <c r="BM1109" s="225" t="s">
        <v>1173</v>
      </c>
    </row>
    <row r="1110" s="13" customFormat="1">
      <c r="A1110" s="13"/>
      <c r="B1110" s="227"/>
      <c r="C1110" s="228"/>
      <c r="D1110" s="229" t="s">
        <v>159</v>
      </c>
      <c r="E1110" s="230" t="s">
        <v>1</v>
      </c>
      <c r="F1110" s="231" t="s">
        <v>771</v>
      </c>
      <c r="G1110" s="228"/>
      <c r="H1110" s="230" t="s">
        <v>1</v>
      </c>
      <c r="I1110" s="232"/>
      <c r="J1110" s="228"/>
      <c r="K1110" s="228"/>
      <c r="L1110" s="233"/>
      <c r="M1110" s="234"/>
      <c r="N1110" s="235"/>
      <c r="O1110" s="235"/>
      <c r="P1110" s="235"/>
      <c r="Q1110" s="235"/>
      <c r="R1110" s="235"/>
      <c r="S1110" s="235"/>
      <c r="T1110" s="236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7" t="s">
        <v>159</v>
      </c>
      <c r="AU1110" s="237" t="s">
        <v>82</v>
      </c>
      <c r="AV1110" s="13" t="s">
        <v>80</v>
      </c>
      <c r="AW1110" s="13" t="s">
        <v>30</v>
      </c>
      <c r="AX1110" s="13" t="s">
        <v>73</v>
      </c>
      <c r="AY1110" s="237" t="s">
        <v>152</v>
      </c>
    </row>
    <row r="1111" s="14" customFormat="1">
      <c r="A1111" s="14"/>
      <c r="B1111" s="238"/>
      <c r="C1111" s="239"/>
      <c r="D1111" s="229" t="s">
        <v>159</v>
      </c>
      <c r="E1111" s="240" t="s">
        <v>1</v>
      </c>
      <c r="F1111" s="241" t="s">
        <v>1174</v>
      </c>
      <c r="G1111" s="239"/>
      <c r="H1111" s="242">
        <v>4</v>
      </c>
      <c r="I1111" s="243"/>
      <c r="J1111" s="239"/>
      <c r="K1111" s="239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8" t="s">
        <v>159</v>
      </c>
      <c r="AU1111" s="248" t="s">
        <v>82</v>
      </c>
      <c r="AV1111" s="14" t="s">
        <v>82</v>
      </c>
      <c r="AW1111" s="14" t="s">
        <v>30</v>
      </c>
      <c r="AX1111" s="14" t="s">
        <v>73</v>
      </c>
      <c r="AY1111" s="248" t="s">
        <v>152</v>
      </c>
    </row>
    <row r="1112" s="13" customFormat="1">
      <c r="A1112" s="13"/>
      <c r="B1112" s="227"/>
      <c r="C1112" s="228"/>
      <c r="D1112" s="229" t="s">
        <v>159</v>
      </c>
      <c r="E1112" s="230" t="s">
        <v>1</v>
      </c>
      <c r="F1112" s="231" t="s">
        <v>781</v>
      </c>
      <c r="G1112" s="228"/>
      <c r="H1112" s="230" t="s">
        <v>1</v>
      </c>
      <c r="I1112" s="232"/>
      <c r="J1112" s="228"/>
      <c r="K1112" s="228"/>
      <c r="L1112" s="233"/>
      <c r="M1112" s="234"/>
      <c r="N1112" s="235"/>
      <c r="O1112" s="235"/>
      <c r="P1112" s="235"/>
      <c r="Q1112" s="235"/>
      <c r="R1112" s="235"/>
      <c r="S1112" s="235"/>
      <c r="T1112" s="23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7" t="s">
        <v>159</v>
      </c>
      <c r="AU1112" s="237" t="s">
        <v>82</v>
      </c>
      <c r="AV1112" s="13" t="s">
        <v>80</v>
      </c>
      <c r="AW1112" s="13" t="s">
        <v>30</v>
      </c>
      <c r="AX1112" s="13" t="s">
        <v>73</v>
      </c>
      <c r="AY1112" s="237" t="s">
        <v>152</v>
      </c>
    </row>
    <row r="1113" s="14" customFormat="1">
      <c r="A1113" s="14"/>
      <c r="B1113" s="238"/>
      <c r="C1113" s="239"/>
      <c r="D1113" s="229" t="s">
        <v>159</v>
      </c>
      <c r="E1113" s="240" t="s">
        <v>1</v>
      </c>
      <c r="F1113" s="241" t="s">
        <v>1175</v>
      </c>
      <c r="G1113" s="239"/>
      <c r="H1113" s="242">
        <v>22</v>
      </c>
      <c r="I1113" s="243"/>
      <c r="J1113" s="239"/>
      <c r="K1113" s="239"/>
      <c r="L1113" s="244"/>
      <c r="M1113" s="245"/>
      <c r="N1113" s="246"/>
      <c r="O1113" s="246"/>
      <c r="P1113" s="246"/>
      <c r="Q1113" s="246"/>
      <c r="R1113" s="246"/>
      <c r="S1113" s="246"/>
      <c r="T1113" s="24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8" t="s">
        <v>159</v>
      </c>
      <c r="AU1113" s="248" t="s">
        <v>82</v>
      </c>
      <c r="AV1113" s="14" t="s">
        <v>82</v>
      </c>
      <c r="AW1113" s="14" t="s">
        <v>30</v>
      </c>
      <c r="AX1113" s="14" t="s">
        <v>73</v>
      </c>
      <c r="AY1113" s="248" t="s">
        <v>152</v>
      </c>
    </row>
    <row r="1114" s="13" customFormat="1">
      <c r="A1114" s="13"/>
      <c r="B1114" s="227"/>
      <c r="C1114" s="228"/>
      <c r="D1114" s="229" t="s">
        <v>159</v>
      </c>
      <c r="E1114" s="230" t="s">
        <v>1</v>
      </c>
      <c r="F1114" s="231" t="s">
        <v>783</v>
      </c>
      <c r="G1114" s="228"/>
      <c r="H1114" s="230" t="s">
        <v>1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7" t="s">
        <v>159</v>
      </c>
      <c r="AU1114" s="237" t="s">
        <v>82</v>
      </c>
      <c r="AV1114" s="13" t="s">
        <v>80</v>
      </c>
      <c r="AW1114" s="13" t="s">
        <v>30</v>
      </c>
      <c r="AX1114" s="13" t="s">
        <v>73</v>
      </c>
      <c r="AY1114" s="237" t="s">
        <v>152</v>
      </c>
    </row>
    <row r="1115" s="14" customFormat="1">
      <c r="A1115" s="14"/>
      <c r="B1115" s="238"/>
      <c r="C1115" s="239"/>
      <c r="D1115" s="229" t="s">
        <v>159</v>
      </c>
      <c r="E1115" s="240" t="s">
        <v>1</v>
      </c>
      <c r="F1115" s="241" t="s">
        <v>1175</v>
      </c>
      <c r="G1115" s="239"/>
      <c r="H1115" s="242">
        <v>22</v>
      </c>
      <c r="I1115" s="243"/>
      <c r="J1115" s="239"/>
      <c r="K1115" s="239"/>
      <c r="L1115" s="244"/>
      <c r="M1115" s="245"/>
      <c r="N1115" s="246"/>
      <c r="O1115" s="246"/>
      <c r="P1115" s="246"/>
      <c r="Q1115" s="246"/>
      <c r="R1115" s="246"/>
      <c r="S1115" s="246"/>
      <c r="T1115" s="24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8" t="s">
        <v>159</v>
      </c>
      <c r="AU1115" s="248" t="s">
        <v>82</v>
      </c>
      <c r="AV1115" s="14" t="s">
        <v>82</v>
      </c>
      <c r="AW1115" s="14" t="s">
        <v>30</v>
      </c>
      <c r="AX1115" s="14" t="s">
        <v>73</v>
      </c>
      <c r="AY1115" s="248" t="s">
        <v>152</v>
      </c>
    </row>
    <row r="1116" s="13" customFormat="1">
      <c r="A1116" s="13"/>
      <c r="B1116" s="227"/>
      <c r="C1116" s="228"/>
      <c r="D1116" s="229" t="s">
        <v>159</v>
      </c>
      <c r="E1116" s="230" t="s">
        <v>1</v>
      </c>
      <c r="F1116" s="231" t="s">
        <v>784</v>
      </c>
      <c r="G1116" s="228"/>
      <c r="H1116" s="230" t="s">
        <v>1</v>
      </c>
      <c r="I1116" s="232"/>
      <c r="J1116" s="228"/>
      <c r="K1116" s="228"/>
      <c r="L1116" s="233"/>
      <c r="M1116" s="234"/>
      <c r="N1116" s="235"/>
      <c r="O1116" s="235"/>
      <c r="P1116" s="235"/>
      <c r="Q1116" s="235"/>
      <c r="R1116" s="235"/>
      <c r="S1116" s="235"/>
      <c r="T1116" s="23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7" t="s">
        <v>159</v>
      </c>
      <c r="AU1116" s="237" t="s">
        <v>82</v>
      </c>
      <c r="AV1116" s="13" t="s">
        <v>80</v>
      </c>
      <c r="AW1116" s="13" t="s">
        <v>30</v>
      </c>
      <c r="AX1116" s="13" t="s">
        <v>73</v>
      </c>
      <c r="AY1116" s="237" t="s">
        <v>152</v>
      </c>
    </row>
    <row r="1117" s="14" customFormat="1">
      <c r="A1117" s="14"/>
      <c r="B1117" s="238"/>
      <c r="C1117" s="239"/>
      <c r="D1117" s="229" t="s">
        <v>159</v>
      </c>
      <c r="E1117" s="240" t="s">
        <v>1</v>
      </c>
      <c r="F1117" s="241" t="s">
        <v>1176</v>
      </c>
      <c r="G1117" s="239"/>
      <c r="H1117" s="242">
        <v>24</v>
      </c>
      <c r="I1117" s="243"/>
      <c r="J1117" s="239"/>
      <c r="K1117" s="239"/>
      <c r="L1117" s="244"/>
      <c r="M1117" s="245"/>
      <c r="N1117" s="246"/>
      <c r="O1117" s="246"/>
      <c r="P1117" s="246"/>
      <c r="Q1117" s="246"/>
      <c r="R1117" s="246"/>
      <c r="S1117" s="246"/>
      <c r="T1117" s="247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8" t="s">
        <v>159</v>
      </c>
      <c r="AU1117" s="248" t="s">
        <v>82</v>
      </c>
      <c r="AV1117" s="14" t="s">
        <v>82</v>
      </c>
      <c r="AW1117" s="14" t="s">
        <v>30</v>
      </c>
      <c r="AX1117" s="14" t="s">
        <v>73</v>
      </c>
      <c r="AY1117" s="248" t="s">
        <v>152</v>
      </c>
    </row>
    <row r="1118" s="13" customFormat="1">
      <c r="A1118" s="13"/>
      <c r="B1118" s="227"/>
      <c r="C1118" s="228"/>
      <c r="D1118" s="229" t="s">
        <v>159</v>
      </c>
      <c r="E1118" s="230" t="s">
        <v>1</v>
      </c>
      <c r="F1118" s="231" t="s">
        <v>786</v>
      </c>
      <c r="G1118" s="228"/>
      <c r="H1118" s="230" t="s">
        <v>1</v>
      </c>
      <c r="I1118" s="232"/>
      <c r="J1118" s="228"/>
      <c r="K1118" s="228"/>
      <c r="L1118" s="233"/>
      <c r="M1118" s="234"/>
      <c r="N1118" s="235"/>
      <c r="O1118" s="235"/>
      <c r="P1118" s="235"/>
      <c r="Q1118" s="235"/>
      <c r="R1118" s="235"/>
      <c r="S1118" s="235"/>
      <c r="T1118" s="23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7" t="s">
        <v>159</v>
      </c>
      <c r="AU1118" s="237" t="s">
        <v>82</v>
      </c>
      <c r="AV1118" s="13" t="s">
        <v>80</v>
      </c>
      <c r="AW1118" s="13" t="s">
        <v>30</v>
      </c>
      <c r="AX1118" s="13" t="s">
        <v>73</v>
      </c>
      <c r="AY1118" s="237" t="s">
        <v>152</v>
      </c>
    </row>
    <row r="1119" s="14" customFormat="1">
      <c r="A1119" s="14"/>
      <c r="B1119" s="238"/>
      <c r="C1119" s="239"/>
      <c r="D1119" s="229" t="s">
        <v>159</v>
      </c>
      <c r="E1119" s="240" t="s">
        <v>1</v>
      </c>
      <c r="F1119" s="241" t="s">
        <v>1177</v>
      </c>
      <c r="G1119" s="239"/>
      <c r="H1119" s="242">
        <v>16</v>
      </c>
      <c r="I1119" s="243"/>
      <c r="J1119" s="239"/>
      <c r="K1119" s="239"/>
      <c r="L1119" s="244"/>
      <c r="M1119" s="245"/>
      <c r="N1119" s="246"/>
      <c r="O1119" s="246"/>
      <c r="P1119" s="246"/>
      <c r="Q1119" s="246"/>
      <c r="R1119" s="246"/>
      <c r="S1119" s="246"/>
      <c r="T1119" s="247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8" t="s">
        <v>159</v>
      </c>
      <c r="AU1119" s="248" t="s">
        <v>82</v>
      </c>
      <c r="AV1119" s="14" t="s">
        <v>82</v>
      </c>
      <c r="AW1119" s="14" t="s">
        <v>30</v>
      </c>
      <c r="AX1119" s="14" t="s">
        <v>73</v>
      </c>
      <c r="AY1119" s="248" t="s">
        <v>152</v>
      </c>
    </row>
    <row r="1120" s="15" customFormat="1">
      <c r="A1120" s="15"/>
      <c r="B1120" s="249"/>
      <c r="C1120" s="250"/>
      <c r="D1120" s="229" t="s">
        <v>159</v>
      </c>
      <c r="E1120" s="251" t="s">
        <v>1</v>
      </c>
      <c r="F1120" s="252" t="s">
        <v>162</v>
      </c>
      <c r="G1120" s="250"/>
      <c r="H1120" s="253">
        <v>88</v>
      </c>
      <c r="I1120" s="254"/>
      <c r="J1120" s="250"/>
      <c r="K1120" s="250"/>
      <c r="L1120" s="255"/>
      <c r="M1120" s="256"/>
      <c r="N1120" s="257"/>
      <c r="O1120" s="257"/>
      <c r="P1120" s="257"/>
      <c r="Q1120" s="257"/>
      <c r="R1120" s="257"/>
      <c r="S1120" s="257"/>
      <c r="T1120" s="258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59" t="s">
        <v>159</v>
      </c>
      <c r="AU1120" s="259" t="s">
        <v>82</v>
      </c>
      <c r="AV1120" s="15" t="s">
        <v>158</v>
      </c>
      <c r="AW1120" s="15" t="s">
        <v>30</v>
      </c>
      <c r="AX1120" s="15" t="s">
        <v>80</v>
      </c>
      <c r="AY1120" s="259" t="s">
        <v>152</v>
      </c>
    </row>
    <row r="1121" s="2" customFormat="1" ht="21.75" customHeight="1">
      <c r="A1121" s="38"/>
      <c r="B1121" s="39"/>
      <c r="C1121" s="214" t="s">
        <v>1178</v>
      </c>
      <c r="D1121" s="214" t="s">
        <v>154</v>
      </c>
      <c r="E1121" s="215" t="s">
        <v>1179</v>
      </c>
      <c r="F1121" s="216" t="s">
        <v>1180</v>
      </c>
      <c r="G1121" s="217" t="s">
        <v>278</v>
      </c>
      <c r="H1121" s="218">
        <v>107</v>
      </c>
      <c r="I1121" s="219"/>
      <c r="J1121" s="220">
        <f>ROUND(I1121*H1121,2)</f>
        <v>0</v>
      </c>
      <c r="K1121" s="216" t="s">
        <v>1</v>
      </c>
      <c r="L1121" s="44"/>
      <c r="M1121" s="221" t="s">
        <v>1</v>
      </c>
      <c r="N1121" s="222" t="s">
        <v>38</v>
      </c>
      <c r="O1121" s="91"/>
      <c r="P1121" s="223">
        <f>O1121*H1121</f>
        <v>0</v>
      </c>
      <c r="Q1121" s="223">
        <v>0</v>
      </c>
      <c r="R1121" s="223">
        <f>Q1121*H1121</f>
        <v>0</v>
      </c>
      <c r="S1121" s="223">
        <v>0</v>
      </c>
      <c r="T1121" s="224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25" t="s">
        <v>190</v>
      </c>
      <c r="AT1121" s="225" t="s">
        <v>154</v>
      </c>
      <c r="AU1121" s="225" t="s">
        <v>82</v>
      </c>
      <c r="AY1121" s="17" t="s">
        <v>152</v>
      </c>
      <c r="BE1121" s="226">
        <f>IF(N1121="základní",J1121,0)</f>
        <v>0</v>
      </c>
      <c r="BF1121" s="226">
        <f>IF(N1121="snížená",J1121,0)</f>
        <v>0</v>
      </c>
      <c r="BG1121" s="226">
        <f>IF(N1121="zákl. přenesená",J1121,0)</f>
        <v>0</v>
      </c>
      <c r="BH1121" s="226">
        <f>IF(N1121="sníž. přenesená",J1121,0)</f>
        <v>0</v>
      </c>
      <c r="BI1121" s="226">
        <f>IF(N1121="nulová",J1121,0)</f>
        <v>0</v>
      </c>
      <c r="BJ1121" s="17" t="s">
        <v>80</v>
      </c>
      <c r="BK1121" s="226">
        <f>ROUND(I1121*H1121,2)</f>
        <v>0</v>
      </c>
      <c r="BL1121" s="17" t="s">
        <v>190</v>
      </c>
      <c r="BM1121" s="225" t="s">
        <v>1181</v>
      </c>
    </row>
    <row r="1122" s="14" customFormat="1">
      <c r="A1122" s="14"/>
      <c r="B1122" s="238"/>
      <c r="C1122" s="239"/>
      <c r="D1122" s="229" t="s">
        <v>159</v>
      </c>
      <c r="E1122" s="240" t="s">
        <v>1</v>
      </c>
      <c r="F1122" s="241" t="s">
        <v>1182</v>
      </c>
      <c r="G1122" s="239"/>
      <c r="H1122" s="242">
        <v>107</v>
      </c>
      <c r="I1122" s="243"/>
      <c r="J1122" s="239"/>
      <c r="K1122" s="239"/>
      <c r="L1122" s="244"/>
      <c r="M1122" s="245"/>
      <c r="N1122" s="246"/>
      <c r="O1122" s="246"/>
      <c r="P1122" s="246"/>
      <c r="Q1122" s="246"/>
      <c r="R1122" s="246"/>
      <c r="S1122" s="246"/>
      <c r="T1122" s="24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8" t="s">
        <v>159</v>
      </c>
      <c r="AU1122" s="248" t="s">
        <v>82</v>
      </c>
      <c r="AV1122" s="14" t="s">
        <v>82</v>
      </c>
      <c r="AW1122" s="14" t="s">
        <v>30</v>
      </c>
      <c r="AX1122" s="14" t="s">
        <v>73</v>
      </c>
      <c r="AY1122" s="248" t="s">
        <v>152</v>
      </c>
    </row>
    <row r="1123" s="15" customFormat="1">
      <c r="A1123" s="15"/>
      <c r="B1123" s="249"/>
      <c r="C1123" s="250"/>
      <c r="D1123" s="229" t="s">
        <v>159</v>
      </c>
      <c r="E1123" s="251" t="s">
        <v>1</v>
      </c>
      <c r="F1123" s="252" t="s">
        <v>162</v>
      </c>
      <c r="G1123" s="250"/>
      <c r="H1123" s="253">
        <v>107</v>
      </c>
      <c r="I1123" s="254"/>
      <c r="J1123" s="250"/>
      <c r="K1123" s="250"/>
      <c r="L1123" s="255"/>
      <c r="M1123" s="256"/>
      <c r="N1123" s="257"/>
      <c r="O1123" s="257"/>
      <c r="P1123" s="257"/>
      <c r="Q1123" s="257"/>
      <c r="R1123" s="257"/>
      <c r="S1123" s="257"/>
      <c r="T1123" s="258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59" t="s">
        <v>159</v>
      </c>
      <c r="AU1123" s="259" t="s">
        <v>82</v>
      </c>
      <c r="AV1123" s="15" t="s">
        <v>158</v>
      </c>
      <c r="AW1123" s="15" t="s">
        <v>30</v>
      </c>
      <c r="AX1123" s="15" t="s">
        <v>80</v>
      </c>
      <c r="AY1123" s="259" t="s">
        <v>152</v>
      </c>
    </row>
    <row r="1124" s="2" customFormat="1" ht="21.75" customHeight="1">
      <c r="A1124" s="38"/>
      <c r="B1124" s="39"/>
      <c r="C1124" s="214" t="s">
        <v>727</v>
      </c>
      <c r="D1124" s="214" t="s">
        <v>154</v>
      </c>
      <c r="E1124" s="215" t="s">
        <v>1183</v>
      </c>
      <c r="F1124" s="216" t="s">
        <v>1184</v>
      </c>
      <c r="G1124" s="217" t="s">
        <v>218</v>
      </c>
      <c r="H1124" s="218">
        <v>12</v>
      </c>
      <c r="I1124" s="219"/>
      <c r="J1124" s="220">
        <f>ROUND(I1124*H1124,2)</f>
        <v>0</v>
      </c>
      <c r="K1124" s="216" t="s">
        <v>1</v>
      </c>
      <c r="L1124" s="44"/>
      <c r="M1124" s="221" t="s">
        <v>1</v>
      </c>
      <c r="N1124" s="222" t="s">
        <v>38</v>
      </c>
      <c r="O1124" s="91"/>
      <c r="P1124" s="223">
        <f>O1124*H1124</f>
        <v>0</v>
      </c>
      <c r="Q1124" s="223">
        <v>0</v>
      </c>
      <c r="R1124" s="223">
        <f>Q1124*H1124</f>
        <v>0</v>
      </c>
      <c r="S1124" s="223">
        <v>0</v>
      </c>
      <c r="T1124" s="224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25" t="s">
        <v>190</v>
      </c>
      <c r="AT1124" s="225" t="s">
        <v>154</v>
      </c>
      <c r="AU1124" s="225" t="s">
        <v>82</v>
      </c>
      <c r="AY1124" s="17" t="s">
        <v>152</v>
      </c>
      <c r="BE1124" s="226">
        <f>IF(N1124="základní",J1124,0)</f>
        <v>0</v>
      </c>
      <c r="BF1124" s="226">
        <f>IF(N1124="snížená",J1124,0)</f>
        <v>0</v>
      </c>
      <c r="BG1124" s="226">
        <f>IF(N1124="zákl. přenesená",J1124,0)</f>
        <v>0</v>
      </c>
      <c r="BH1124" s="226">
        <f>IF(N1124="sníž. přenesená",J1124,0)</f>
        <v>0</v>
      </c>
      <c r="BI1124" s="226">
        <f>IF(N1124="nulová",J1124,0)</f>
        <v>0</v>
      </c>
      <c r="BJ1124" s="17" t="s">
        <v>80</v>
      </c>
      <c r="BK1124" s="226">
        <f>ROUND(I1124*H1124,2)</f>
        <v>0</v>
      </c>
      <c r="BL1124" s="17" t="s">
        <v>190</v>
      </c>
      <c r="BM1124" s="225" t="s">
        <v>1185</v>
      </c>
    </row>
    <row r="1125" s="14" customFormat="1">
      <c r="A1125" s="14"/>
      <c r="B1125" s="238"/>
      <c r="C1125" s="239"/>
      <c r="D1125" s="229" t="s">
        <v>159</v>
      </c>
      <c r="E1125" s="240" t="s">
        <v>1</v>
      </c>
      <c r="F1125" s="241" t="s">
        <v>1186</v>
      </c>
      <c r="G1125" s="239"/>
      <c r="H1125" s="242">
        <v>12</v>
      </c>
      <c r="I1125" s="243"/>
      <c r="J1125" s="239"/>
      <c r="K1125" s="239"/>
      <c r="L1125" s="244"/>
      <c r="M1125" s="245"/>
      <c r="N1125" s="246"/>
      <c r="O1125" s="246"/>
      <c r="P1125" s="246"/>
      <c r="Q1125" s="246"/>
      <c r="R1125" s="246"/>
      <c r="S1125" s="246"/>
      <c r="T1125" s="247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8" t="s">
        <v>159</v>
      </c>
      <c r="AU1125" s="248" t="s">
        <v>82</v>
      </c>
      <c r="AV1125" s="14" t="s">
        <v>82</v>
      </c>
      <c r="AW1125" s="14" t="s">
        <v>30</v>
      </c>
      <c r="AX1125" s="14" t="s">
        <v>73</v>
      </c>
      <c r="AY1125" s="248" t="s">
        <v>152</v>
      </c>
    </row>
    <row r="1126" s="15" customFormat="1">
      <c r="A1126" s="15"/>
      <c r="B1126" s="249"/>
      <c r="C1126" s="250"/>
      <c r="D1126" s="229" t="s">
        <v>159</v>
      </c>
      <c r="E1126" s="251" t="s">
        <v>1</v>
      </c>
      <c r="F1126" s="252" t="s">
        <v>162</v>
      </c>
      <c r="G1126" s="250"/>
      <c r="H1126" s="253">
        <v>12</v>
      </c>
      <c r="I1126" s="254"/>
      <c r="J1126" s="250"/>
      <c r="K1126" s="250"/>
      <c r="L1126" s="255"/>
      <c r="M1126" s="256"/>
      <c r="N1126" s="257"/>
      <c r="O1126" s="257"/>
      <c r="P1126" s="257"/>
      <c r="Q1126" s="257"/>
      <c r="R1126" s="257"/>
      <c r="S1126" s="257"/>
      <c r="T1126" s="258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9" t="s">
        <v>159</v>
      </c>
      <c r="AU1126" s="259" t="s">
        <v>82</v>
      </c>
      <c r="AV1126" s="15" t="s">
        <v>158</v>
      </c>
      <c r="AW1126" s="15" t="s">
        <v>30</v>
      </c>
      <c r="AX1126" s="15" t="s">
        <v>80</v>
      </c>
      <c r="AY1126" s="259" t="s">
        <v>152</v>
      </c>
    </row>
    <row r="1127" s="2" customFormat="1" ht="21.75" customHeight="1">
      <c r="A1127" s="38"/>
      <c r="B1127" s="39"/>
      <c r="C1127" s="214" t="s">
        <v>1187</v>
      </c>
      <c r="D1127" s="214" t="s">
        <v>154</v>
      </c>
      <c r="E1127" s="215" t="s">
        <v>1188</v>
      </c>
      <c r="F1127" s="216" t="s">
        <v>1189</v>
      </c>
      <c r="G1127" s="217" t="s">
        <v>218</v>
      </c>
      <c r="H1127" s="218">
        <v>2</v>
      </c>
      <c r="I1127" s="219"/>
      <c r="J1127" s="220">
        <f>ROUND(I1127*H1127,2)</f>
        <v>0</v>
      </c>
      <c r="K1127" s="216" t="s">
        <v>1</v>
      </c>
      <c r="L1127" s="44"/>
      <c r="M1127" s="221" t="s">
        <v>1</v>
      </c>
      <c r="N1127" s="222" t="s">
        <v>38</v>
      </c>
      <c r="O1127" s="91"/>
      <c r="P1127" s="223">
        <f>O1127*H1127</f>
        <v>0</v>
      </c>
      <c r="Q1127" s="223">
        <v>0</v>
      </c>
      <c r="R1127" s="223">
        <f>Q1127*H1127</f>
        <v>0</v>
      </c>
      <c r="S1127" s="223">
        <v>0</v>
      </c>
      <c r="T1127" s="224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25" t="s">
        <v>190</v>
      </c>
      <c r="AT1127" s="225" t="s">
        <v>154</v>
      </c>
      <c r="AU1127" s="225" t="s">
        <v>82</v>
      </c>
      <c r="AY1127" s="17" t="s">
        <v>152</v>
      </c>
      <c r="BE1127" s="226">
        <f>IF(N1127="základní",J1127,0)</f>
        <v>0</v>
      </c>
      <c r="BF1127" s="226">
        <f>IF(N1127="snížená",J1127,0)</f>
        <v>0</v>
      </c>
      <c r="BG1127" s="226">
        <f>IF(N1127="zákl. přenesená",J1127,0)</f>
        <v>0</v>
      </c>
      <c r="BH1127" s="226">
        <f>IF(N1127="sníž. přenesená",J1127,0)</f>
        <v>0</v>
      </c>
      <c r="BI1127" s="226">
        <f>IF(N1127="nulová",J1127,0)</f>
        <v>0</v>
      </c>
      <c r="BJ1127" s="17" t="s">
        <v>80</v>
      </c>
      <c r="BK1127" s="226">
        <f>ROUND(I1127*H1127,2)</f>
        <v>0</v>
      </c>
      <c r="BL1127" s="17" t="s">
        <v>190</v>
      </c>
      <c r="BM1127" s="225" t="s">
        <v>1190</v>
      </c>
    </row>
    <row r="1128" s="2" customFormat="1" ht="24.15" customHeight="1">
      <c r="A1128" s="38"/>
      <c r="B1128" s="39"/>
      <c r="C1128" s="214" t="s">
        <v>733</v>
      </c>
      <c r="D1128" s="214" t="s">
        <v>154</v>
      </c>
      <c r="E1128" s="215" t="s">
        <v>1191</v>
      </c>
      <c r="F1128" s="216" t="s">
        <v>1192</v>
      </c>
      <c r="G1128" s="217" t="s">
        <v>185</v>
      </c>
      <c r="H1128" s="218">
        <v>0.17000000000000001</v>
      </c>
      <c r="I1128" s="219"/>
      <c r="J1128" s="220">
        <f>ROUND(I1128*H1128,2)</f>
        <v>0</v>
      </c>
      <c r="K1128" s="216" t="s">
        <v>1</v>
      </c>
      <c r="L1128" s="44"/>
      <c r="M1128" s="221" t="s">
        <v>1</v>
      </c>
      <c r="N1128" s="222" t="s">
        <v>38</v>
      </c>
      <c r="O1128" s="91"/>
      <c r="P1128" s="223">
        <f>O1128*H1128</f>
        <v>0</v>
      </c>
      <c r="Q1128" s="223">
        <v>0</v>
      </c>
      <c r="R1128" s="223">
        <f>Q1128*H1128</f>
        <v>0</v>
      </c>
      <c r="S1128" s="223">
        <v>0</v>
      </c>
      <c r="T1128" s="224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25" t="s">
        <v>190</v>
      </c>
      <c r="AT1128" s="225" t="s">
        <v>154</v>
      </c>
      <c r="AU1128" s="225" t="s">
        <v>82</v>
      </c>
      <c r="AY1128" s="17" t="s">
        <v>152</v>
      </c>
      <c r="BE1128" s="226">
        <f>IF(N1128="základní",J1128,0)</f>
        <v>0</v>
      </c>
      <c r="BF1128" s="226">
        <f>IF(N1128="snížená",J1128,0)</f>
        <v>0</v>
      </c>
      <c r="BG1128" s="226">
        <f>IF(N1128="zákl. přenesená",J1128,0)</f>
        <v>0</v>
      </c>
      <c r="BH1128" s="226">
        <f>IF(N1128="sníž. přenesená",J1128,0)</f>
        <v>0</v>
      </c>
      <c r="BI1128" s="226">
        <f>IF(N1128="nulová",J1128,0)</f>
        <v>0</v>
      </c>
      <c r="BJ1128" s="17" t="s">
        <v>80</v>
      </c>
      <c r="BK1128" s="226">
        <f>ROUND(I1128*H1128,2)</f>
        <v>0</v>
      </c>
      <c r="BL1128" s="17" t="s">
        <v>190</v>
      </c>
      <c r="BM1128" s="225" t="s">
        <v>1193</v>
      </c>
    </row>
    <row r="1129" s="12" customFormat="1" ht="22.8" customHeight="1">
      <c r="A1129" s="12"/>
      <c r="B1129" s="198"/>
      <c r="C1129" s="199"/>
      <c r="D1129" s="200" t="s">
        <v>72</v>
      </c>
      <c r="E1129" s="212" t="s">
        <v>1194</v>
      </c>
      <c r="F1129" s="212" t="s">
        <v>1195</v>
      </c>
      <c r="G1129" s="199"/>
      <c r="H1129" s="199"/>
      <c r="I1129" s="202"/>
      <c r="J1129" s="213">
        <f>BK1129</f>
        <v>0</v>
      </c>
      <c r="K1129" s="199"/>
      <c r="L1129" s="204"/>
      <c r="M1129" s="205"/>
      <c r="N1129" s="206"/>
      <c r="O1129" s="206"/>
      <c r="P1129" s="207">
        <f>SUM(P1130:P1134)</f>
        <v>0</v>
      </c>
      <c r="Q1129" s="206"/>
      <c r="R1129" s="207">
        <f>SUM(R1130:R1134)</f>
        <v>0</v>
      </c>
      <c r="S1129" s="206"/>
      <c r="T1129" s="208">
        <f>SUM(T1130:T1134)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9" t="s">
        <v>82</v>
      </c>
      <c r="AT1129" s="210" t="s">
        <v>72</v>
      </c>
      <c r="AU1129" s="210" t="s">
        <v>80</v>
      </c>
      <c r="AY1129" s="209" t="s">
        <v>152</v>
      </c>
      <c r="BK1129" s="211">
        <f>SUM(BK1130:BK1134)</f>
        <v>0</v>
      </c>
    </row>
    <row r="1130" s="2" customFormat="1" ht="24.15" customHeight="1">
      <c r="A1130" s="38"/>
      <c r="B1130" s="39"/>
      <c r="C1130" s="214" t="s">
        <v>1196</v>
      </c>
      <c r="D1130" s="214" t="s">
        <v>154</v>
      </c>
      <c r="E1130" s="215" t="s">
        <v>1197</v>
      </c>
      <c r="F1130" s="216" t="s">
        <v>1198</v>
      </c>
      <c r="G1130" s="217" t="s">
        <v>218</v>
      </c>
      <c r="H1130" s="218">
        <v>44</v>
      </c>
      <c r="I1130" s="219"/>
      <c r="J1130" s="220">
        <f>ROUND(I1130*H1130,2)</f>
        <v>0</v>
      </c>
      <c r="K1130" s="216" t="s">
        <v>1</v>
      </c>
      <c r="L1130" s="44"/>
      <c r="M1130" s="221" t="s">
        <v>1</v>
      </c>
      <c r="N1130" s="222" t="s">
        <v>38</v>
      </c>
      <c r="O1130" s="91"/>
      <c r="P1130" s="223">
        <f>O1130*H1130</f>
        <v>0</v>
      </c>
      <c r="Q1130" s="223">
        <v>0</v>
      </c>
      <c r="R1130" s="223">
        <f>Q1130*H1130</f>
        <v>0</v>
      </c>
      <c r="S1130" s="223">
        <v>0</v>
      </c>
      <c r="T1130" s="224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225" t="s">
        <v>190</v>
      </c>
      <c r="AT1130" s="225" t="s">
        <v>154</v>
      </c>
      <c r="AU1130" s="225" t="s">
        <v>82</v>
      </c>
      <c r="AY1130" s="17" t="s">
        <v>152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7" t="s">
        <v>80</v>
      </c>
      <c r="BK1130" s="226">
        <f>ROUND(I1130*H1130,2)</f>
        <v>0</v>
      </c>
      <c r="BL1130" s="17" t="s">
        <v>190</v>
      </c>
      <c r="BM1130" s="225" t="s">
        <v>1199</v>
      </c>
    </row>
    <row r="1131" s="2" customFormat="1" ht="24.15" customHeight="1">
      <c r="A1131" s="38"/>
      <c r="B1131" s="39"/>
      <c r="C1131" s="214" t="s">
        <v>738</v>
      </c>
      <c r="D1131" s="214" t="s">
        <v>154</v>
      </c>
      <c r="E1131" s="215" t="s">
        <v>1200</v>
      </c>
      <c r="F1131" s="216" t="s">
        <v>1201</v>
      </c>
      <c r="G1131" s="217" t="s">
        <v>218</v>
      </c>
      <c r="H1131" s="218">
        <v>44</v>
      </c>
      <c r="I1131" s="219"/>
      <c r="J1131" s="220">
        <f>ROUND(I1131*H1131,2)</f>
        <v>0</v>
      </c>
      <c r="K1131" s="216" t="s">
        <v>1</v>
      </c>
      <c r="L1131" s="44"/>
      <c r="M1131" s="221" t="s">
        <v>1</v>
      </c>
      <c r="N1131" s="222" t="s">
        <v>38</v>
      </c>
      <c r="O1131" s="91"/>
      <c r="P1131" s="223">
        <f>O1131*H1131</f>
        <v>0</v>
      </c>
      <c r="Q1131" s="223">
        <v>0</v>
      </c>
      <c r="R1131" s="223">
        <f>Q1131*H1131</f>
        <v>0</v>
      </c>
      <c r="S1131" s="223">
        <v>0</v>
      </c>
      <c r="T1131" s="224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25" t="s">
        <v>190</v>
      </c>
      <c r="AT1131" s="225" t="s">
        <v>154</v>
      </c>
      <c r="AU1131" s="225" t="s">
        <v>82</v>
      </c>
      <c r="AY1131" s="17" t="s">
        <v>152</v>
      </c>
      <c r="BE1131" s="226">
        <f>IF(N1131="základní",J1131,0)</f>
        <v>0</v>
      </c>
      <c r="BF1131" s="226">
        <f>IF(N1131="snížená",J1131,0)</f>
        <v>0</v>
      </c>
      <c r="BG1131" s="226">
        <f>IF(N1131="zákl. přenesená",J1131,0)</f>
        <v>0</v>
      </c>
      <c r="BH1131" s="226">
        <f>IF(N1131="sníž. přenesená",J1131,0)</f>
        <v>0</v>
      </c>
      <c r="BI1131" s="226">
        <f>IF(N1131="nulová",J1131,0)</f>
        <v>0</v>
      </c>
      <c r="BJ1131" s="17" t="s">
        <v>80</v>
      </c>
      <c r="BK1131" s="226">
        <f>ROUND(I1131*H1131,2)</f>
        <v>0</v>
      </c>
      <c r="BL1131" s="17" t="s">
        <v>190</v>
      </c>
      <c r="BM1131" s="225" t="s">
        <v>1202</v>
      </c>
    </row>
    <row r="1132" s="2" customFormat="1" ht="24.15" customHeight="1">
      <c r="A1132" s="38"/>
      <c r="B1132" s="39"/>
      <c r="C1132" s="214" t="s">
        <v>1203</v>
      </c>
      <c r="D1132" s="214" t="s">
        <v>154</v>
      </c>
      <c r="E1132" s="215" t="s">
        <v>1204</v>
      </c>
      <c r="F1132" s="216" t="s">
        <v>1205</v>
      </c>
      <c r="G1132" s="217" t="s">
        <v>218</v>
      </c>
      <c r="H1132" s="218">
        <v>1</v>
      </c>
      <c r="I1132" s="219"/>
      <c r="J1132" s="220">
        <f>ROUND(I1132*H1132,2)</f>
        <v>0</v>
      </c>
      <c r="K1132" s="216" t="s">
        <v>1</v>
      </c>
      <c r="L1132" s="44"/>
      <c r="M1132" s="221" t="s">
        <v>1</v>
      </c>
      <c r="N1132" s="222" t="s">
        <v>38</v>
      </c>
      <c r="O1132" s="91"/>
      <c r="P1132" s="223">
        <f>O1132*H1132</f>
        <v>0</v>
      </c>
      <c r="Q1132" s="223">
        <v>0</v>
      </c>
      <c r="R1132" s="223">
        <f>Q1132*H1132</f>
        <v>0</v>
      </c>
      <c r="S1132" s="223">
        <v>0</v>
      </c>
      <c r="T1132" s="224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25" t="s">
        <v>190</v>
      </c>
      <c r="AT1132" s="225" t="s">
        <v>154</v>
      </c>
      <c r="AU1132" s="225" t="s">
        <v>82</v>
      </c>
      <c r="AY1132" s="17" t="s">
        <v>152</v>
      </c>
      <c r="BE1132" s="226">
        <f>IF(N1132="základní",J1132,0)</f>
        <v>0</v>
      </c>
      <c r="BF1132" s="226">
        <f>IF(N1132="snížená",J1132,0)</f>
        <v>0</v>
      </c>
      <c r="BG1132" s="226">
        <f>IF(N1132="zákl. přenesená",J1132,0)</f>
        <v>0</v>
      </c>
      <c r="BH1132" s="226">
        <f>IF(N1132="sníž. přenesená",J1132,0)</f>
        <v>0</v>
      </c>
      <c r="BI1132" s="226">
        <f>IF(N1132="nulová",J1132,0)</f>
        <v>0</v>
      </c>
      <c r="BJ1132" s="17" t="s">
        <v>80</v>
      </c>
      <c r="BK1132" s="226">
        <f>ROUND(I1132*H1132,2)</f>
        <v>0</v>
      </c>
      <c r="BL1132" s="17" t="s">
        <v>190</v>
      </c>
      <c r="BM1132" s="225" t="s">
        <v>1206</v>
      </c>
    </row>
    <row r="1133" s="2" customFormat="1" ht="21.75" customHeight="1">
      <c r="A1133" s="38"/>
      <c r="B1133" s="39"/>
      <c r="C1133" s="214" t="s">
        <v>746</v>
      </c>
      <c r="D1133" s="214" t="s">
        <v>154</v>
      </c>
      <c r="E1133" s="215" t="s">
        <v>1207</v>
      </c>
      <c r="F1133" s="216" t="s">
        <v>1208</v>
      </c>
      <c r="G1133" s="217" t="s">
        <v>218</v>
      </c>
      <c r="H1133" s="218">
        <v>2</v>
      </c>
      <c r="I1133" s="219"/>
      <c r="J1133" s="220">
        <f>ROUND(I1133*H1133,2)</f>
        <v>0</v>
      </c>
      <c r="K1133" s="216" t="s">
        <v>1</v>
      </c>
      <c r="L1133" s="44"/>
      <c r="M1133" s="221" t="s">
        <v>1</v>
      </c>
      <c r="N1133" s="222" t="s">
        <v>38</v>
      </c>
      <c r="O1133" s="91"/>
      <c r="P1133" s="223">
        <f>O1133*H1133</f>
        <v>0</v>
      </c>
      <c r="Q1133" s="223">
        <v>0</v>
      </c>
      <c r="R1133" s="223">
        <f>Q1133*H1133</f>
        <v>0</v>
      </c>
      <c r="S1133" s="223">
        <v>0</v>
      </c>
      <c r="T1133" s="224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25" t="s">
        <v>190</v>
      </c>
      <c r="AT1133" s="225" t="s">
        <v>154</v>
      </c>
      <c r="AU1133" s="225" t="s">
        <v>82</v>
      </c>
      <c r="AY1133" s="17" t="s">
        <v>152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7" t="s">
        <v>80</v>
      </c>
      <c r="BK1133" s="226">
        <f>ROUND(I1133*H1133,2)</f>
        <v>0</v>
      </c>
      <c r="BL1133" s="17" t="s">
        <v>190</v>
      </c>
      <c r="BM1133" s="225" t="s">
        <v>1209</v>
      </c>
    </row>
    <row r="1134" s="2" customFormat="1" ht="24.15" customHeight="1">
      <c r="A1134" s="38"/>
      <c r="B1134" s="39"/>
      <c r="C1134" s="214" t="s">
        <v>1210</v>
      </c>
      <c r="D1134" s="214" t="s">
        <v>154</v>
      </c>
      <c r="E1134" s="215" t="s">
        <v>1211</v>
      </c>
      <c r="F1134" s="216" t="s">
        <v>1212</v>
      </c>
      <c r="G1134" s="217" t="s">
        <v>185</v>
      </c>
      <c r="H1134" s="218">
        <v>0.045999999999999999</v>
      </c>
      <c r="I1134" s="219"/>
      <c r="J1134" s="220">
        <f>ROUND(I1134*H1134,2)</f>
        <v>0</v>
      </c>
      <c r="K1134" s="216" t="s">
        <v>1</v>
      </c>
      <c r="L1134" s="44"/>
      <c r="M1134" s="221" t="s">
        <v>1</v>
      </c>
      <c r="N1134" s="222" t="s">
        <v>38</v>
      </c>
      <c r="O1134" s="91"/>
      <c r="P1134" s="223">
        <f>O1134*H1134</f>
        <v>0</v>
      </c>
      <c r="Q1134" s="223">
        <v>0</v>
      </c>
      <c r="R1134" s="223">
        <f>Q1134*H1134</f>
        <v>0</v>
      </c>
      <c r="S1134" s="223">
        <v>0</v>
      </c>
      <c r="T1134" s="224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25" t="s">
        <v>190</v>
      </c>
      <c r="AT1134" s="225" t="s">
        <v>154</v>
      </c>
      <c r="AU1134" s="225" t="s">
        <v>82</v>
      </c>
      <c r="AY1134" s="17" t="s">
        <v>152</v>
      </c>
      <c r="BE1134" s="226">
        <f>IF(N1134="základní",J1134,0)</f>
        <v>0</v>
      </c>
      <c r="BF1134" s="226">
        <f>IF(N1134="snížená",J1134,0)</f>
        <v>0</v>
      </c>
      <c r="BG1134" s="226">
        <f>IF(N1134="zákl. přenesená",J1134,0)</f>
        <v>0</v>
      </c>
      <c r="BH1134" s="226">
        <f>IF(N1134="sníž. přenesená",J1134,0)</f>
        <v>0</v>
      </c>
      <c r="BI1134" s="226">
        <f>IF(N1134="nulová",J1134,0)</f>
        <v>0</v>
      </c>
      <c r="BJ1134" s="17" t="s">
        <v>80</v>
      </c>
      <c r="BK1134" s="226">
        <f>ROUND(I1134*H1134,2)</f>
        <v>0</v>
      </c>
      <c r="BL1134" s="17" t="s">
        <v>190</v>
      </c>
      <c r="BM1134" s="225" t="s">
        <v>1213</v>
      </c>
    </row>
    <row r="1135" s="12" customFormat="1" ht="22.8" customHeight="1">
      <c r="A1135" s="12"/>
      <c r="B1135" s="198"/>
      <c r="C1135" s="199"/>
      <c r="D1135" s="200" t="s">
        <v>72</v>
      </c>
      <c r="E1135" s="212" t="s">
        <v>1214</v>
      </c>
      <c r="F1135" s="212" t="s">
        <v>1215</v>
      </c>
      <c r="G1135" s="199"/>
      <c r="H1135" s="199"/>
      <c r="I1135" s="202"/>
      <c r="J1135" s="213">
        <f>BK1135</f>
        <v>0</v>
      </c>
      <c r="K1135" s="199"/>
      <c r="L1135" s="204"/>
      <c r="M1135" s="205"/>
      <c r="N1135" s="206"/>
      <c r="O1135" s="206"/>
      <c r="P1135" s="207">
        <f>SUM(P1136:P1204)</f>
        <v>0</v>
      </c>
      <c r="Q1135" s="206"/>
      <c r="R1135" s="207">
        <f>SUM(R1136:R1204)</f>
        <v>0</v>
      </c>
      <c r="S1135" s="206"/>
      <c r="T1135" s="208">
        <f>SUM(T1136:T1204)</f>
        <v>0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209" t="s">
        <v>82</v>
      </c>
      <c r="AT1135" s="210" t="s">
        <v>72</v>
      </c>
      <c r="AU1135" s="210" t="s">
        <v>80</v>
      </c>
      <c r="AY1135" s="209" t="s">
        <v>152</v>
      </c>
      <c r="BK1135" s="211">
        <f>SUM(BK1136:BK1204)</f>
        <v>0</v>
      </c>
    </row>
    <row r="1136" s="2" customFormat="1" ht="24.15" customHeight="1">
      <c r="A1136" s="38"/>
      <c r="B1136" s="39"/>
      <c r="C1136" s="214" t="s">
        <v>750</v>
      </c>
      <c r="D1136" s="214" t="s">
        <v>154</v>
      </c>
      <c r="E1136" s="215" t="s">
        <v>1216</v>
      </c>
      <c r="F1136" s="216" t="s">
        <v>1217</v>
      </c>
      <c r="G1136" s="217" t="s">
        <v>218</v>
      </c>
      <c r="H1136" s="218">
        <v>44</v>
      </c>
      <c r="I1136" s="219"/>
      <c r="J1136" s="220">
        <f>ROUND(I1136*H1136,2)</f>
        <v>0</v>
      </c>
      <c r="K1136" s="216" t="s">
        <v>1</v>
      </c>
      <c r="L1136" s="44"/>
      <c r="M1136" s="221" t="s">
        <v>1</v>
      </c>
      <c r="N1136" s="222" t="s">
        <v>38</v>
      </c>
      <c r="O1136" s="91"/>
      <c r="P1136" s="223">
        <f>O1136*H1136</f>
        <v>0</v>
      </c>
      <c r="Q1136" s="223">
        <v>0</v>
      </c>
      <c r="R1136" s="223">
        <f>Q1136*H1136</f>
        <v>0</v>
      </c>
      <c r="S1136" s="223">
        <v>0</v>
      </c>
      <c r="T1136" s="224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25" t="s">
        <v>190</v>
      </c>
      <c r="AT1136" s="225" t="s">
        <v>154</v>
      </c>
      <c r="AU1136" s="225" t="s">
        <v>82</v>
      </c>
      <c r="AY1136" s="17" t="s">
        <v>152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7" t="s">
        <v>80</v>
      </c>
      <c r="BK1136" s="226">
        <f>ROUND(I1136*H1136,2)</f>
        <v>0</v>
      </c>
      <c r="BL1136" s="17" t="s">
        <v>190</v>
      </c>
      <c r="BM1136" s="225" t="s">
        <v>1218</v>
      </c>
    </row>
    <row r="1137" s="2" customFormat="1" ht="24.15" customHeight="1">
      <c r="A1137" s="38"/>
      <c r="B1137" s="39"/>
      <c r="C1137" s="214" t="s">
        <v>1219</v>
      </c>
      <c r="D1137" s="214" t="s">
        <v>154</v>
      </c>
      <c r="E1137" s="215" t="s">
        <v>1220</v>
      </c>
      <c r="F1137" s="216" t="s">
        <v>1221</v>
      </c>
      <c r="G1137" s="217" t="s">
        <v>218</v>
      </c>
      <c r="H1137" s="218">
        <v>41</v>
      </c>
      <c r="I1137" s="219"/>
      <c r="J1137" s="220">
        <f>ROUND(I1137*H1137,2)</f>
        <v>0</v>
      </c>
      <c r="K1137" s="216" t="s">
        <v>1</v>
      </c>
      <c r="L1137" s="44"/>
      <c r="M1137" s="221" t="s">
        <v>1</v>
      </c>
      <c r="N1137" s="222" t="s">
        <v>38</v>
      </c>
      <c r="O1137" s="91"/>
      <c r="P1137" s="223">
        <f>O1137*H1137</f>
        <v>0</v>
      </c>
      <c r="Q1137" s="223">
        <v>0</v>
      </c>
      <c r="R1137" s="223">
        <f>Q1137*H1137</f>
        <v>0</v>
      </c>
      <c r="S1137" s="223">
        <v>0</v>
      </c>
      <c r="T1137" s="224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25" t="s">
        <v>190</v>
      </c>
      <c r="AT1137" s="225" t="s">
        <v>154</v>
      </c>
      <c r="AU1137" s="225" t="s">
        <v>82</v>
      </c>
      <c r="AY1137" s="17" t="s">
        <v>152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7" t="s">
        <v>80</v>
      </c>
      <c r="BK1137" s="226">
        <f>ROUND(I1137*H1137,2)</f>
        <v>0</v>
      </c>
      <c r="BL1137" s="17" t="s">
        <v>190</v>
      </c>
      <c r="BM1137" s="225" t="s">
        <v>1222</v>
      </c>
    </row>
    <row r="1138" s="2" customFormat="1" ht="37.8" customHeight="1">
      <c r="A1138" s="38"/>
      <c r="B1138" s="39"/>
      <c r="C1138" s="214" t="s">
        <v>754</v>
      </c>
      <c r="D1138" s="214" t="s">
        <v>154</v>
      </c>
      <c r="E1138" s="215" t="s">
        <v>1223</v>
      </c>
      <c r="F1138" s="216" t="s">
        <v>1224</v>
      </c>
      <c r="G1138" s="217" t="s">
        <v>218</v>
      </c>
      <c r="H1138" s="218">
        <v>2</v>
      </c>
      <c r="I1138" s="219"/>
      <c r="J1138" s="220">
        <f>ROUND(I1138*H1138,2)</f>
        <v>0</v>
      </c>
      <c r="K1138" s="216" t="s">
        <v>1</v>
      </c>
      <c r="L1138" s="44"/>
      <c r="M1138" s="221" t="s">
        <v>1</v>
      </c>
      <c r="N1138" s="222" t="s">
        <v>38</v>
      </c>
      <c r="O1138" s="91"/>
      <c r="P1138" s="223">
        <f>O1138*H1138</f>
        <v>0</v>
      </c>
      <c r="Q1138" s="223">
        <v>0</v>
      </c>
      <c r="R1138" s="223">
        <f>Q1138*H1138</f>
        <v>0</v>
      </c>
      <c r="S1138" s="223">
        <v>0</v>
      </c>
      <c r="T1138" s="224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5" t="s">
        <v>190</v>
      </c>
      <c r="AT1138" s="225" t="s">
        <v>154</v>
      </c>
      <c r="AU1138" s="225" t="s">
        <v>82</v>
      </c>
      <c r="AY1138" s="17" t="s">
        <v>152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7" t="s">
        <v>80</v>
      </c>
      <c r="BK1138" s="226">
        <f>ROUND(I1138*H1138,2)</f>
        <v>0</v>
      </c>
      <c r="BL1138" s="17" t="s">
        <v>190</v>
      </c>
      <c r="BM1138" s="225" t="s">
        <v>1225</v>
      </c>
    </row>
    <row r="1139" s="13" customFormat="1">
      <c r="A1139" s="13"/>
      <c r="B1139" s="227"/>
      <c r="C1139" s="228"/>
      <c r="D1139" s="229" t="s">
        <v>159</v>
      </c>
      <c r="E1139" s="230" t="s">
        <v>1</v>
      </c>
      <c r="F1139" s="231" t="s">
        <v>786</v>
      </c>
      <c r="G1139" s="228"/>
      <c r="H1139" s="230" t="s">
        <v>1</v>
      </c>
      <c r="I1139" s="232"/>
      <c r="J1139" s="228"/>
      <c r="K1139" s="228"/>
      <c r="L1139" s="233"/>
      <c r="M1139" s="234"/>
      <c r="N1139" s="235"/>
      <c r="O1139" s="235"/>
      <c r="P1139" s="235"/>
      <c r="Q1139" s="235"/>
      <c r="R1139" s="235"/>
      <c r="S1139" s="235"/>
      <c r="T1139" s="236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7" t="s">
        <v>159</v>
      </c>
      <c r="AU1139" s="237" t="s">
        <v>82</v>
      </c>
      <c r="AV1139" s="13" t="s">
        <v>80</v>
      </c>
      <c r="AW1139" s="13" t="s">
        <v>30</v>
      </c>
      <c r="AX1139" s="13" t="s">
        <v>73</v>
      </c>
      <c r="AY1139" s="237" t="s">
        <v>152</v>
      </c>
    </row>
    <row r="1140" s="14" customFormat="1">
      <c r="A1140" s="14"/>
      <c r="B1140" s="238"/>
      <c r="C1140" s="239"/>
      <c r="D1140" s="229" t="s">
        <v>159</v>
      </c>
      <c r="E1140" s="240" t="s">
        <v>1</v>
      </c>
      <c r="F1140" s="241" t="s">
        <v>438</v>
      </c>
      <c r="G1140" s="239"/>
      <c r="H1140" s="242">
        <v>2</v>
      </c>
      <c r="I1140" s="243"/>
      <c r="J1140" s="239"/>
      <c r="K1140" s="239"/>
      <c r="L1140" s="244"/>
      <c r="M1140" s="245"/>
      <c r="N1140" s="246"/>
      <c r="O1140" s="246"/>
      <c r="P1140" s="246"/>
      <c r="Q1140" s="246"/>
      <c r="R1140" s="246"/>
      <c r="S1140" s="246"/>
      <c r="T1140" s="24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8" t="s">
        <v>159</v>
      </c>
      <c r="AU1140" s="248" t="s">
        <v>82</v>
      </c>
      <c r="AV1140" s="14" t="s">
        <v>82</v>
      </c>
      <c r="AW1140" s="14" t="s">
        <v>30</v>
      </c>
      <c r="AX1140" s="14" t="s">
        <v>73</v>
      </c>
      <c r="AY1140" s="248" t="s">
        <v>152</v>
      </c>
    </row>
    <row r="1141" s="15" customFormat="1">
      <c r="A1141" s="15"/>
      <c r="B1141" s="249"/>
      <c r="C1141" s="250"/>
      <c r="D1141" s="229" t="s">
        <v>159</v>
      </c>
      <c r="E1141" s="251" t="s">
        <v>1</v>
      </c>
      <c r="F1141" s="252" t="s">
        <v>162</v>
      </c>
      <c r="G1141" s="250"/>
      <c r="H1141" s="253">
        <v>2</v>
      </c>
      <c r="I1141" s="254"/>
      <c r="J1141" s="250"/>
      <c r="K1141" s="250"/>
      <c r="L1141" s="255"/>
      <c r="M1141" s="256"/>
      <c r="N1141" s="257"/>
      <c r="O1141" s="257"/>
      <c r="P1141" s="257"/>
      <c r="Q1141" s="257"/>
      <c r="R1141" s="257"/>
      <c r="S1141" s="257"/>
      <c r="T1141" s="258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9" t="s">
        <v>159</v>
      </c>
      <c r="AU1141" s="259" t="s">
        <v>82</v>
      </c>
      <c r="AV1141" s="15" t="s">
        <v>158</v>
      </c>
      <c r="AW1141" s="15" t="s">
        <v>30</v>
      </c>
      <c r="AX1141" s="15" t="s">
        <v>80</v>
      </c>
      <c r="AY1141" s="259" t="s">
        <v>152</v>
      </c>
    </row>
    <row r="1142" s="2" customFormat="1" ht="37.8" customHeight="1">
      <c r="A1142" s="38"/>
      <c r="B1142" s="39"/>
      <c r="C1142" s="214" t="s">
        <v>1226</v>
      </c>
      <c r="D1142" s="214" t="s">
        <v>154</v>
      </c>
      <c r="E1142" s="215" t="s">
        <v>1227</v>
      </c>
      <c r="F1142" s="216" t="s">
        <v>1228</v>
      </c>
      <c r="G1142" s="217" t="s">
        <v>218</v>
      </c>
      <c r="H1142" s="218">
        <v>5</v>
      </c>
      <c r="I1142" s="219"/>
      <c r="J1142" s="220">
        <f>ROUND(I1142*H1142,2)</f>
        <v>0</v>
      </c>
      <c r="K1142" s="216" t="s">
        <v>1</v>
      </c>
      <c r="L1142" s="44"/>
      <c r="M1142" s="221" t="s">
        <v>1</v>
      </c>
      <c r="N1142" s="222" t="s">
        <v>38</v>
      </c>
      <c r="O1142" s="91"/>
      <c r="P1142" s="223">
        <f>O1142*H1142</f>
        <v>0</v>
      </c>
      <c r="Q1142" s="223">
        <v>0</v>
      </c>
      <c r="R1142" s="223">
        <f>Q1142*H1142</f>
        <v>0</v>
      </c>
      <c r="S1142" s="223">
        <v>0</v>
      </c>
      <c r="T1142" s="224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25" t="s">
        <v>190</v>
      </c>
      <c r="AT1142" s="225" t="s">
        <v>154</v>
      </c>
      <c r="AU1142" s="225" t="s">
        <v>82</v>
      </c>
      <c r="AY1142" s="17" t="s">
        <v>152</v>
      </c>
      <c r="BE1142" s="226">
        <f>IF(N1142="základní",J1142,0)</f>
        <v>0</v>
      </c>
      <c r="BF1142" s="226">
        <f>IF(N1142="snížená",J1142,0)</f>
        <v>0</v>
      </c>
      <c r="BG1142" s="226">
        <f>IF(N1142="zákl. přenesená",J1142,0)</f>
        <v>0</v>
      </c>
      <c r="BH1142" s="226">
        <f>IF(N1142="sníž. přenesená",J1142,0)</f>
        <v>0</v>
      </c>
      <c r="BI1142" s="226">
        <f>IF(N1142="nulová",J1142,0)</f>
        <v>0</v>
      </c>
      <c r="BJ1142" s="17" t="s">
        <v>80</v>
      </c>
      <c r="BK1142" s="226">
        <f>ROUND(I1142*H1142,2)</f>
        <v>0</v>
      </c>
      <c r="BL1142" s="17" t="s">
        <v>190</v>
      </c>
      <c r="BM1142" s="225" t="s">
        <v>1229</v>
      </c>
    </row>
    <row r="1143" s="13" customFormat="1">
      <c r="A1143" s="13"/>
      <c r="B1143" s="227"/>
      <c r="C1143" s="228"/>
      <c r="D1143" s="229" t="s">
        <v>159</v>
      </c>
      <c r="E1143" s="230" t="s">
        <v>1</v>
      </c>
      <c r="F1143" s="231" t="s">
        <v>781</v>
      </c>
      <c r="G1143" s="228"/>
      <c r="H1143" s="230" t="s">
        <v>1</v>
      </c>
      <c r="I1143" s="232"/>
      <c r="J1143" s="228"/>
      <c r="K1143" s="228"/>
      <c r="L1143" s="233"/>
      <c r="M1143" s="234"/>
      <c r="N1143" s="235"/>
      <c r="O1143" s="235"/>
      <c r="P1143" s="235"/>
      <c r="Q1143" s="235"/>
      <c r="R1143" s="235"/>
      <c r="S1143" s="235"/>
      <c r="T1143" s="23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7" t="s">
        <v>159</v>
      </c>
      <c r="AU1143" s="237" t="s">
        <v>82</v>
      </c>
      <c r="AV1143" s="13" t="s">
        <v>80</v>
      </c>
      <c r="AW1143" s="13" t="s">
        <v>30</v>
      </c>
      <c r="AX1143" s="13" t="s">
        <v>73</v>
      </c>
      <c r="AY1143" s="237" t="s">
        <v>152</v>
      </c>
    </row>
    <row r="1144" s="14" customFormat="1">
      <c r="A1144" s="14"/>
      <c r="B1144" s="238"/>
      <c r="C1144" s="239"/>
      <c r="D1144" s="229" t="s">
        <v>159</v>
      </c>
      <c r="E1144" s="240" t="s">
        <v>1</v>
      </c>
      <c r="F1144" s="241" t="s">
        <v>837</v>
      </c>
      <c r="G1144" s="239"/>
      <c r="H1144" s="242">
        <v>3</v>
      </c>
      <c r="I1144" s="243"/>
      <c r="J1144" s="239"/>
      <c r="K1144" s="239"/>
      <c r="L1144" s="244"/>
      <c r="M1144" s="245"/>
      <c r="N1144" s="246"/>
      <c r="O1144" s="246"/>
      <c r="P1144" s="246"/>
      <c r="Q1144" s="246"/>
      <c r="R1144" s="246"/>
      <c r="S1144" s="246"/>
      <c r="T1144" s="247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8" t="s">
        <v>159</v>
      </c>
      <c r="AU1144" s="248" t="s">
        <v>82</v>
      </c>
      <c r="AV1144" s="14" t="s">
        <v>82</v>
      </c>
      <c r="AW1144" s="14" t="s">
        <v>30</v>
      </c>
      <c r="AX1144" s="14" t="s">
        <v>73</v>
      </c>
      <c r="AY1144" s="248" t="s">
        <v>152</v>
      </c>
    </row>
    <row r="1145" s="13" customFormat="1">
      <c r="A1145" s="13"/>
      <c r="B1145" s="227"/>
      <c r="C1145" s="228"/>
      <c r="D1145" s="229" t="s">
        <v>159</v>
      </c>
      <c r="E1145" s="230" t="s">
        <v>1</v>
      </c>
      <c r="F1145" s="231" t="s">
        <v>784</v>
      </c>
      <c r="G1145" s="228"/>
      <c r="H1145" s="230" t="s">
        <v>1</v>
      </c>
      <c r="I1145" s="232"/>
      <c r="J1145" s="228"/>
      <c r="K1145" s="228"/>
      <c r="L1145" s="233"/>
      <c r="M1145" s="234"/>
      <c r="N1145" s="235"/>
      <c r="O1145" s="235"/>
      <c r="P1145" s="235"/>
      <c r="Q1145" s="235"/>
      <c r="R1145" s="235"/>
      <c r="S1145" s="235"/>
      <c r="T1145" s="236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7" t="s">
        <v>159</v>
      </c>
      <c r="AU1145" s="237" t="s">
        <v>82</v>
      </c>
      <c r="AV1145" s="13" t="s">
        <v>80</v>
      </c>
      <c r="AW1145" s="13" t="s">
        <v>30</v>
      </c>
      <c r="AX1145" s="13" t="s">
        <v>73</v>
      </c>
      <c r="AY1145" s="237" t="s">
        <v>152</v>
      </c>
    </row>
    <row r="1146" s="14" customFormat="1">
      <c r="A1146" s="14"/>
      <c r="B1146" s="238"/>
      <c r="C1146" s="239"/>
      <c r="D1146" s="229" t="s">
        <v>159</v>
      </c>
      <c r="E1146" s="240" t="s">
        <v>1</v>
      </c>
      <c r="F1146" s="241" t="s">
        <v>438</v>
      </c>
      <c r="G1146" s="239"/>
      <c r="H1146" s="242">
        <v>2</v>
      </c>
      <c r="I1146" s="243"/>
      <c r="J1146" s="239"/>
      <c r="K1146" s="239"/>
      <c r="L1146" s="244"/>
      <c r="M1146" s="245"/>
      <c r="N1146" s="246"/>
      <c r="O1146" s="246"/>
      <c r="P1146" s="246"/>
      <c r="Q1146" s="246"/>
      <c r="R1146" s="246"/>
      <c r="S1146" s="246"/>
      <c r="T1146" s="24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8" t="s">
        <v>159</v>
      </c>
      <c r="AU1146" s="248" t="s">
        <v>82</v>
      </c>
      <c r="AV1146" s="14" t="s">
        <v>82</v>
      </c>
      <c r="AW1146" s="14" t="s">
        <v>30</v>
      </c>
      <c r="AX1146" s="14" t="s">
        <v>73</v>
      </c>
      <c r="AY1146" s="248" t="s">
        <v>152</v>
      </c>
    </row>
    <row r="1147" s="15" customFormat="1">
      <c r="A1147" s="15"/>
      <c r="B1147" s="249"/>
      <c r="C1147" s="250"/>
      <c r="D1147" s="229" t="s">
        <v>159</v>
      </c>
      <c r="E1147" s="251" t="s">
        <v>1</v>
      </c>
      <c r="F1147" s="252" t="s">
        <v>162</v>
      </c>
      <c r="G1147" s="250"/>
      <c r="H1147" s="253">
        <v>5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9" t="s">
        <v>159</v>
      </c>
      <c r="AU1147" s="259" t="s">
        <v>82</v>
      </c>
      <c r="AV1147" s="15" t="s">
        <v>158</v>
      </c>
      <c r="AW1147" s="15" t="s">
        <v>30</v>
      </c>
      <c r="AX1147" s="15" t="s">
        <v>80</v>
      </c>
      <c r="AY1147" s="259" t="s">
        <v>152</v>
      </c>
    </row>
    <row r="1148" s="2" customFormat="1" ht="37.8" customHeight="1">
      <c r="A1148" s="38"/>
      <c r="B1148" s="39"/>
      <c r="C1148" s="214" t="s">
        <v>757</v>
      </c>
      <c r="D1148" s="214" t="s">
        <v>154</v>
      </c>
      <c r="E1148" s="215" t="s">
        <v>1230</v>
      </c>
      <c r="F1148" s="216" t="s">
        <v>1231</v>
      </c>
      <c r="G1148" s="217" t="s">
        <v>218</v>
      </c>
      <c r="H1148" s="218">
        <v>4</v>
      </c>
      <c r="I1148" s="219"/>
      <c r="J1148" s="220">
        <f>ROUND(I1148*H1148,2)</f>
        <v>0</v>
      </c>
      <c r="K1148" s="216" t="s">
        <v>1</v>
      </c>
      <c r="L1148" s="44"/>
      <c r="M1148" s="221" t="s">
        <v>1</v>
      </c>
      <c r="N1148" s="222" t="s">
        <v>38</v>
      </c>
      <c r="O1148" s="91"/>
      <c r="P1148" s="223">
        <f>O1148*H1148</f>
        <v>0</v>
      </c>
      <c r="Q1148" s="223">
        <v>0</v>
      </c>
      <c r="R1148" s="223">
        <f>Q1148*H1148</f>
        <v>0</v>
      </c>
      <c r="S1148" s="223">
        <v>0</v>
      </c>
      <c r="T1148" s="224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25" t="s">
        <v>190</v>
      </c>
      <c r="AT1148" s="225" t="s">
        <v>154</v>
      </c>
      <c r="AU1148" s="225" t="s">
        <v>82</v>
      </c>
      <c r="AY1148" s="17" t="s">
        <v>152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7" t="s">
        <v>80</v>
      </c>
      <c r="BK1148" s="226">
        <f>ROUND(I1148*H1148,2)</f>
        <v>0</v>
      </c>
      <c r="BL1148" s="17" t="s">
        <v>190</v>
      </c>
      <c r="BM1148" s="225" t="s">
        <v>1232</v>
      </c>
    </row>
    <row r="1149" s="13" customFormat="1">
      <c r="A1149" s="13"/>
      <c r="B1149" s="227"/>
      <c r="C1149" s="228"/>
      <c r="D1149" s="229" t="s">
        <v>159</v>
      </c>
      <c r="E1149" s="230" t="s">
        <v>1</v>
      </c>
      <c r="F1149" s="231" t="s">
        <v>783</v>
      </c>
      <c r="G1149" s="228"/>
      <c r="H1149" s="230" t="s">
        <v>1</v>
      </c>
      <c r="I1149" s="232"/>
      <c r="J1149" s="228"/>
      <c r="K1149" s="228"/>
      <c r="L1149" s="233"/>
      <c r="M1149" s="234"/>
      <c r="N1149" s="235"/>
      <c r="O1149" s="235"/>
      <c r="P1149" s="235"/>
      <c r="Q1149" s="235"/>
      <c r="R1149" s="235"/>
      <c r="S1149" s="235"/>
      <c r="T1149" s="23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7" t="s">
        <v>159</v>
      </c>
      <c r="AU1149" s="237" t="s">
        <v>82</v>
      </c>
      <c r="AV1149" s="13" t="s">
        <v>80</v>
      </c>
      <c r="AW1149" s="13" t="s">
        <v>30</v>
      </c>
      <c r="AX1149" s="13" t="s">
        <v>73</v>
      </c>
      <c r="AY1149" s="237" t="s">
        <v>152</v>
      </c>
    </row>
    <row r="1150" s="14" customFormat="1">
      <c r="A1150" s="14"/>
      <c r="B1150" s="238"/>
      <c r="C1150" s="239"/>
      <c r="D1150" s="229" t="s">
        <v>159</v>
      </c>
      <c r="E1150" s="240" t="s">
        <v>1</v>
      </c>
      <c r="F1150" s="241" t="s">
        <v>837</v>
      </c>
      <c r="G1150" s="239"/>
      <c r="H1150" s="242">
        <v>3</v>
      </c>
      <c r="I1150" s="243"/>
      <c r="J1150" s="239"/>
      <c r="K1150" s="239"/>
      <c r="L1150" s="244"/>
      <c r="M1150" s="245"/>
      <c r="N1150" s="246"/>
      <c r="O1150" s="246"/>
      <c r="P1150" s="246"/>
      <c r="Q1150" s="246"/>
      <c r="R1150" s="246"/>
      <c r="S1150" s="246"/>
      <c r="T1150" s="247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8" t="s">
        <v>159</v>
      </c>
      <c r="AU1150" s="248" t="s">
        <v>82</v>
      </c>
      <c r="AV1150" s="14" t="s">
        <v>82</v>
      </c>
      <c r="AW1150" s="14" t="s">
        <v>30</v>
      </c>
      <c r="AX1150" s="14" t="s">
        <v>73</v>
      </c>
      <c r="AY1150" s="248" t="s">
        <v>152</v>
      </c>
    </row>
    <row r="1151" s="13" customFormat="1">
      <c r="A1151" s="13"/>
      <c r="B1151" s="227"/>
      <c r="C1151" s="228"/>
      <c r="D1151" s="229" t="s">
        <v>159</v>
      </c>
      <c r="E1151" s="230" t="s">
        <v>1</v>
      </c>
      <c r="F1151" s="231" t="s">
        <v>784</v>
      </c>
      <c r="G1151" s="228"/>
      <c r="H1151" s="230" t="s">
        <v>1</v>
      </c>
      <c r="I1151" s="232"/>
      <c r="J1151" s="228"/>
      <c r="K1151" s="228"/>
      <c r="L1151" s="233"/>
      <c r="M1151" s="234"/>
      <c r="N1151" s="235"/>
      <c r="O1151" s="235"/>
      <c r="P1151" s="235"/>
      <c r="Q1151" s="235"/>
      <c r="R1151" s="235"/>
      <c r="S1151" s="235"/>
      <c r="T1151" s="23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7" t="s">
        <v>159</v>
      </c>
      <c r="AU1151" s="237" t="s">
        <v>82</v>
      </c>
      <c r="AV1151" s="13" t="s">
        <v>80</v>
      </c>
      <c r="AW1151" s="13" t="s">
        <v>30</v>
      </c>
      <c r="AX1151" s="13" t="s">
        <v>73</v>
      </c>
      <c r="AY1151" s="237" t="s">
        <v>152</v>
      </c>
    </row>
    <row r="1152" s="14" customFormat="1">
      <c r="A1152" s="14"/>
      <c r="B1152" s="238"/>
      <c r="C1152" s="239"/>
      <c r="D1152" s="229" t="s">
        <v>159</v>
      </c>
      <c r="E1152" s="240" t="s">
        <v>1</v>
      </c>
      <c r="F1152" s="241" t="s">
        <v>80</v>
      </c>
      <c r="G1152" s="239"/>
      <c r="H1152" s="242">
        <v>1</v>
      </c>
      <c r="I1152" s="243"/>
      <c r="J1152" s="239"/>
      <c r="K1152" s="239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8" t="s">
        <v>159</v>
      </c>
      <c r="AU1152" s="248" t="s">
        <v>82</v>
      </c>
      <c r="AV1152" s="14" t="s">
        <v>82</v>
      </c>
      <c r="AW1152" s="14" t="s">
        <v>30</v>
      </c>
      <c r="AX1152" s="14" t="s">
        <v>73</v>
      </c>
      <c r="AY1152" s="248" t="s">
        <v>152</v>
      </c>
    </row>
    <row r="1153" s="15" customFormat="1">
      <c r="A1153" s="15"/>
      <c r="B1153" s="249"/>
      <c r="C1153" s="250"/>
      <c r="D1153" s="229" t="s">
        <v>159</v>
      </c>
      <c r="E1153" s="251" t="s">
        <v>1</v>
      </c>
      <c r="F1153" s="252" t="s">
        <v>162</v>
      </c>
      <c r="G1153" s="250"/>
      <c r="H1153" s="253">
        <v>4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9" t="s">
        <v>159</v>
      </c>
      <c r="AU1153" s="259" t="s">
        <v>82</v>
      </c>
      <c r="AV1153" s="15" t="s">
        <v>158</v>
      </c>
      <c r="AW1153" s="15" t="s">
        <v>30</v>
      </c>
      <c r="AX1153" s="15" t="s">
        <v>80</v>
      </c>
      <c r="AY1153" s="259" t="s">
        <v>152</v>
      </c>
    </row>
    <row r="1154" s="2" customFormat="1" ht="37.8" customHeight="1">
      <c r="A1154" s="38"/>
      <c r="B1154" s="39"/>
      <c r="C1154" s="214" t="s">
        <v>1233</v>
      </c>
      <c r="D1154" s="214" t="s">
        <v>154</v>
      </c>
      <c r="E1154" s="215" t="s">
        <v>1234</v>
      </c>
      <c r="F1154" s="216" t="s">
        <v>1235</v>
      </c>
      <c r="G1154" s="217" t="s">
        <v>218</v>
      </c>
      <c r="H1154" s="218">
        <v>2</v>
      </c>
      <c r="I1154" s="219"/>
      <c r="J1154" s="220">
        <f>ROUND(I1154*H1154,2)</f>
        <v>0</v>
      </c>
      <c r="K1154" s="216" t="s">
        <v>1</v>
      </c>
      <c r="L1154" s="44"/>
      <c r="M1154" s="221" t="s">
        <v>1</v>
      </c>
      <c r="N1154" s="222" t="s">
        <v>38</v>
      </c>
      <c r="O1154" s="91"/>
      <c r="P1154" s="223">
        <f>O1154*H1154</f>
        <v>0</v>
      </c>
      <c r="Q1154" s="223">
        <v>0</v>
      </c>
      <c r="R1154" s="223">
        <f>Q1154*H1154</f>
        <v>0</v>
      </c>
      <c r="S1154" s="223">
        <v>0</v>
      </c>
      <c r="T1154" s="224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25" t="s">
        <v>190</v>
      </c>
      <c r="AT1154" s="225" t="s">
        <v>154</v>
      </c>
      <c r="AU1154" s="225" t="s">
        <v>82</v>
      </c>
      <c r="AY1154" s="17" t="s">
        <v>152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7" t="s">
        <v>80</v>
      </c>
      <c r="BK1154" s="226">
        <f>ROUND(I1154*H1154,2)</f>
        <v>0</v>
      </c>
      <c r="BL1154" s="17" t="s">
        <v>190</v>
      </c>
      <c r="BM1154" s="225" t="s">
        <v>1236</v>
      </c>
    </row>
    <row r="1155" s="13" customFormat="1">
      <c r="A1155" s="13"/>
      <c r="B1155" s="227"/>
      <c r="C1155" s="228"/>
      <c r="D1155" s="229" t="s">
        <v>159</v>
      </c>
      <c r="E1155" s="230" t="s">
        <v>1</v>
      </c>
      <c r="F1155" s="231" t="s">
        <v>784</v>
      </c>
      <c r="G1155" s="228"/>
      <c r="H1155" s="230" t="s">
        <v>1</v>
      </c>
      <c r="I1155" s="232"/>
      <c r="J1155" s="228"/>
      <c r="K1155" s="228"/>
      <c r="L1155" s="233"/>
      <c r="M1155" s="234"/>
      <c r="N1155" s="235"/>
      <c r="O1155" s="235"/>
      <c r="P1155" s="235"/>
      <c r="Q1155" s="235"/>
      <c r="R1155" s="235"/>
      <c r="S1155" s="235"/>
      <c r="T1155" s="236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7" t="s">
        <v>159</v>
      </c>
      <c r="AU1155" s="237" t="s">
        <v>82</v>
      </c>
      <c r="AV1155" s="13" t="s">
        <v>80</v>
      </c>
      <c r="AW1155" s="13" t="s">
        <v>30</v>
      </c>
      <c r="AX1155" s="13" t="s">
        <v>73</v>
      </c>
      <c r="AY1155" s="237" t="s">
        <v>152</v>
      </c>
    </row>
    <row r="1156" s="14" customFormat="1">
      <c r="A1156" s="14"/>
      <c r="B1156" s="238"/>
      <c r="C1156" s="239"/>
      <c r="D1156" s="229" t="s">
        <v>159</v>
      </c>
      <c r="E1156" s="240" t="s">
        <v>1</v>
      </c>
      <c r="F1156" s="241" t="s">
        <v>80</v>
      </c>
      <c r="G1156" s="239"/>
      <c r="H1156" s="242">
        <v>1</v>
      </c>
      <c r="I1156" s="243"/>
      <c r="J1156" s="239"/>
      <c r="K1156" s="239"/>
      <c r="L1156" s="244"/>
      <c r="M1156" s="245"/>
      <c r="N1156" s="246"/>
      <c r="O1156" s="246"/>
      <c r="P1156" s="246"/>
      <c r="Q1156" s="246"/>
      <c r="R1156" s="246"/>
      <c r="S1156" s="246"/>
      <c r="T1156" s="24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8" t="s">
        <v>159</v>
      </c>
      <c r="AU1156" s="248" t="s">
        <v>82</v>
      </c>
      <c r="AV1156" s="14" t="s">
        <v>82</v>
      </c>
      <c r="AW1156" s="14" t="s">
        <v>30</v>
      </c>
      <c r="AX1156" s="14" t="s">
        <v>73</v>
      </c>
      <c r="AY1156" s="248" t="s">
        <v>152</v>
      </c>
    </row>
    <row r="1157" s="13" customFormat="1">
      <c r="A1157" s="13"/>
      <c r="B1157" s="227"/>
      <c r="C1157" s="228"/>
      <c r="D1157" s="229" t="s">
        <v>159</v>
      </c>
      <c r="E1157" s="230" t="s">
        <v>1</v>
      </c>
      <c r="F1157" s="231" t="s">
        <v>786</v>
      </c>
      <c r="G1157" s="228"/>
      <c r="H1157" s="230" t="s">
        <v>1</v>
      </c>
      <c r="I1157" s="232"/>
      <c r="J1157" s="228"/>
      <c r="K1157" s="228"/>
      <c r="L1157" s="233"/>
      <c r="M1157" s="234"/>
      <c r="N1157" s="235"/>
      <c r="O1157" s="235"/>
      <c r="P1157" s="235"/>
      <c r="Q1157" s="235"/>
      <c r="R1157" s="235"/>
      <c r="S1157" s="235"/>
      <c r="T1157" s="236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7" t="s">
        <v>159</v>
      </c>
      <c r="AU1157" s="237" t="s">
        <v>82</v>
      </c>
      <c r="AV1157" s="13" t="s">
        <v>80</v>
      </c>
      <c r="AW1157" s="13" t="s">
        <v>30</v>
      </c>
      <c r="AX1157" s="13" t="s">
        <v>73</v>
      </c>
      <c r="AY1157" s="237" t="s">
        <v>152</v>
      </c>
    </row>
    <row r="1158" s="14" customFormat="1">
      <c r="A1158" s="14"/>
      <c r="B1158" s="238"/>
      <c r="C1158" s="239"/>
      <c r="D1158" s="229" t="s">
        <v>159</v>
      </c>
      <c r="E1158" s="240" t="s">
        <v>1</v>
      </c>
      <c r="F1158" s="241" t="s">
        <v>80</v>
      </c>
      <c r="G1158" s="239"/>
      <c r="H1158" s="242">
        <v>1</v>
      </c>
      <c r="I1158" s="243"/>
      <c r="J1158" s="239"/>
      <c r="K1158" s="239"/>
      <c r="L1158" s="244"/>
      <c r="M1158" s="245"/>
      <c r="N1158" s="246"/>
      <c r="O1158" s="246"/>
      <c r="P1158" s="246"/>
      <c r="Q1158" s="246"/>
      <c r="R1158" s="246"/>
      <c r="S1158" s="246"/>
      <c r="T1158" s="24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8" t="s">
        <v>159</v>
      </c>
      <c r="AU1158" s="248" t="s">
        <v>82</v>
      </c>
      <c r="AV1158" s="14" t="s">
        <v>82</v>
      </c>
      <c r="AW1158" s="14" t="s">
        <v>30</v>
      </c>
      <c r="AX1158" s="14" t="s">
        <v>73</v>
      </c>
      <c r="AY1158" s="248" t="s">
        <v>152</v>
      </c>
    </row>
    <row r="1159" s="15" customFormat="1">
      <c r="A1159" s="15"/>
      <c r="B1159" s="249"/>
      <c r="C1159" s="250"/>
      <c r="D1159" s="229" t="s">
        <v>159</v>
      </c>
      <c r="E1159" s="251" t="s">
        <v>1</v>
      </c>
      <c r="F1159" s="252" t="s">
        <v>162</v>
      </c>
      <c r="G1159" s="250"/>
      <c r="H1159" s="253">
        <v>2</v>
      </c>
      <c r="I1159" s="254"/>
      <c r="J1159" s="250"/>
      <c r="K1159" s="250"/>
      <c r="L1159" s="255"/>
      <c r="M1159" s="256"/>
      <c r="N1159" s="257"/>
      <c r="O1159" s="257"/>
      <c r="P1159" s="257"/>
      <c r="Q1159" s="257"/>
      <c r="R1159" s="257"/>
      <c r="S1159" s="257"/>
      <c r="T1159" s="25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9" t="s">
        <v>159</v>
      </c>
      <c r="AU1159" s="259" t="s">
        <v>82</v>
      </c>
      <c r="AV1159" s="15" t="s">
        <v>158</v>
      </c>
      <c r="AW1159" s="15" t="s">
        <v>30</v>
      </c>
      <c r="AX1159" s="15" t="s">
        <v>80</v>
      </c>
      <c r="AY1159" s="259" t="s">
        <v>152</v>
      </c>
    </row>
    <row r="1160" s="2" customFormat="1" ht="37.8" customHeight="1">
      <c r="A1160" s="38"/>
      <c r="B1160" s="39"/>
      <c r="C1160" s="214" t="s">
        <v>761</v>
      </c>
      <c r="D1160" s="214" t="s">
        <v>154</v>
      </c>
      <c r="E1160" s="215" t="s">
        <v>1237</v>
      </c>
      <c r="F1160" s="216" t="s">
        <v>1238</v>
      </c>
      <c r="G1160" s="217" t="s">
        <v>218</v>
      </c>
      <c r="H1160" s="218">
        <v>4</v>
      </c>
      <c r="I1160" s="219"/>
      <c r="J1160" s="220">
        <f>ROUND(I1160*H1160,2)</f>
        <v>0</v>
      </c>
      <c r="K1160" s="216" t="s">
        <v>1</v>
      </c>
      <c r="L1160" s="44"/>
      <c r="M1160" s="221" t="s">
        <v>1</v>
      </c>
      <c r="N1160" s="222" t="s">
        <v>38</v>
      </c>
      <c r="O1160" s="91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25" t="s">
        <v>190</v>
      </c>
      <c r="AT1160" s="225" t="s">
        <v>154</v>
      </c>
      <c r="AU1160" s="225" t="s">
        <v>82</v>
      </c>
      <c r="AY1160" s="17" t="s">
        <v>152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7" t="s">
        <v>80</v>
      </c>
      <c r="BK1160" s="226">
        <f>ROUND(I1160*H1160,2)</f>
        <v>0</v>
      </c>
      <c r="BL1160" s="17" t="s">
        <v>190</v>
      </c>
      <c r="BM1160" s="225" t="s">
        <v>1239</v>
      </c>
    </row>
    <row r="1161" s="13" customFormat="1">
      <c r="A1161" s="13"/>
      <c r="B1161" s="227"/>
      <c r="C1161" s="228"/>
      <c r="D1161" s="229" t="s">
        <v>159</v>
      </c>
      <c r="E1161" s="230" t="s">
        <v>1</v>
      </c>
      <c r="F1161" s="231" t="s">
        <v>781</v>
      </c>
      <c r="G1161" s="228"/>
      <c r="H1161" s="230" t="s">
        <v>1</v>
      </c>
      <c r="I1161" s="232"/>
      <c r="J1161" s="228"/>
      <c r="K1161" s="228"/>
      <c r="L1161" s="233"/>
      <c r="M1161" s="234"/>
      <c r="N1161" s="235"/>
      <c r="O1161" s="235"/>
      <c r="P1161" s="235"/>
      <c r="Q1161" s="235"/>
      <c r="R1161" s="235"/>
      <c r="S1161" s="235"/>
      <c r="T1161" s="236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7" t="s">
        <v>159</v>
      </c>
      <c r="AU1161" s="237" t="s">
        <v>82</v>
      </c>
      <c r="AV1161" s="13" t="s">
        <v>80</v>
      </c>
      <c r="AW1161" s="13" t="s">
        <v>30</v>
      </c>
      <c r="AX1161" s="13" t="s">
        <v>73</v>
      </c>
      <c r="AY1161" s="237" t="s">
        <v>152</v>
      </c>
    </row>
    <row r="1162" s="14" customFormat="1">
      <c r="A1162" s="14"/>
      <c r="B1162" s="238"/>
      <c r="C1162" s="239"/>
      <c r="D1162" s="229" t="s">
        <v>159</v>
      </c>
      <c r="E1162" s="240" t="s">
        <v>1</v>
      </c>
      <c r="F1162" s="241" t="s">
        <v>438</v>
      </c>
      <c r="G1162" s="239"/>
      <c r="H1162" s="242">
        <v>2</v>
      </c>
      <c r="I1162" s="243"/>
      <c r="J1162" s="239"/>
      <c r="K1162" s="239"/>
      <c r="L1162" s="244"/>
      <c r="M1162" s="245"/>
      <c r="N1162" s="246"/>
      <c r="O1162" s="246"/>
      <c r="P1162" s="246"/>
      <c r="Q1162" s="246"/>
      <c r="R1162" s="246"/>
      <c r="S1162" s="246"/>
      <c r="T1162" s="247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8" t="s">
        <v>159</v>
      </c>
      <c r="AU1162" s="248" t="s">
        <v>82</v>
      </c>
      <c r="AV1162" s="14" t="s">
        <v>82</v>
      </c>
      <c r="AW1162" s="14" t="s">
        <v>30</v>
      </c>
      <c r="AX1162" s="14" t="s">
        <v>73</v>
      </c>
      <c r="AY1162" s="248" t="s">
        <v>152</v>
      </c>
    </row>
    <row r="1163" s="13" customFormat="1">
      <c r="A1163" s="13"/>
      <c r="B1163" s="227"/>
      <c r="C1163" s="228"/>
      <c r="D1163" s="229" t="s">
        <v>159</v>
      </c>
      <c r="E1163" s="230" t="s">
        <v>1</v>
      </c>
      <c r="F1163" s="231" t="s">
        <v>783</v>
      </c>
      <c r="G1163" s="228"/>
      <c r="H1163" s="230" t="s">
        <v>1</v>
      </c>
      <c r="I1163" s="232"/>
      <c r="J1163" s="228"/>
      <c r="K1163" s="228"/>
      <c r="L1163" s="233"/>
      <c r="M1163" s="234"/>
      <c r="N1163" s="235"/>
      <c r="O1163" s="235"/>
      <c r="P1163" s="235"/>
      <c r="Q1163" s="235"/>
      <c r="R1163" s="235"/>
      <c r="S1163" s="235"/>
      <c r="T1163" s="23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7" t="s">
        <v>159</v>
      </c>
      <c r="AU1163" s="237" t="s">
        <v>82</v>
      </c>
      <c r="AV1163" s="13" t="s">
        <v>80</v>
      </c>
      <c r="AW1163" s="13" t="s">
        <v>30</v>
      </c>
      <c r="AX1163" s="13" t="s">
        <v>73</v>
      </c>
      <c r="AY1163" s="237" t="s">
        <v>152</v>
      </c>
    </row>
    <row r="1164" s="14" customFormat="1">
      <c r="A1164" s="14"/>
      <c r="B1164" s="238"/>
      <c r="C1164" s="239"/>
      <c r="D1164" s="229" t="s">
        <v>159</v>
      </c>
      <c r="E1164" s="240" t="s">
        <v>1</v>
      </c>
      <c r="F1164" s="241" t="s">
        <v>438</v>
      </c>
      <c r="G1164" s="239"/>
      <c r="H1164" s="242">
        <v>2</v>
      </c>
      <c r="I1164" s="243"/>
      <c r="J1164" s="239"/>
      <c r="K1164" s="239"/>
      <c r="L1164" s="244"/>
      <c r="M1164" s="245"/>
      <c r="N1164" s="246"/>
      <c r="O1164" s="246"/>
      <c r="P1164" s="246"/>
      <c r="Q1164" s="246"/>
      <c r="R1164" s="246"/>
      <c r="S1164" s="246"/>
      <c r="T1164" s="247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8" t="s">
        <v>159</v>
      </c>
      <c r="AU1164" s="248" t="s">
        <v>82</v>
      </c>
      <c r="AV1164" s="14" t="s">
        <v>82</v>
      </c>
      <c r="AW1164" s="14" t="s">
        <v>30</v>
      </c>
      <c r="AX1164" s="14" t="s">
        <v>73</v>
      </c>
      <c r="AY1164" s="248" t="s">
        <v>152</v>
      </c>
    </row>
    <row r="1165" s="15" customFormat="1">
      <c r="A1165" s="15"/>
      <c r="B1165" s="249"/>
      <c r="C1165" s="250"/>
      <c r="D1165" s="229" t="s">
        <v>159</v>
      </c>
      <c r="E1165" s="251" t="s">
        <v>1</v>
      </c>
      <c r="F1165" s="252" t="s">
        <v>162</v>
      </c>
      <c r="G1165" s="250"/>
      <c r="H1165" s="253">
        <v>4</v>
      </c>
      <c r="I1165" s="254"/>
      <c r="J1165" s="250"/>
      <c r="K1165" s="250"/>
      <c r="L1165" s="255"/>
      <c r="M1165" s="256"/>
      <c r="N1165" s="257"/>
      <c r="O1165" s="257"/>
      <c r="P1165" s="257"/>
      <c r="Q1165" s="257"/>
      <c r="R1165" s="257"/>
      <c r="S1165" s="257"/>
      <c r="T1165" s="258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59" t="s">
        <v>159</v>
      </c>
      <c r="AU1165" s="259" t="s">
        <v>82</v>
      </c>
      <c r="AV1165" s="15" t="s">
        <v>158</v>
      </c>
      <c r="AW1165" s="15" t="s">
        <v>30</v>
      </c>
      <c r="AX1165" s="15" t="s">
        <v>80</v>
      </c>
      <c r="AY1165" s="259" t="s">
        <v>152</v>
      </c>
    </row>
    <row r="1166" s="2" customFormat="1" ht="37.8" customHeight="1">
      <c r="A1166" s="38"/>
      <c r="B1166" s="39"/>
      <c r="C1166" s="214" t="s">
        <v>1240</v>
      </c>
      <c r="D1166" s="214" t="s">
        <v>154</v>
      </c>
      <c r="E1166" s="215" t="s">
        <v>1241</v>
      </c>
      <c r="F1166" s="216" t="s">
        <v>1242</v>
      </c>
      <c r="G1166" s="217" t="s">
        <v>218</v>
      </c>
      <c r="H1166" s="218">
        <v>11</v>
      </c>
      <c r="I1166" s="219"/>
      <c r="J1166" s="220">
        <f>ROUND(I1166*H1166,2)</f>
        <v>0</v>
      </c>
      <c r="K1166" s="216" t="s">
        <v>1</v>
      </c>
      <c r="L1166" s="44"/>
      <c r="M1166" s="221" t="s">
        <v>1</v>
      </c>
      <c r="N1166" s="222" t="s">
        <v>38</v>
      </c>
      <c r="O1166" s="91"/>
      <c r="P1166" s="223">
        <f>O1166*H1166</f>
        <v>0</v>
      </c>
      <c r="Q1166" s="223">
        <v>0</v>
      </c>
      <c r="R1166" s="223">
        <f>Q1166*H1166</f>
        <v>0</v>
      </c>
      <c r="S1166" s="223">
        <v>0</v>
      </c>
      <c r="T1166" s="224">
        <f>S1166*H1166</f>
        <v>0</v>
      </c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R1166" s="225" t="s">
        <v>190</v>
      </c>
      <c r="AT1166" s="225" t="s">
        <v>154</v>
      </c>
      <c r="AU1166" s="225" t="s">
        <v>82</v>
      </c>
      <c r="AY1166" s="17" t="s">
        <v>152</v>
      </c>
      <c r="BE1166" s="226">
        <f>IF(N1166="základní",J1166,0)</f>
        <v>0</v>
      </c>
      <c r="BF1166" s="226">
        <f>IF(N1166="snížená",J1166,0)</f>
        <v>0</v>
      </c>
      <c r="BG1166" s="226">
        <f>IF(N1166="zákl. přenesená",J1166,0)</f>
        <v>0</v>
      </c>
      <c r="BH1166" s="226">
        <f>IF(N1166="sníž. přenesená",J1166,0)</f>
        <v>0</v>
      </c>
      <c r="BI1166" s="226">
        <f>IF(N1166="nulová",J1166,0)</f>
        <v>0</v>
      </c>
      <c r="BJ1166" s="17" t="s">
        <v>80</v>
      </c>
      <c r="BK1166" s="226">
        <f>ROUND(I1166*H1166,2)</f>
        <v>0</v>
      </c>
      <c r="BL1166" s="17" t="s">
        <v>190</v>
      </c>
      <c r="BM1166" s="225" t="s">
        <v>1243</v>
      </c>
    </row>
    <row r="1167" s="13" customFormat="1">
      <c r="A1167" s="13"/>
      <c r="B1167" s="227"/>
      <c r="C1167" s="228"/>
      <c r="D1167" s="229" t="s">
        <v>159</v>
      </c>
      <c r="E1167" s="230" t="s">
        <v>1</v>
      </c>
      <c r="F1167" s="231" t="s">
        <v>781</v>
      </c>
      <c r="G1167" s="228"/>
      <c r="H1167" s="230" t="s">
        <v>1</v>
      </c>
      <c r="I1167" s="232"/>
      <c r="J1167" s="228"/>
      <c r="K1167" s="228"/>
      <c r="L1167" s="233"/>
      <c r="M1167" s="234"/>
      <c r="N1167" s="235"/>
      <c r="O1167" s="235"/>
      <c r="P1167" s="235"/>
      <c r="Q1167" s="235"/>
      <c r="R1167" s="235"/>
      <c r="S1167" s="235"/>
      <c r="T1167" s="23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7" t="s">
        <v>159</v>
      </c>
      <c r="AU1167" s="237" t="s">
        <v>82</v>
      </c>
      <c r="AV1167" s="13" t="s">
        <v>80</v>
      </c>
      <c r="AW1167" s="13" t="s">
        <v>30</v>
      </c>
      <c r="AX1167" s="13" t="s">
        <v>73</v>
      </c>
      <c r="AY1167" s="237" t="s">
        <v>152</v>
      </c>
    </row>
    <row r="1168" s="14" customFormat="1">
      <c r="A1168" s="14"/>
      <c r="B1168" s="238"/>
      <c r="C1168" s="239"/>
      <c r="D1168" s="229" t="s">
        <v>159</v>
      </c>
      <c r="E1168" s="240" t="s">
        <v>1</v>
      </c>
      <c r="F1168" s="241" t="s">
        <v>836</v>
      </c>
      <c r="G1168" s="239"/>
      <c r="H1168" s="242">
        <v>4</v>
      </c>
      <c r="I1168" s="243"/>
      <c r="J1168" s="239"/>
      <c r="K1168" s="239"/>
      <c r="L1168" s="244"/>
      <c r="M1168" s="245"/>
      <c r="N1168" s="246"/>
      <c r="O1168" s="246"/>
      <c r="P1168" s="246"/>
      <c r="Q1168" s="246"/>
      <c r="R1168" s="246"/>
      <c r="S1168" s="246"/>
      <c r="T1168" s="24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8" t="s">
        <v>159</v>
      </c>
      <c r="AU1168" s="248" t="s">
        <v>82</v>
      </c>
      <c r="AV1168" s="14" t="s">
        <v>82</v>
      </c>
      <c r="AW1168" s="14" t="s">
        <v>30</v>
      </c>
      <c r="AX1168" s="14" t="s">
        <v>73</v>
      </c>
      <c r="AY1168" s="248" t="s">
        <v>152</v>
      </c>
    </row>
    <row r="1169" s="13" customFormat="1">
      <c r="A1169" s="13"/>
      <c r="B1169" s="227"/>
      <c r="C1169" s="228"/>
      <c r="D1169" s="229" t="s">
        <v>159</v>
      </c>
      <c r="E1169" s="230" t="s">
        <v>1</v>
      </c>
      <c r="F1169" s="231" t="s">
        <v>783</v>
      </c>
      <c r="G1169" s="228"/>
      <c r="H1169" s="230" t="s">
        <v>1</v>
      </c>
      <c r="I1169" s="232"/>
      <c r="J1169" s="228"/>
      <c r="K1169" s="228"/>
      <c r="L1169" s="233"/>
      <c r="M1169" s="234"/>
      <c r="N1169" s="235"/>
      <c r="O1169" s="235"/>
      <c r="P1169" s="235"/>
      <c r="Q1169" s="235"/>
      <c r="R1169" s="235"/>
      <c r="S1169" s="235"/>
      <c r="T1169" s="236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7" t="s">
        <v>159</v>
      </c>
      <c r="AU1169" s="237" t="s">
        <v>82</v>
      </c>
      <c r="AV1169" s="13" t="s">
        <v>80</v>
      </c>
      <c r="AW1169" s="13" t="s">
        <v>30</v>
      </c>
      <c r="AX1169" s="13" t="s">
        <v>73</v>
      </c>
      <c r="AY1169" s="237" t="s">
        <v>152</v>
      </c>
    </row>
    <row r="1170" s="14" customFormat="1">
      <c r="A1170" s="14"/>
      <c r="B1170" s="238"/>
      <c r="C1170" s="239"/>
      <c r="D1170" s="229" t="s">
        <v>159</v>
      </c>
      <c r="E1170" s="240" t="s">
        <v>1</v>
      </c>
      <c r="F1170" s="241" t="s">
        <v>438</v>
      </c>
      <c r="G1170" s="239"/>
      <c r="H1170" s="242">
        <v>2</v>
      </c>
      <c r="I1170" s="243"/>
      <c r="J1170" s="239"/>
      <c r="K1170" s="239"/>
      <c r="L1170" s="244"/>
      <c r="M1170" s="245"/>
      <c r="N1170" s="246"/>
      <c r="O1170" s="246"/>
      <c r="P1170" s="246"/>
      <c r="Q1170" s="246"/>
      <c r="R1170" s="246"/>
      <c r="S1170" s="246"/>
      <c r="T1170" s="24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8" t="s">
        <v>159</v>
      </c>
      <c r="AU1170" s="248" t="s">
        <v>82</v>
      </c>
      <c r="AV1170" s="14" t="s">
        <v>82</v>
      </c>
      <c r="AW1170" s="14" t="s">
        <v>30</v>
      </c>
      <c r="AX1170" s="14" t="s">
        <v>73</v>
      </c>
      <c r="AY1170" s="248" t="s">
        <v>152</v>
      </c>
    </row>
    <row r="1171" s="13" customFormat="1">
      <c r="A1171" s="13"/>
      <c r="B1171" s="227"/>
      <c r="C1171" s="228"/>
      <c r="D1171" s="229" t="s">
        <v>159</v>
      </c>
      <c r="E1171" s="230" t="s">
        <v>1</v>
      </c>
      <c r="F1171" s="231" t="s">
        <v>784</v>
      </c>
      <c r="G1171" s="228"/>
      <c r="H1171" s="230" t="s">
        <v>1</v>
      </c>
      <c r="I1171" s="232"/>
      <c r="J1171" s="228"/>
      <c r="K1171" s="228"/>
      <c r="L1171" s="233"/>
      <c r="M1171" s="234"/>
      <c r="N1171" s="235"/>
      <c r="O1171" s="235"/>
      <c r="P1171" s="235"/>
      <c r="Q1171" s="235"/>
      <c r="R1171" s="235"/>
      <c r="S1171" s="235"/>
      <c r="T1171" s="236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7" t="s">
        <v>159</v>
      </c>
      <c r="AU1171" s="237" t="s">
        <v>82</v>
      </c>
      <c r="AV1171" s="13" t="s">
        <v>80</v>
      </c>
      <c r="AW1171" s="13" t="s">
        <v>30</v>
      </c>
      <c r="AX1171" s="13" t="s">
        <v>73</v>
      </c>
      <c r="AY1171" s="237" t="s">
        <v>152</v>
      </c>
    </row>
    <row r="1172" s="14" customFormat="1">
      <c r="A1172" s="14"/>
      <c r="B1172" s="238"/>
      <c r="C1172" s="239"/>
      <c r="D1172" s="229" t="s">
        <v>159</v>
      </c>
      <c r="E1172" s="240" t="s">
        <v>1</v>
      </c>
      <c r="F1172" s="241" t="s">
        <v>842</v>
      </c>
      <c r="G1172" s="239"/>
      <c r="H1172" s="242">
        <v>5</v>
      </c>
      <c r="I1172" s="243"/>
      <c r="J1172" s="239"/>
      <c r="K1172" s="239"/>
      <c r="L1172" s="244"/>
      <c r="M1172" s="245"/>
      <c r="N1172" s="246"/>
      <c r="O1172" s="246"/>
      <c r="P1172" s="246"/>
      <c r="Q1172" s="246"/>
      <c r="R1172" s="246"/>
      <c r="S1172" s="246"/>
      <c r="T1172" s="247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8" t="s">
        <v>159</v>
      </c>
      <c r="AU1172" s="248" t="s">
        <v>82</v>
      </c>
      <c r="AV1172" s="14" t="s">
        <v>82</v>
      </c>
      <c r="AW1172" s="14" t="s">
        <v>30</v>
      </c>
      <c r="AX1172" s="14" t="s">
        <v>73</v>
      </c>
      <c r="AY1172" s="248" t="s">
        <v>152</v>
      </c>
    </row>
    <row r="1173" s="15" customFormat="1">
      <c r="A1173" s="15"/>
      <c r="B1173" s="249"/>
      <c r="C1173" s="250"/>
      <c r="D1173" s="229" t="s">
        <v>159</v>
      </c>
      <c r="E1173" s="251" t="s">
        <v>1</v>
      </c>
      <c r="F1173" s="252" t="s">
        <v>162</v>
      </c>
      <c r="G1173" s="250"/>
      <c r="H1173" s="253">
        <v>11</v>
      </c>
      <c r="I1173" s="254"/>
      <c r="J1173" s="250"/>
      <c r="K1173" s="250"/>
      <c r="L1173" s="255"/>
      <c r="M1173" s="256"/>
      <c r="N1173" s="257"/>
      <c r="O1173" s="257"/>
      <c r="P1173" s="257"/>
      <c r="Q1173" s="257"/>
      <c r="R1173" s="257"/>
      <c r="S1173" s="257"/>
      <c r="T1173" s="258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9" t="s">
        <v>159</v>
      </c>
      <c r="AU1173" s="259" t="s">
        <v>82</v>
      </c>
      <c r="AV1173" s="15" t="s">
        <v>158</v>
      </c>
      <c r="AW1173" s="15" t="s">
        <v>30</v>
      </c>
      <c r="AX1173" s="15" t="s">
        <v>80</v>
      </c>
      <c r="AY1173" s="259" t="s">
        <v>152</v>
      </c>
    </row>
    <row r="1174" s="2" customFormat="1" ht="37.8" customHeight="1">
      <c r="A1174" s="38"/>
      <c r="B1174" s="39"/>
      <c r="C1174" s="214" t="s">
        <v>766</v>
      </c>
      <c r="D1174" s="214" t="s">
        <v>154</v>
      </c>
      <c r="E1174" s="215" t="s">
        <v>1244</v>
      </c>
      <c r="F1174" s="216" t="s">
        <v>1245</v>
      </c>
      <c r="G1174" s="217" t="s">
        <v>218</v>
      </c>
      <c r="H1174" s="218">
        <v>6</v>
      </c>
      <c r="I1174" s="219"/>
      <c r="J1174" s="220">
        <f>ROUND(I1174*H1174,2)</f>
        <v>0</v>
      </c>
      <c r="K1174" s="216" t="s">
        <v>1</v>
      </c>
      <c r="L1174" s="44"/>
      <c r="M1174" s="221" t="s">
        <v>1</v>
      </c>
      <c r="N1174" s="222" t="s">
        <v>38</v>
      </c>
      <c r="O1174" s="91"/>
      <c r="P1174" s="223">
        <f>O1174*H1174</f>
        <v>0</v>
      </c>
      <c r="Q1174" s="223">
        <v>0</v>
      </c>
      <c r="R1174" s="223">
        <f>Q1174*H1174</f>
        <v>0</v>
      </c>
      <c r="S1174" s="223">
        <v>0</v>
      </c>
      <c r="T1174" s="224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225" t="s">
        <v>190</v>
      </c>
      <c r="AT1174" s="225" t="s">
        <v>154</v>
      </c>
      <c r="AU1174" s="225" t="s">
        <v>82</v>
      </c>
      <c r="AY1174" s="17" t="s">
        <v>152</v>
      </c>
      <c r="BE1174" s="226">
        <f>IF(N1174="základní",J1174,0)</f>
        <v>0</v>
      </c>
      <c r="BF1174" s="226">
        <f>IF(N1174="snížená",J1174,0)</f>
        <v>0</v>
      </c>
      <c r="BG1174" s="226">
        <f>IF(N1174="zákl. přenesená",J1174,0)</f>
        <v>0</v>
      </c>
      <c r="BH1174" s="226">
        <f>IF(N1174="sníž. přenesená",J1174,0)</f>
        <v>0</v>
      </c>
      <c r="BI1174" s="226">
        <f>IF(N1174="nulová",J1174,0)</f>
        <v>0</v>
      </c>
      <c r="BJ1174" s="17" t="s">
        <v>80</v>
      </c>
      <c r="BK1174" s="226">
        <f>ROUND(I1174*H1174,2)</f>
        <v>0</v>
      </c>
      <c r="BL1174" s="17" t="s">
        <v>190</v>
      </c>
      <c r="BM1174" s="225" t="s">
        <v>1246</v>
      </c>
    </row>
    <row r="1175" s="13" customFormat="1">
      <c r="A1175" s="13"/>
      <c r="B1175" s="227"/>
      <c r="C1175" s="228"/>
      <c r="D1175" s="229" t="s">
        <v>159</v>
      </c>
      <c r="E1175" s="230" t="s">
        <v>1</v>
      </c>
      <c r="F1175" s="231" t="s">
        <v>783</v>
      </c>
      <c r="G1175" s="228"/>
      <c r="H1175" s="230" t="s">
        <v>1</v>
      </c>
      <c r="I1175" s="232"/>
      <c r="J1175" s="228"/>
      <c r="K1175" s="228"/>
      <c r="L1175" s="233"/>
      <c r="M1175" s="234"/>
      <c r="N1175" s="235"/>
      <c r="O1175" s="235"/>
      <c r="P1175" s="235"/>
      <c r="Q1175" s="235"/>
      <c r="R1175" s="235"/>
      <c r="S1175" s="235"/>
      <c r="T1175" s="23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7" t="s">
        <v>159</v>
      </c>
      <c r="AU1175" s="237" t="s">
        <v>82</v>
      </c>
      <c r="AV1175" s="13" t="s">
        <v>80</v>
      </c>
      <c r="AW1175" s="13" t="s">
        <v>30</v>
      </c>
      <c r="AX1175" s="13" t="s">
        <v>73</v>
      </c>
      <c r="AY1175" s="237" t="s">
        <v>152</v>
      </c>
    </row>
    <row r="1176" s="14" customFormat="1">
      <c r="A1176" s="14"/>
      <c r="B1176" s="238"/>
      <c r="C1176" s="239"/>
      <c r="D1176" s="229" t="s">
        <v>159</v>
      </c>
      <c r="E1176" s="240" t="s">
        <v>1</v>
      </c>
      <c r="F1176" s="241" t="s">
        <v>438</v>
      </c>
      <c r="G1176" s="239"/>
      <c r="H1176" s="242">
        <v>2</v>
      </c>
      <c r="I1176" s="243"/>
      <c r="J1176" s="239"/>
      <c r="K1176" s="239"/>
      <c r="L1176" s="244"/>
      <c r="M1176" s="245"/>
      <c r="N1176" s="246"/>
      <c r="O1176" s="246"/>
      <c r="P1176" s="246"/>
      <c r="Q1176" s="246"/>
      <c r="R1176" s="246"/>
      <c r="S1176" s="246"/>
      <c r="T1176" s="24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8" t="s">
        <v>159</v>
      </c>
      <c r="AU1176" s="248" t="s">
        <v>82</v>
      </c>
      <c r="AV1176" s="14" t="s">
        <v>82</v>
      </c>
      <c r="AW1176" s="14" t="s">
        <v>30</v>
      </c>
      <c r="AX1176" s="14" t="s">
        <v>73</v>
      </c>
      <c r="AY1176" s="248" t="s">
        <v>152</v>
      </c>
    </row>
    <row r="1177" s="13" customFormat="1">
      <c r="A1177" s="13"/>
      <c r="B1177" s="227"/>
      <c r="C1177" s="228"/>
      <c r="D1177" s="229" t="s">
        <v>159</v>
      </c>
      <c r="E1177" s="230" t="s">
        <v>1</v>
      </c>
      <c r="F1177" s="231" t="s">
        <v>784</v>
      </c>
      <c r="G1177" s="228"/>
      <c r="H1177" s="230" t="s">
        <v>1</v>
      </c>
      <c r="I1177" s="232"/>
      <c r="J1177" s="228"/>
      <c r="K1177" s="228"/>
      <c r="L1177" s="233"/>
      <c r="M1177" s="234"/>
      <c r="N1177" s="235"/>
      <c r="O1177" s="235"/>
      <c r="P1177" s="235"/>
      <c r="Q1177" s="235"/>
      <c r="R1177" s="235"/>
      <c r="S1177" s="235"/>
      <c r="T1177" s="23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7" t="s">
        <v>159</v>
      </c>
      <c r="AU1177" s="237" t="s">
        <v>82</v>
      </c>
      <c r="AV1177" s="13" t="s">
        <v>80</v>
      </c>
      <c r="AW1177" s="13" t="s">
        <v>30</v>
      </c>
      <c r="AX1177" s="13" t="s">
        <v>73</v>
      </c>
      <c r="AY1177" s="237" t="s">
        <v>152</v>
      </c>
    </row>
    <row r="1178" s="14" customFormat="1">
      <c r="A1178" s="14"/>
      <c r="B1178" s="238"/>
      <c r="C1178" s="239"/>
      <c r="D1178" s="229" t="s">
        <v>159</v>
      </c>
      <c r="E1178" s="240" t="s">
        <v>1</v>
      </c>
      <c r="F1178" s="241" t="s">
        <v>438</v>
      </c>
      <c r="G1178" s="239"/>
      <c r="H1178" s="242">
        <v>2</v>
      </c>
      <c r="I1178" s="243"/>
      <c r="J1178" s="239"/>
      <c r="K1178" s="239"/>
      <c r="L1178" s="244"/>
      <c r="M1178" s="245"/>
      <c r="N1178" s="246"/>
      <c r="O1178" s="246"/>
      <c r="P1178" s="246"/>
      <c r="Q1178" s="246"/>
      <c r="R1178" s="246"/>
      <c r="S1178" s="246"/>
      <c r="T1178" s="24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8" t="s">
        <v>159</v>
      </c>
      <c r="AU1178" s="248" t="s">
        <v>82</v>
      </c>
      <c r="AV1178" s="14" t="s">
        <v>82</v>
      </c>
      <c r="AW1178" s="14" t="s">
        <v>30</v>
      </c>
      <c r="AX1178" s="14" t="s">
        <v>73</v>
      </c>
      <c r="AY1178" s="248" t="s">
        <v>152</v>
      </c>
    </row>
    <row r="1179" s="13" customFormat="1">
      <c r="A1179" s="13"/>
      <c r="B1179" s="227"/>
      <c r="C1179" s="228"/>
      <c r="D1179" s="229" t="s">
        <v>159</v>
      </c>
      <c r="E1179" s="230" t="s">
        <v>1</v>
      </c>
      <c r="F1179" s="231" t="s">
        <v>786</v>
      </c>
      <c r="G1179" s="228"/>
      <c r="H1179" s="230" t="s">
        <v>1</v>
      </c>
      <c r="I1179" s="232"/>
      <c r="J1179" s="228"/>
      <c r="K1179" s="228"/>
      <c r="L1179" s="233"/>
      <c r="M1179" s="234"/>
      <c r="N1179" s="235"/>
      <c r="O1179" s="235"/>
      <c r="P1179" s="235"/>
      <c r="Q1179" s="235"/>
      <c r="R1179" s="235"/>
      <c r="S1179" s="235"/>
      <c r="T1179" s="23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7" t="s">
        <v>159</v>
      </c>
      <c r="AU1179" s="237" t="s">
        <v>82</v>
      </c>
      <c r="AV1179" s="13" t="s">
        <v>80</v>
      </c>
      <c r="AW1179" s="13" t="s">
        <v>30</v>
      </c>
      <c r="AX1179" s="13" t="s">
        <v>73</v>
      </c>
      <c r="AY1179" s="237" t="s">
        <v>152</v>
      </c>
    </row>
    <row r="1180" s="14" customFormat="1">
      <c r="A1180" s="14"/>
      <c r="B1180" s="238"/>
      <c r="C1180" s="239"/>
      <c r="D1180" s="229" t="s">
        <v>159</v>
      </c>
      <c r="E1180" s="240" t="s">
        <v>1</v>
      </c>
      <c r="F1180" s="241" t="s">
        <v>438</v>
      </c>
      <c r="G1180" s="239"/>
      <c r="H1180" s="242">
        <v>2</v>
      </c>
      <c r="I1180" s="243"/>
      <c r="J1180" s="239"/>
      <c r="K1180" s="239"/>
      <c r="L1180" s="244"/>
      <c r="M1180" s="245"/>
      <c r="N1180" s="246"/>
      <c r="O1180" s="246"/>
      <c r="P1180" s="246"/>
      <c r="Q1180" s="246"/>
      <c r="R1180" s="246"/>
      <c r="S1180" s="246"/>
      <c r="T1180" s="24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8" t="s">
        <v>159</v>
      </c>
      <c r="AU1180" s="248" t="s">
        <v>82</v>
      </c>
      <c r="AV1180" s="14" t="s">
        <v>82</v>
      </c>
      <c r="AW1180" s="14" t="s">
        <v>30</v>
      </c>
      <c r="AX1180" s="14" t="s">
        <v>73</v>
      </c>
      <c r="AY1180" s="248" t="s">
        <v>152</v>
      </c>
    </row>
    <row r="1181" s="15" customFormat="1">
      <c r="A1181" s="15"/>
      <c r="B1181" s="249"/>
      <c r="C1181" s="250"/>
      <c r="D1181" s="229" t="s">
        <v>159</v>
      </c>
      <c r="E1181" s="251" t="s">
        <v>1</v>
      </c>
      <c r="F1181" s="252" t="s">
        <v>162</v>
      </c>
      <c r="G1181" s="250"/>
      <c r="H1181" s="253">
        <v>6</v>
      </c>
      <c r="I1181" s="254"/>
      <c r="J1181" s="250"/>
      <c r="K1181" s="250"/>
      <c r="L1181" s="255"/>
      <c r="M1181" s="256"/>
      <c r="N1181" s="257"/>
      <c r="O1181" s="257"/>
      <c r="P1181" s="257"/>
      <c r="Q1181" s="257"/>
      <c r="R1181" s="257"/>
      <c r="S1181" s="257"/>
      <c r="T1181" s="25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59" t="s">
        <v>159</v>
      </c>
      <c r="AU1181" s="259" t="s">
        <v>82</v>
      </c>
      <c r="AV1181" s="15" t="s">
        <v>158</v>
      </c>
      <c r="AW1181" s="15" t="s">
        <v>30</v>
      </c>
      <c r="AX1181" s="15" t="s">
        <v>80</v>
      </c>
      <c r="AY1181" s="259" t="s">
        <v>152</v>
      </c>
    </row>
    <row r="1182" s="2" customFormat="1" ht="37.8" customHeight="1">
      <c r="A1182" s="38"/>
      <c r="B1182" s="39"/>
      <c r="C1182" s="214" t="s">
        <v>1247</v>
      </c>
      <c r="D1182" s="214" t="s">
        <v>154</v>
      </c>
      <c r="E1182" s="215" t="s">
        <v>1248</v>
      </c>
      <c r="F1182" s="216" t="s">
        <v>1249</v>
      </c>
      <c r="G1182" s="217" t="s">
        <v>218</v>
      </c>
      <c r="H1182" s="218">
        <v>3</v>
      </c>
      <c r="I1182" s="219"/>
      <c r="J1182" s="220">
        <f>ROUND(I1182*H1182,2)</f>
        <v>0</v>
      </c>
      <c r="K1182" s="216" t="s">
        <v>1</v>
      </c>
      <c r="L1182" s="44"/>
      <c r="M1182" s="221" t="s">
        <v>1</v>
      </c>
      <c r="N1182" s="222" t="s">
        <v>38</v>
      </c>
      <c r="O1182" s="91"/>
      <c r="P1182" s="223">
        <f>O1182*H1182</f>
        <v>0</v>
      </c>
      <c r="Q1182" s="223">
        <v>0</v>
      </c>
      <c r="R1182" s="223">
        <f>Q1182*H1182</f>
        <v>0</v>
      </c>
      <c r="S1182" s="223">
        <v>0</v>
      </c>
      <c r="T1182" s="224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225" t="s">
        <v>190</v>
      </c>
      <c r="AT1182" s="225" t="s">
        <v>154</v>
      </c>
      <c r="AU1182" s="225" t="s">
        <v>82</v>
      </c>
      <c r="AY1182" s="17" t="s">
        <v>152</v>
      </c>
      <c r="BE1182" s="226">
        <f>IF(N1182="základní",J1182,0)</f>
        <v>0</v>
      </c>
      <c r="BF1182" s="226">
        <f>IF(N1182="snížená",J1182,0)</f>
        <v>0</v>
      </c>
      <c r="BG1182" s="226">
        <f>IF(N1182="zákl. přenesená",J1182,0)</f>
        <v>0</v>
      </c>
      <c r="BH1182" s="226">
        <f>IF(N1182="sníž. přenesená",J1182,0)</f>
        <v>0</v>
      </c>
      <c r="BI1182" s="226">
        <f>IF(N1182="nulová",J1182,0)</f>
        <v>0</v>
      </c>
      <c r="BJ1182" s="17" t="s">
        <v>80</v>
      </c>
      <c r="BK1182" s="226">
        <f>ROUND(I1182*H1182,2)</f>
        <v>0</v>
      </c>
      <c r="BL1182" s="17" t="s">
        <v>190</v>
      </c>
      <c r="BM1182" s="225" t="s">
        <v>1250</v>
      </c>
    </row>
    <row r="1183" s="13" customFormat="1">
      <c r="A1183" s="13"/>
      <c r="B1183" s="227"/>
      <c r="C1183" s="228"/>
      <c r="D1183" s="229" t="s">
        <v>159</v>
      </c>
      <c r="E1183" s="230" t="s">
        <v>1</v>
      </c>
      <c r="F1183" s="231" t="s">
        <v>781</v>
      </c>
      <c r="G1183" s="228"/>
      <c r="H1183" s="230" t="s">
        <v>1</v>
      </c>
      <c r="I1183" s="232"/>
      <c r="J1183" s="228"/>
      <c r="K1183" s="228"/>
      <c r="L1183" s="233"/>
      <c r="M1183" s="234"/>
      <c r="N1183" s="235"/>
      <c r="O1183" s="235"/>
      <c r="P1183" s="235"/>
      <c r="Q1183" s="235"/>
      <c r="R1183" s="235"/>
      <c r="S1183" s="235"/>
      <c r="T1183" s="23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7" t="s">
        <v>159</v>
      </c>
      <c r="AU1183" s="237" t="s">
        <v>82</v>
      </c>
      <c r="AV1183" s="13" t="s">
        <v>80</v>
      </c>
      <c r="AW1183" s="13" t="s">
        <v>30</v>
      </c>
      <c r="AX1183" s="13" t="s">
        <v>73</v>
      </c>
      <c r="AY1183" s="237" t="s">
        <v>152</v>
      </c>
    </row>
    <row r="1184" s="14" customFormat="1">
      <c r="A1184" s="14"/>
      <c r="B1184" s="238"/>
      <c r="C1184" s="239"/>
      <c r="D1184" s="229" t="s">
        <v>159</v>
      </c>
      <c r="E1184" s="240" t="s">
        <v>1</v>
      </c>
      <c r="F1184" s="241" t="s">
        <v>438</v>
      </c>
      <c r="G1184" s="239"/>
      <c r="H1184" s="242">
        <v>2</v>
      </c>
      <c r="I1184" s="243"/>
      <c r="J1184" s="239"/>
      <c r="K1184" s="239"/>
      <c r="L1184" s="244"/>
      <c r="M1184" s="245"/>
      <c r="N1184" s="246"/>
      <c r="O1184" s="246"/>
      <c r="P1184" s="246"/>
      <c r="Q1184" s="246"/>
      <c r="R1184" s="246"/>
      <c r="S1184" s="246"/>
      <c r="T1184" s="24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8" t="s">
        <v>159</v>
      </c>
      <c r="AU1184" s="248" t="s">
        <v>82</v>
      </c>
      <c r="AV1184" s="14" t="s">
        <v>82</v>
      </c>
      <c r="AW1184" s="14" t="s">
        <v>30</v>
      </c>
      <c r="AX1184" s="14" t="s">
        <v>73</v>
      </c>
      <c r="AY1184" s="248" t="s">
        <v>152</v>
      </c>
    </row>
    <row r="1185" s="13" customFormat="1">
      <c r="A1185" s="13"/>
      <c r="B1185" s="227"/>
      <c r="C1185" s="228"/>
      <c r="D1185" s="229" t="s">
        <v>159</v>
      </c>
      <c r="E1185" s="230" t="s">
        <v>1</v>
      </c>
      <c r="F1185" s="231" t="s">
        <v>786</v>
      </c>
      <c r="G1185" s="228"/>
      <c r="H1185" s="230" t="s">
        <v>1</v>
      </c>
      <c r="I1185" s="232"/>
      <c r="J1185" s="228"/>
      <c r="K1185" s="228"/>
      <c r="L1185" s="233"/>
      <c r="M1185" s="234"/>
      <c r="N1185" s="235"/>
      <c r="O1185" s="235"/>
      <c r="P1185" s="235"/>
      <c r="Q1185" s="235"/>
      <c r="R1185" s="235"/>
      <c r="S1185" s="235"/>
      <c r="T1185" s="23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7" t="s">
        <v>159</v>
      </c>
      <c r="AU1185" s="237" t="s">
        <v>82</v>
      </c>
      <c r="AV1185" s="13" t="s">
        <v>80</v>
      </c>
      <c r="AW1185" s="13" t="s">
        <v>30</v>
      </c>
      <c r="AX1185" s="13" t="s">
        <v>73</v>
      </c>
      <c r="AY1185" s="237" t="s">
        <v>152</v>
      </c>
    </row>
    <row r="1186" s="14" customFormat="1">
      <c r="A1186" s="14"/>
      <c r="B1186" s="238"/>
      <c r="C1186" s="239"/>
      <c r="D1186" s="229" t="s">
        <v>159</v>
      </c>
      <c r="E1186" s="240" t="s">
        <v>1</v>
      </c>
      <c r="F1186" s="241" t="s">
        <v>80</v>
      </c>
      <c r="G1186" s="239"/>
      <c r="H1186" s="242">
        <v>1</v>
      </c>
      <c r="I1186" s="243"/>
      <c r="J1186" s="239"/>
      <c r="K1186" s="239"/>
      <c r="L1186" s="244"/>
      <c r="M1186" s="245"/>
      <c r="N1186" s="246"/>
      <c r="O1186" s="246"/>
      <c r="P1186" s="246"/>
      <c r="Q1186" s="246"/>
      <c r="R1186" s="246"/>
      <c r="S1186" s="246"/>
      <c r="T1186" s="24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8" t="s">
        <v>159</v>
      </c>
      <c r="AU1186" s="248" t="s">
        <v>82</v>
      </c>
      <c r="AV1186" s="14" t="s">
        <v>82</v>
      </c>
      <c r="AW1186" s="14" t="s">
        <v>30</v>
      </c>
      <c r="AX1186" s="14" t="s">
        <v>73</v>
      </c>
      <c r="AY1186" s="248" t="s">
        <v>152</v>
      </c>
    </row>
    <row r="1187" s="15" customFormat="1">
      <c r="A1187" s="15"/>
      <c r="B1187" s="249"/>
      <c r="C1187" s="250"/>
      <c r="D1187" s="229" t="s">
        <v>159</v>
      </c>
      <c r="E1187" s="251" t="s">
        <v>1</v>
      </c>
      <c r="F1187" s="252" t="s">
        <v>162</v>
      </c>
      <c r="G1187" s="250"/>
      <c r="H1187" s="253">
        <v>3</v>
      </c>
      <c r="I1187" s="254"/>
      <c r="J1187" s="250"/>
      <c r="K1187" s="250"/>
      <c r="L1187" s="255"/>
      <c r="M1187" s="256"/>
      <c r="N1187" s="257"/>
      <c r="O1187" s="257"/>
      <c r="P1187" s="257"/>
      <c r="Q1187" s="257"/>
      <c r="R1187" s="257"/>
      <c r="S1187" s="257"/>
      <c r="T1187" s="258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9" t="s">
        <v>159</v>
      </c>
      <c r="AU1187" s="259" t="s">
        <v>82</v>
      </c>
      <c r="AV1187" s="15" t="s">
        <v>158</v>
      </c>
      <c r="AW1187" s="15" t="s">
        <v>30</v>
      </c>
      <c r="AX1187" s="15" t="s">
        <v>80</v>
      </c>
      <c r="AY1187" s="259" t="s">
        <v>152</v>
      </c>
    </row>
    <row r="1188" s="2" customFormat="1" ht="37.8" customHeight="1">
      <c r="A1188" s="38"/>
      <c r="B1188" s="39"/>
      <c r="C1188" s="214" t="s">
        <v>770</v>
      </c>
      <c r="D1188" s="214" t="s">
        <v>154</v>
      </c>
      <c r="E1188" s="215" t="s">
        <v>1251</v>
      </c>
      <c r="F1188" s="216" t="s">
        <v>1252</v>
      </c>
      <c r="G1188" s="217" t="s">
        <v>218</v>
      </c>
      <c r="H1188" s="218">
        <v>2</v>
      </c>
      <c r="I1188" s="219"/>
      <c r="J1188" s="220">
        <f>ROUND(I1188*H1188,2)</f>
        <v>0</v>
      </c>
      <c r="K1188" s="216" t="s">
        <v>1</v>
      </c>
      <c r="L1188" s="44"/>
      <c r="M1188" s="221" t="s">
        <v>1</v>
      </c>
      <c r="N1188" s="222" t="s">
        <v>38</v>
      </c>
      <c r="O1188" s="91"/>
      <c r="P1188" s="223">
        <f>O1188*H1188</f>
        <v>0</v>
      </c>
      <c r="Q1188" s="223">
        <v>0</v>
      </c>
      <c r="R1188" s="223">
        <f>Q1188*H1188</f>
        <v>0</v>
      </c>
      <c r="S1188" s="223">
        <v>0</v>
      </c>
      <c r="T1188" s="224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225" t="s">
        <v>190</v>
      </c>
      <c r="AT1188" s="225" t="s">
        <v>154</v>
      </c>
      <c r="AU1188" s="225" t="s">
        <v>82</v>
      </c>
      <c r="AY1188" s="17" t="s">
        <v>152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7" t="s">
        <v>80</v>
      </c>
      <c r="BK1188" s="226">
        <f>ROUND(I1188*H1188,2)</f>
        <v>0</v>
      </c>
      <c r="BL1188" s="17" t="s">
        <v>190</v>
      </c>
      <c r="BM1188" s="225" t="s">
        <v>1253</v>
      </c>
    </row>
    <row r="1189" s="13" customFormat="1">
      <c r="A1189" s="13"/>
      <c r="B1189" s="227"/>
      <c r="C1189" s="228"/>
      <c r="D1189" s="229" t="s">
        <v>159</v>
      </c>
      <c r="E1189" s="230" t="s">
        <v>1</v>
      </c>
      <c r="F1189" s="231" t="s">
        <v>771</v>
      </c>
      <c r="G1189" s="228"/>
      <c r="H1189" s="230" t="s">
        <v>1</v>
      </c>
      <c r="I1189" s="232"/>
      <c r="J1189" s="228"/>
      <c r="K1189" s="228"/>
      <c r="L1189" s="233"/>
      <c r="M1189" s="234"/>
      <c r="N1189" s="235"/>
      <c r="O1189" s="235"/>
      <c r="P1189" s="235"/>
      <c r="Q1189" s="235"/>
      <c r="R1189" s="235"/>
      <c r="S1189" s="235"/>
      <c r="T1189" s="23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7" t="s">
        <v>159</v>
      </c>
      <c r="AU1189" s="237" t="s">
        <v>82</v>
      </c>
      <c r="AV1189" s="13" t="s">
        <v>80</v>
      </c>
      <c r="AW1189" s="13" t="s">
        <v>30</v>
      </c>
      <c r="AX1189" s="13" t="s">
        <v>73</v>
      </c>
      <c r="AY1189" s="237" t="s">
        <v>152</v>
      </c>
    </row>
    <row r="1190" s="14" customFormat="1">
      <c r="A1190" s="14"/>
      <c r="B1190" s="238"/>
      <c r="C1190" s="239"/>
      <c r="D1190" s="229" t="s">
        <v>159</v>
      </c>
      <c r="E1190" s="240" t="s">
        <v>1</v>
      </c>
      <c r="F1190" s="241" t="s">
        <v>438</v>
      </c>
      <c r="G1190" s="239"/>
      <c r="H1190" s="242">
        <v>2</v>
      </c>
      <c r="I1190" s="243"/>
      <c r="J1190" s="239"/>
      <c r="K1190" s="239"/>
      <c r="L1190" s="244"/>
      <c r="M1190" s="245"/>
      <c r="N1190" s="246"/>
      <c r="O1190" s="246"/>
      <c r="P1190" s="246"/>
      <c r="Q1190" s="246"/>
      <c r="R1190" s="246"/>
      <c r="S1190" s="246"/>
      <c r="T1190" s="24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8" t="s">
        <v>159</v>
      </c>
      <c r="AU1190" s="248" t="s">
        <v>82</v>
      </c>
      <c r="AV1190" s="14" t="s">
        <v>82</v>
      </c>
      <c r="AW1190" s="14" t="s">
        <v>30</v>
      </c>
      <c r="AX1190" s="14" t="s">
        <v>73</v>
      </c>
      <c r="AY1190" s="248" t="s">
        <v>152</v>
      </c>
    </row>
    <row r="1191" s="15" customFormat="1">
      <c r="A1191" s="15"/>
      <c r="B1191" s="249"/>
      <c r="C1191" s="250"/>
      <c r="D1191" s="229" t="s">
        <v>159</v>
      </c>
      <c r="E1191" s="251" t="s">
        <v>1</v>
      </c>
      <c r="F1191" s="252" t="s">
        <v>162</v>
      </c>
      <c r="G1191" s="250"/>
      <c r="H1191" s="253">
        <v>2</v>
      </c>
      <c r="I1191" s="254"/>
      <c r="J1191" s="250"/>
      <c r="K1191" s="250"/>
      <c r="L1191" s="255"/>
      <c r="M1191" s="256"/>
      <c r="N1191" s="257"/>
      <c r="O1191" s="257"/>
      <c r="P1191" s="257"/>
      <c r="Q1191" s="257"/>
      <c r="R1191" s="257"/>
      <c r="S1191" s="257"/>
      <c r="T1191" s="258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9" t="s">
        <v>159</v>
      </c>
      <c r="AU1191" s="259" t="s">
        <v>82</v>
      </c>
      <c r="AV1191" s="15" t="s">
        <v>158</v>
      </c>
      <c r="AW1191" s="15" t="s">
        <v>30</v>
      </c>
      <c r="AX1191" s="15" t="s">
        <v>80</v>
      </c>
      <c r="AY1191" s="259" t="s">
        <v>152</v>
      </c>
    </row>
    <row r="1192" s="2" customFormat="1" ht="37.8" customHeight="1">
      <c r="A1192" s="38"/>
      <c r="B1192" s="39"/>
      <c r="C1192" s="214" t="s">
        <v>1254</v>
      </c>
      <c r="D1192" s="214" t="s">
        <v>154</v>
      </c>
      <c r="E1192" s="215" t="s">
        <v>1255</v>
      </c>
      <c r="F1192" s="216" t="s">
        <v>1256</v>
      </c>
      <c r="G1192" s="217" t="s">
        <v>218</v>
      </c>
      <c r="H1192" s="218">
        <v>5</v>
      </c>
      <c r="I1192" s="219"/>
      <c r="J1192" s="220">
        <f>ROUND(I1192*H1192,2)</f>
        <v>0</v>
      </c>
      <c r="K1192" s="216" t="s">
        <v>1</v>
      </c>
      <c r="L1192" s="44"/>
      <c r="M1192" s="221" t="s">
        <v>1</v>
      </c>
      <c r="N1192" s="222" t="s">
        <v>38</v>
      </c>
      <c r="O1192" s="91"/>
      <c r="P1192" s="223">
        <f>O1192*H1192</f>
        <v>0</v>
      </c>
      <c r="Q1192" s="223">
        <v>0</v>
      </c>
      <c r="R1192" s="223">
        <f>Q1192*H1192</f>
        <v>0</v>
      </c>
      <c r="S1192" s="223">
        <v>0</v>
      </c>
      <c r="T1192" s="224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225" t="s">
        <v>190</v>
      </c>
      <c r="AT1192" s="225" t="s">
        <v>154</v>
      </c>
      <c r="AU1192" s="225" t="s">
        <v>82</v>
      </c>
      <c r="AY1192" s="17" t="s">
        <v>152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7" t="s">
        <v>80</v>
      </c>
      <c r="BK1192" s="226">
        <f>ROUND(I1192*H1192,2)</f>
        <v>0</v>
      </c>
      <c r="BL1192" s="17" t="s">
        <v>190</v>
      </c>
      <c r="BM1192" s="225" t="s">
        <v>1257</v>
      </c>
    </row>
    <row r="1193" s="13" customFormat="1">
      <c r="A1193" s="13"/>
      <c r="B1193" s="227"/>
      <c r="C1193" s="228"/>
      <c r="D1193" s="229" t="s">
        <v>159</v>
      </c>
      <c r="E1193" s="230" t="s">
        <v>1</v>
      </c>
      <c r="F1193" s="231" t="s">
        <v>783</v>
      </c>
      <c r="G1193" s="228"/>
      <c r="H1193" s="230" t="s">
        <v>1</v>
      </c>
      <c r="I1193" s="232"/>
      <c r="J1193" s="228"/>
      <c r="K1193" s="228"/>
      <c r="L1193" s="233"/>
      <c r="M1193" s="234"/>
      <c r="N1193" s="235"/>
      <c r="O1193" s="235"/>
      <c r="P1193" s="235"/>
      <c r="Q1193" s="235"/>
      <c r="R1193" s="235"/>
      <c r="S1193" s="235"/>
      <c r="T1193" s="23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7" t="s">
        <v>159</v>
      </c>
      <c r="AU1193" s="237" t="s">
        <v>82</v>
      </c>
      <c r="AV1193" s="13" t="s">
        <v>80</v>
      </c>
      <c r="AW1193" s="13" t="s">
        <v>30</v>
      </c>
      <c r="AX1193" s="13" t="s">
        <v>73</v>
      </c>
      <c r="AY1193" s="237" t="s">
        <v>152</v>
      </c>
    </row>
    <row r="1194" s="14" customFormat="1">
      <c r="A1194" s="14"/>
      <c r="B1194" s="238"/>
      <c r="C1194" s="239"/>
      <c r="D1194" s="229" t="s">
        <v>159</v>
      </c>
      <c r="E1194" s="240" t="s">
        <v>1</v>
      </c>
      <c r="F1194" s="241" t="s">
        <v>438</v>
      </c>
      <c r="G1194" s="239"/>
      <c r="H1194" s="242">
        <v>2</v>
      </c>
      <c r="I1194" s="243"/>
      <c r="J1194" s="239"/>
      <c r="K1194" s="239"/>
      <c r="L1194" s="244"/>
      <c r="M1194" s="245"/>
      <c r="N1194" s="246"/>
      <c r="O1194" s="246"/>
      <c r="P1194" s="246"/>
      <c r="Q1194" s="246"/>
      <c r="R1194" s="246"/>
      <c r="S1194" s="246"/>
      <c r="T1194" s="24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8" t="s">
        <v>159</v>
      </c>
      <c r="AU1194" s="248" t="s">
        <v>82</v>
      </c>
      <c r="AV1194" s="14" t="s">
        <v>82</v>
      </c>
      <c r="AW1194" s="14" t="s">
        <v>30</v>
      </c>
      <c r="AX1194" s="14" t="s">
        <v>73</v>
      </c>
      <c r="AY1194" s="248" t="s">
        <v>152</v>
      </c>
    </row>
    <row r="1195" s="13" customFormat="1">
      <c r="A1195" s="13"/>
      <c r="B1195" s="227"/>
      <c r="C1195" s="228"/>
      <c r="D1195" s="229" t="s">
        <v>159</v>
      </c>
      <c r="E1195" s="230" t="s">
        <v>1</v>
      </c>
      <c r="F1195" s="231" t="s">
        <v>784</v>
      </c>
      <c r="G1195" s="228"/>
      <c r="H1195" s="230" t="s">
        <v>1</v>
      </c>
      <c r="I1195" s="232"/>
      <c r="J1195" s="228"/>
      <c r="K1195" s="228"/>
      <c r="L1195" s="233"/>
      <c r="M1195" s="234"/>
      <c r="N1195" s="235"/>
      <c r="O1195" s="235"/>
      <c r="P1195" s="235"/>
      <c r="Q1195" s="235"/>
      <c r="R1195" s="235"/>
      <c r="S1195" s="235"/>
      <c r="T1195" s="23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7" t="s">
        <v>159</v>
      </c>
      <c r="AU1195" s="237" t="s">
        <v>82</v>
      </c>
      <c r="AV1195" s="13" t="s">
        <v>80</v>
      </c>
      <c r="AW1195" s="13" t="s">
        <v>30</v>
      </c>
      <c r="AX1195" s="13" t="s">
        <v>73</v>
      </c>
      <c r="AY1195" s="237" t="s">
        <v>152</v>
      </c>
    </row>
    <row r="1196" s="14" customFormat="1">
      <c r="A1196" s="14"/>
      <c r="B1196" s="238"/>
      <c r="C1196" s="239"/>
      <c r="D1196" s="229" t="s">
        <v>159</v>
      </c>
      <c r="E1196" s="240" t="s">
        <v>1</v>
      </c>
      <c r="F1196" s="241" t="s">
        <v>80</v>
      </c>
      <c r="G1196" s="239"/>
      <c r="H1196" s="242">
        <v>1</v>
      </c>
      <c r="I1196" s="243"/>
      <c r="J1196" s="239"/>
      <c r="K1196" s="239"/>
      <c r="L1196" s="244"/>
      <c r="M1196" s="245"/>
      <c r="N1196" s="246"/>
      <c r="O1196" s="246"/>
      <c r="P1196" s="246"/>
      <c r="Q1196" s="246"/>
      <c r="R1196" s="246"/>
      <c r="S1196" s="246"/>
      <c r="T1196" s="24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8" t="s">
        <v>159</v>
      </c>
      <c r="AU1196" s="248" t="s">
        <v>82</v>
      </c>
      <c r="AV1196" s="14" t="s">
        <v>82</v>
      </c>
      <c r="AW1196" s="14" t="s">
        <v>30</v>
      </c>
      <c r="AX1196" s="14" t="s">
        <v>73</v>
      </c>
      <c r="AY1196" s="248" t="s">
        <v>152</v>
      </c>
    </row>
    <row r="1197" s="13" customFormat="1">
      <c r="A1197" s="13"/>
      <c r="B1197" s="227"/>
      <c r="C1197" s="228"/>
      <c r="D1197" s="229" t="s">
        <v>159</v>
      </c>
      <c r="E1197" s="230" t="s">
        <v>1</v>
      </c>
      <c r="F1197" s="231" t="s">
        <v>786</v>
      </c>
      <c r="G1197" s="228"/>
      <c r="H1197" s="230" t="s">
        <v>1</v>
      </c>
      <c r="I1197" s="232"/>
      <c r="J1197" s="228"/>
      <c r="K1197" s="228"/>
      <c r="L1197" s="233"/>
      <c r="M1197" s="234"/>
      <c r="N1197" s="235"/>
      <c r="O1197" s="235"/>
      <c r="P1197" s="235"/>
      <c r="Q1197" s="235"/>
      <c r="R1197" s="235"/>
      <c r="S1197" s="235"/>
      <c r="T1197" s="23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7" t="s">
        <v>159</v>
      </c>
      <c r="AU1197" s="237" t="s">
        <v>82</v>
      </c>
      <c r="AV1197" s="13" t="s">
        <v>80</v>
      </c>
      <c r="AW1197" s="13" t="s">
        <v>30</v>
      </c>
      <c r="AX1197" s="13" t="s">
        <v>73</v>
      </c>
      <c r="AY1197" s="237" t="s">
        <v>152</v>
      </c>
    </row>
    <row r="1198" s="14" customFormat="1">
      <c r="A1198" s="14"/>
      <c r="B1198" s="238"/>
      <c r="C1198" s="239"/>
      <c r="D1198" s="229" t="s">
        <v>159</v>
      </c>
      <c r="E1198" s="240" t="s">
        <v>1</v>
      </c>
      <c r="F1198" s="241" t="s">
        <v>438</v>
      </c>
      <c r="G1198" s="239"/>
      <c r="H1198" s="242">
        <v>2</v>
      </c>
      <c r="I1198" s="243"/>
      <c r="J1198" s="239"/>
      <c r="K1198" s="239"/>
      <c r="L1198" s="244"/>
      <c r="M1198" s="245"/>
      <c r="N1198" s="246"/>
      <c r="O1198" s="246"/>
      <c r="P1198" s="246"/>
      <c r="Q1198" s="246"/>
      <c r="R1198" s="246"/>
      <c r="S1198" s="246"/>
      <c r="T1198" s="24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8" t="s">
        <v>159</v>
      </c>
      <c r="AU1198" s="248" t="s">
        <v>82</v>
      </c>
      <c r="AV1198" s="14" t="s">
        <v>82</v>
      </c>
      <c r="AW1198" s="14" t="s">
        <v>30</v>
      </c>
      <c r="AX1198" s="14" t="s">
        <v>73</v>
      </c>
      <c r="AY1198" s="248" t="s">
        <v>152</v>
      </c>
    </row>
    <row r="1199" s="15" customFormat="1">
      <c r="A1199" s="15"/>
      <c r="B1199" s="249"/>
      <c r="C1199" s="250"/>
      <c r="D1199" s="229" t="s">
        <v>159</v>
      </c>
      <c r="E1199" s="251" t="s">
        <v>1</v>
      </c>
      <c r="F1199" s="252" t="s">
        <v>162</v>
      </c>
      <c r="G1199" s="250"/>
      <c r="H1199" s="253">
        <v>5</v>
      </c>
      <c r="I1199" s="254"/>
      <c r="J1199" s="250"/>
      <c r="K1199" s="250"/>
      <c r="L1199" s="255"/>
      <c r="M1199" s="256"/>
      <c r="N1199" s="257"/>
      <c r="O1199" s="257"/>
      <c r="P1199" s="257"/>
      <c r="Q1199" s="257"/>
      <c r="R1199" s="257"/>
      <c r="S1199" s="257"/>
      <c r="T1199" s="258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9" t="s">
        <v>159</v>
      </c>
      <c r="AU1199" s="259" t="s">
        <v>82</v>
      </c>
      <c r="AV1199" s="15" t="s">
        <v>158</v>
      </c>
      <c r="AW1199" s="15" t="s">
        <v>30</v>
      </c>
      <c r="AX1199" s="15" t="s">
        <v>80</v>
      </c>
      <c r="AY1199" s="259" t="s">
        <v>152</v>
      </c>
    </row>
    <row r="1200" s="2" customFormat="1" ht="24.15" customHeight="1">
      <c r="A1200" s="38"/>
      <c r="B1200" s="39"/>
      <c r="C1200" s="214" t="s">
        <v>775</v>
      </c>
      <c r="D1200" s="214" t="s">
        <v>154</v>
      </c>
      <c r="E1200" s="215" t="s">
        <v>1258</v>
      </c>
      <c r="F1200" s="216" t="s">
        <v>1259</v>
      </c>
      <c r="G1200" s="217" t="s">
        <v>211</v>
      </c>
      <c r="H1200" s="218">
        <v>80</v>
      </c>
      <c r="I1200" s="219"/>
      <c r="J1200" s="220">
        <f>ROUND(I1200*H1200,2)</f>
        <v>0</v>
      </c>
      <c r="K1200" s="216" t="s">
        <v>1</v>
      </c>
      <c r="L1200" s="44"/>
      <c r="M1200" s="221" t="s">
        <v>1</v>
      </c>
      <c r="N1200" s="222" t="s">
        <v>38</v>
      </c>
      <c r="O1200" s="91"/>
      <c r="P1200" s="223">
        <f>O1200*H1200</f>
        <v>0</v>
      </c>
      <c r="Q1200" s="223">
        <v>0</v>
      </c>
      <c r="R1200" s="223">
        <f>Q1200*H1200</f>
        <v>0</v>
      </c>
      <c r="S1200" s="223">
        <v>0</v>
      </c>
      <c r="T1200" s="224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25" t="s">
        <v>190</v>
      </c>
      <c r="AT1200" s="225" t="s">
        <v>154</v>
      </c>
      <c r="AU1200" s="225" t="s">
        <v>82</v>
      </c>
      <c r="AY1200" s="17" t="s">
        <v>152</v>
      </c>
      <c r="BE1200" s="226">
        <f>IF(N1200="základní",J1200,0)</f>
        <v>0</v>
      </c>
      <c r="BF1200" s="226">
        <f>IF(N1200="snížená",J1200,0)</f>
        <v>0</v>
      </c>
      <c r="BG1200" s="226">
        <f>IF(N1200="zákl. přenesená",J1200,0)</f>
        <v>0</v>
      </c>
      <c r="BH1200" s="226">
        <f>IF(N1200="sníž. přenesená",J1200,0)</f>
        <v>0</v>
      </c>
      <c r="BI1200" s="226">
        <f>IF(N1200="nulová",J1200,0)</f>
        <v>0</v>
      </c>
      <c r="BJ1200" s="17" t="s">
        <v>80</v>
      </c>
      <c r="BK1200" s="226">
        <f>ROUND(I1200*H1200,2)</f>
        <v>0</v>
      </c>
      <c r="BL1200" s="17" t="s">
        <v>190</v>
      </c>
      <c r="BM1200" s="225" t="s">
        <v>1260</v>
      </c>
    </row>
    <row r="1201" s="2" customFormat="1" ht="16.5" customHeight="1">
      <c r="A1201" s="38"/>
      <c r="B1201" s="39"/>
      <c r="C1201" s="214" t="s">
        <v>1261</v>
      </c>
      <c r="D1201" s="214" t="s">
        <v>154</v>
      </c>
      <c r="E1201" s="215" t="s">
        <v>1262</v>
      </c>
      <c r="F1201" s="216" t="s">
        <v>1263</v>
      </c>
      <c r="G1201" s="217" t="s">
        <v>218</v>
      </c>
      <c r="H1201" s="218">
        <v>44</v>
      </c>
      <c r="I1201" s="219"/>
      <c r="J1201" s="220">
        <f>ROUND(I1201*H1201,2)</f>
        <v>0</v>
      </c>
      <c r="K1201" s="216" t="s">
        <v>1</v>
      </c>
      <c r="L1201" s="44"/>
      <c r="M1201" s="221" t="s">
        <v>1</v>
      </c>
      <c r="N1201" s="222" t="s">
        <v>38</v>
      </c>
      <c r="O1201" s="91"/>
      <c r="P1201" s="223">
        <f>O1201*H1201</f>
        <v>0</v>
      </c>
      <c r="Q1201" s="223">
        <v>0</v>
      </c>
      <c r="R1201" s="223">
        <f>Q1201*H1201</f>
        <v>0</v>
      </c>
      <c r="S1201" s="223">
        <v>0</v>
      </c>
      <c r="T1201" s="224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25" t="s">
        <v>190</v>
      </c>
      <c r="AT1201" s="225" t="s">
        <v>154</v>
      </c>
      <c r="AU1201" s="225" t="s">
        <v>82</v>
      </c>
      <c r="AY1201" s="17" t="s">
        <v>152</v>
      </c>
      <c r="BE1201" s="226">
        <f>IF(N1201="základní",J1201,0)</f>
        <v>0</v>
      </c>
      <c r="BF1201" s="226">
        <f>IF(N1201="snížená",J1201,0)</f>
        <v>0</v>
      </c>
      <c r="BG1201" s="226">
        <f>IF(N1201="zákl. přenesená",J1201,0)</f>
        <v>0</v>
      </c>
      <c r="BH1201" s="226">
        <f>IF(N1201="sníž. přenesená",J1201,0)</f>
        <v>0</v>
      </c>
      <c r="BI1201" s="226">
        <f>IF(N1201="nulová",J1201,0)</f>
        <v>0</v>
      </c>
      <c r="BJ1201" s="17" t="s">
        <v>80</v>
      </c>
      <c r="BK1201" s="226">
        <f>ROUND(I1201*H1201,2)</f>
        <v>0</v>
      </c>
      <c r="BL1201" s="17" t="s">
        <v>190</v>
      </c>
      <c r="BM1201" s="225" t="s">
        <v>1264</v>
      </c>
    </row>
    <row r="1202" s="2" customFormat="1" ht="16.5" customHeight="1">
      <c r="A1202" s="38"/>
      <c r="B1202" s="39"/>
      <c r="C1202" s="214" t="s">
        <v>780</v>
      </c>
      <c r="D1202" s="214" t="s">
        <v>154</v>
      </c>
      <c r="E1202" s="215" t="s">
        <v>1265</v>
      </c>
      <c r="F1202" s="216" t="s">
        <v>1266</v>
      </c>
      <c r="G1202" s="217" t="s">
        <v>211</v>
      </c>
      <c r="H1202" s="218">
        <v>80</v>
      </c>
      <c r="I1202" s="219"/>
      <c r="J1202" s="220">
        <f>ROUND(I1202*H1202,2)</f>
        <v>0</v>
      </c>
      <c r="K1202" s="216" t="s">
        <v>1</v>
      </c>
      <c r="L1202" s="44"/>
      <c r="M1202" s="221" t="s">
        <v>1</v>
      </c>
      <c r="N1202" s="222" t="s">
        <v>38</v>
      </c>
      <c r="O1202" s="91"/>
      <c r="P1202" s="223">
        <f>O1202*H1202</f>
        <v>0</v>
      </c>
      <c r="Q1202" s="223">
        <v>0</v>
      </c>
      <c r="R1202" s="223">
        <f>Q1202*H1202</f>
        <v>0</v>
      </c>
      <c r="S1202" s="223">
        <v>0</v>
      </c>
      <c r="T1202" s="224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25" t="s">
        <v>190</v>
      </c>
      <c r="AT1202" s="225" t="s">
        <v>154</v>
      </c>
      <c r="AU1202" s="225" t="s">
        <v>82</v>
      </c>
      <c r="AY1202" s="17" t="s">
        <v>152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7" t="s">
        <v>80</v>
      </c>
      <c r="BK1202" s="226">
        <f>ROUND(I1202*H1202,2)</f>
        <v>0</v>
      </c>
      <c r="BL1202" s="17" t="s">
        <v>190</v>
      </c>
      <c r="BM1202" s="225" t="s">
        <v>1267</v>
      </c>
    </row>
    <row r="1203" s="2" customFormat="1" ht="16.5" customHeight="1">
      <c r="A1203" s="38"/>
      <c r="B1203" s="39"/>
      <c r="C1203" s="214" t="s">
        <v>1268</v>
      </c>
      <c r="D1203" s="214" t="s">
        <v>154</v>
      </c>
      <c r="E1203" s="215" t="s">
        <v>1269</v>
      </c>
      <c r="F1203" s="216" t="s">
        <v>1270</v>
      </c>
      <c r="G1203" s="217" t="s">
        <v>211</v>
      </c>
      <c r="H1203" s="218">
        <v>80</v>
      </c>
      <c r="I1203" s="219"/>
      <c r="J1203" s="220">
        <f>ROUND(I1203*H1203,2)</f>
        <v>0</v>
      </c>
      <c r="K1203" s="216" t="s">
        <v>1</v>
      </c>
      <c r="L1203" s="44"/>
      <c r="M1203" s="221" t="s">
        <v>1</v>
      </c>
      <c r="N1203" s="222" t="s">
        <v>38</v>
      </c>
      <c r="O1203" s="91"/>
      <c r="P1203" s="223">
        <f>O1203*H1203</f>
        <v>0</v>
      </c>
      <c r="Q1203" s="223">
        <v>0</v>
      </c>
      <c r="R1203" s="223">
        <f>Q1203*H1203</f>
        <v>0</v>
      </c>
      <c r="S1203" s="223">
        <v>0</v>
      </c>
      <c r="T1203" s="224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25" t="s">
        <v>190</v>
      </c>
      <c r="AT1203" s="225" t="s">
        <v>154</v>
      </c>
      <c r="AU1203" s="225" t="s">
        <v>82</v>
      </c>
      <c r="AY1203" s="17" t="s">
        <v>152</v>
      </c>
      <c r="BE1203" s="226">
        <f>IF(N1203="základní",J1203,0)</f>
        <v>0</v>
      </c>
      <c r="BF1203" s="226">
        <f>IF(N1203="snížená",J1203,0)</f>
        <v>0</v>
      </c>
      <c r="BG1203" s="226">
        <f>IF(N1203="zákl. přenesená",J1203,0)</f>
        <v>0</v>
      </c>
      <c r="BH1203" s="226">
        <f>IF(N1203="sníž. přenesená",J1203,0)</f>
        <v>0</v>
      </c>
      <c r="BI1203" s="226">
        <f>IF(N1203="nulová",J1203,0)</f>
        <v>0</v>
      </c>
      <c r="BJ1203" s="17" t="s">
        <v>80</v>
      </c>
      <c r="BK1203" s="226">
        <f>ROUND(I1203*H1203,2)</f>
        <v>0</v>
      </c>
      <c r="BL1203" s="17" t="s">
        <v>190</v>
      </c>
      <c r="BM1203" s="225" t="s">
        <v>1271</v>
      </c>
    </row>
    <row r="1204" s="2" customFormat="1" ht="24.15" customHeight="1">
      <c r="A1204" s="38"/>
      <c r="B1204" s="39"/>
      <c r="C1204" s="214" t="s">
        <v>790</v>
      </c>
      <c r="D1204" s="214" t="s">
        <v>154</v>
      </c>
      <c r="E1204" s="215" t="s">
        <v>1272</v>
      </c>
      <c r="F1204" s="216" t="s">
        <v>1273</v>
      </c>
      <c r="G1204" s="217" t="s">
        <v>185</v>
      </c>
      <c r="H1204" s="218">
        <v>1.032</v>
      </c>
      <c r="I1204" s="219"/>
      <c r="J1204" s="220">
        <f>ROUND(I1204*H1204,2)</f>
        <v>0</v>
      </c>
      <c r="K1204" s="216" t="s">
        <v>1</v>
      </c>
      <c r="L1204" s="44"/>
      <c r="M1204" s="221" t="s">
        <v>1</v>
      </c>
      <c r="N1204" s="222" t="s">
        <v>38</v>
      </c>
      <c r="O1204" s="91"/>
      <c r="P1204" s="223">
        <f>O1204*H1204</f>
        <v>0</v>
      </c>
      <c r="Q1204" s="223">
        <v>0</v>
      </c>
      <c r="R1204" s="223">
        <f>Q1204*H1204</f>
        <v>0</v>
      </c>
      <c r="S1204" s="223">
        <v>0</v>
      </c>
      <c r="T1204" s="224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25" t="s">
        <v>190</v>
      </c>
      <c r="AT1204" s="225" t="s">
        <v>154</v>
      </c>
      <c r="AU1204" s="225" t="s">
        <v>82</v>
      </c>
      <c r="AY1204" s="17" t="s">
        <v>152</v>
      </c>
      <c r="BE1204" s="226">
        <f>IF(N1204="základní",J1204,0)</f>
        <v>0</v>
      </c>
      <c r="BF1204" s="226">
        <f>IF(N1204="snížená",J1204,0)</f>
        <v>0</v>
      </c>
      <c r="BG1204" s="226">
        <f>IF(N1204="zákl. přenesená",J1204,0)</f>
        <v>0</v>
      </c>
      <c r="BH1204" s="226">
        <f>IF(N1204="sníž. přenesená",J1204,0)</f>
        <v>0</v>
      </c>
      <c r="BI1204" s="226">
        <f>IF(N1204="nulová",J1204,0)</f>
        <v>0</v>
      </c>
      <c r="BJ1204" s="17" t="s">
        <v>80</v>
      </c>
      <c r="BK1204" s="226">
        <f>ROUND(I1204*H1204,2)</f>
        <v>0</v>
      </c>
      <c r="BL1204" s="17" t="s">
        <v>190</v>
      </c>
      <c r="BM1204" s="225" t="s">
        <v>1274</v>
      </c>
    </row>
    <row r="1205" s="12" customFormat="1" ht="22.8" customHeight="1">
      <c r="A1205" s="12"/>
      <c r="B1205" s="198"/>
      <c r="C1205" s="199"/>
      <c r="D1205" s="200" t="s">
        <v>72</v>
      </c>
      <c r="E1205" s="212" t="s">
        <v>1275</v>
      </c>
      <c r="F1205" s="212" t="s">
        <v>1276</v>
      </c>
      <c r="G1205" s="199"/>
      <c r="H1205" s="199"/>
      <c r="I1205" s="202"/>
      <c r="J1205" s="213">
        <f>BK1205</f>
        <v>0</v>
      </c>
      <c r="K1205" s="199"/>
      <c r="L1205" s="204"/>
      <c r="M1205" s="205"/>
      <c r="N1205" s="206"/>
      <c r="O1205" s="206"/>
      <c r="P1205" s="207">
        <f>P1206</f>
        <v>0</v>
      </c>
      <c r="Q1205" s="206"/>
      <c r="R1205" s="207">
        <f>R1206</f>
        <v>0</v>
      </c>
      <c r="S1205" s="206"/>
      <c r="T1205" s="208">
        <f>T1206</f>
        <v>0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209" t="s">
        <v>82</v>
      </c>
      <c r="AT1205" s="210" t="s">
        <v>72</v>
      </c>
      <c r="AU1205" s="210" t="s">
        <v>80</v>
      </c>
      <c r="AY1205" s="209" t="s">
        <v>152</v>
      </c>
      <c r="BK1205" s="211">
        <f>BK1206</f>
        <v>0</v>
      </c>
    </row>
    <row r="1206" s="2" customFormat="1" ht="16.5" customHeight="1">
      <c r="A1206" s="38"/>
      <c r="B1206" s="39"/>
      <c r="C1206" s="214" t="s">
        <v>1277</v>
      </c>
      <c r="D1206" s="214" t="s">
        <v>154</v>
      </c>
      <c r="E1206" s="215" t="s">
        <v>1278</v>
      </c>
      <c r="F1206" s="216" t="s">
        <v>1279</v>
      </c>
      <c r="G1206" s="217" t="s">
        <v>1280</v>
      </c>
      <c r="H1206" s="218">
        <v>1</v>
      </c>
      <c r="I1206" s="219"/>
      <c r="J1206" s="220">
        <f>ROUND(I1206*H1206,2)</f>
        <v>0</v>
      </c>
      <c r="K1206" s="216" t="s">
        <v>1</v>
      </c>
      <c r="L1206" s="44"/>
      <c r="M1206" s="221" t="s">
        <v>1</v>
      </c>
      <c r="N1206" s="222" t="s">
        <v>38</v>
      </c>
      <c r="O1206" s="91"/>
      <c r="P1206" s="223">
        <f>O1206*H1206</f>
        <v>0</v>
      </c>
      <c r="Q1206" s="223">
        <v>0</v>
      </c>
      <c r="R1206" s="223">
        <f>Q1206*H1206</f>
        <v>0</v>
      </c>
      <c r="S1206" s="223">
        <v>0</v>
      </c>
      <c r="T1206" s="224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25" t="s">
        <v>190</v>
      </c>
      <c r="AT1206" s="225" t="s">
        <v>154</v>
      </c>
      <c r="AU1206" s="225" t="s">
        <v>82</v>
      </c>
      <c r="AY1206" s="17" t="s">
        <v>152</v>
      </c>
      <c r="BE1206" s="226">
        <f>IF(N1206="základní",J1206,0)</f>
        <v>0</v>
      </c>
      <c r="BF1206" s="226">
        <f>IF(N1206="snížená",J1206,0)</f>
        <v>0</v>
      </c>
      <c r="BG1206" s="226">
        <f>IF(N1206="zákl. přenesená",J1206,0)</f>
        <v>0</v>
      </c>
      <c r="BH1206" s="226">
        <f>IF(N1206="sníž. přenesená",J1206,0)</f>
        <v>0</v>
      </c>
      <c r="BI1206" s="226">
        <f>IF(N1206="nulová",J1206,0)</f>
        <v>0</v>
      </c>
      <c r="BJ1206" s="17" t="s">
        <v>80</v>
      </c>
      <c r="BK1206" s="226">
        <f>ROUND(I1206*H1206,2)</f>
        <v>0</v>
      </c>
      <c r="BL1206" s="17" t="s">
        <v>190</v>
      </c>
      <c r="BM1206" s="225" t="s">
        <v>1281</v>
      </c>
    </row>
    <row r="1207" s="12" customFormat="1" ht="22.8" customHeight="1">
      <c r="A1207" s="12"/>
      <c r="B1207" s="198"/>
      <c r="C1207" s="199"/>
      <c r="D1207" s="200" t="s">
        <v>72</v>
      </c>
      <c r="E1207" s="212" t="s">
        <v>1282</v>
      </c>
      <c r="F1207" s="212" t="s">
        <v>1283</v>
      </c>
      <c r="G1207" s="199"/>
      <c r="H1207" s="199"/>
      <c r="I1207" s="202"/>
      <c r="J1207" s="213">
        <f>BK1207</f>
        <v>0</v>
      </c>
      <c r="K1207" s="199"/>
      <c r="L1207" s="204"/>
      <c r="M1207" s="205"/>
      <c r="N1207" s="206"/>
      <c r="O1207" s="206"/>
      <c r="P1207" s="207">
        <f>P1208</f>
        <v>0</v>
      </c>
      <c r="Q1207" s="206"/>
      <c r="R1207" s="207">
        <f>R1208</f>
        <v>0</v>
      </c>
      <c r="S1207" s="206"/>
      <c r="T1207" s="208">
        <f>T1208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09" t="s">
        <v>82</v>
      </c>
      <c r="AT1207" s="210" t="s">
        <v>72</v>
      </c>
      <c r="AU1207" s="210" t="s">
        <v>80</v>
      </c>
      <c r="AY1207" s="209" t="s">
        <v>152</v>
      </c>
      <c r="BK1207" s="211">
        <f>BK1208</f>
        <v>0</v>
      </c>
    </row>
    <row r="1208" s="2" customFormat="1" ht="16.5" customHeight="1">
      <c r="A1208" s="38"/>
      <c r="B1208" s="39"/>
      <c r="C1208" s="214" t="s">
        <v>795</v>
      </c>
      <c r="D1208" s="214" t="s">
        <v>154</v>
      </c>
      <c r="E1208" s="215" t="s">
        <v>1284</v>
      </c>
      <c r="F1208" s="216" t="s">
        <v>1285</v>
      </c>
      <c r="G1208" s="217" t="s">
        <v>1286</v>
      </c>
      <c r="H1208" s="218">
        <v>1</v>
      </c>
      <c r="I1208" s="219"/>
      <c r="J1208" s="220">
        <f>ROUND(I1208*H1208,2)</f>
        <v>0</v>
      </c>
      <c r="K1208" s="216" t="s">
        <v>1</v>
      </c>
      <c r="L1208" s="44"/>
      <c r="M1208" s="221" t="s">
        <v>1</v>
      </c>
      <c r="N1208" s="222" t="s">
        <v>38</v>
      </c>
      <c r="O1208" s="91"/>
      <c r="P1208" s="223">
        <f>O1208*H1208</f>
        <v>0</v>
      </c>
      <c r="Q1208" s="223">
        <v>0</v>
      </c>
      <c r="R1208" s="223">
        <f>Q1208*H1208</f>
        <v>0</v>
      </c>
      <c r="S1208" s="223">
        <v>0</v>
      </c>
      <c r="T1208" s="224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25" t="s">
        <v>190</v>
      </c>
      <c r="AT1208" s="225" t="s">
        <v>154</v>
      </c>
      <c r="AU1208" s="225" t="s">
        <v>82</v>
      </c>
      <c r="AY1208" s="17" t="s">
        <v>152</v>
      </c>
      <c r="BE1208" s="226">
        <f>IF(N1208="základní",J1208,0)</f>
        <v>0</v>
      </c>
      <c r="BF1208" s="226">
        <f>IF(N1208="snížená",J1208,0)</f>
        <v>0</v>
      </c>
      <c r="BG1208" s="226">
        <f>IF(N1208="zákl. přenesená",J1208,0)</f>
        <v>0</v>
      </c>
      <c r="BH1208" s="226">
        <f>IF(N1208="sníž. přenesená",J1208,0)</f>
        <v>0</v>
      </c>
      <c r="BI1208" s="226">
        <f>IF(N1208="nulová",J1208,0)</f>
        <v>0</v>
      </c>
      <c r="BJ1208" s="17" t="s">
        <v>80</v>
      </c>
      <c r="BK1208" s="226">
        <f>ROUND(I1208*H1208,2)</f>
        <v>0</v>
      </c>
      <c r="BL1208" s="17" t="s">
        <v>190</v>
      </c>
      <c r="BM1208" s="225" t="s">
        <v>1287</v>
      </c>
    </row>
    <row r="1209" s="12" customFormat="1" ht="22.8" customHeight="1">
      <c r="A1209" s="12"/>
      <c r="B1209" s="198"/>
      <c r="C1209" s="199"/>
      <c r="D1209" s="200" t="s">
        <v>72</v>
      </c>
      <c r="E1209" s="212" t="s">
        <v>1288</v>
      </c>
      <c r="F1209" s="212" t="s">
        <v>1289</v>
      </c>
      <c r="G1209" s="199"/>
      <c r="H1209" s="199"/>
      <c r="I1209" s="202"/>
      <c r="J1209" s="213">
        <f>BK1209</f>
        <v>0</v>
      </c>
      <c r="K1209" s="199"/>
      <c r="L1209" s="204"/>
      <c r="M1209" s="205"/>
      <c r="N1209" s="206"/>
      <c r="O1209" s="206"/>
      <c r="P1209" s="207">
        <f>SUM(P1210:P1220)</f>
        <v>0</v>
      </c>
      <c r="Q1209" s="206"/>
      <c r="R1209" s="207">
        <f>SUM(R1210:R1220)</f>
        <v>0</v>
      </c>
      <c r="S1209" s="206"/>
      <c r="T1209" s="208">
        <f>SUM(T1210:T1220)</f>
        <v>0</v>
      </c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R1209" s="209" t="s">
        <v>82</v>
      </c>
      <c r="AT1209" s="210" t="s">
        <v>72</v>
      </c>
      <c r="AU1209" s="210" t="s">
        <v>80</v>
      </c>
      <c r="AY1209" s="209" t="s">
        <v>152</v>
      </c>
      <c r="BK1209" s="211">
        <f>SUM(BK1210:BK1220)</f>
        <v>0</v>
      </c>
    </row>
    <row r="1210" s="2" customFormat="1" ht="16.5" customHeight="1">
      <c r="A1210" s="38"/>
      <c r="B1210" s="39"/>
      <c r="C1210" s="214" t="s">
        <v>1290</v>
      </c>
      <c r="D1210" s="214" t="s">
        <v>154</v>
      </c>
      <c r="E1210" s="215" t="s">
        <v>1291</v>
      </c>
      <c r="F1210" s="216" t="s">
        <v>1292</v>
      </c>
      <c r="G1210" s="217" t="s">
        <v>1280</v>
      </c>
      <c r="H1210" s="218">
        <v>1</v>
      </c>
      <c r="I1210" s="219"/>
      <c r="J1210" s="220">
        <f>ROUND(I1210*H1210,2)</f>
        <v>0</v>
      </c>
      <c r="K1210" s="216" t="s">
        <v>1</v>
      </c>
      <c r="L1210" s="44"/>
      <c r="M1210" s="221" t="s">
        <v>1</v>
      </c>
      <c r="N1210" s="222" t="s">
        <v>38</v>
      </c>
      <c r="O1210" s="91"/>
      <c r="P1210" s="223">
        <f>O1210*H1210</f>
        <v>0</v>
      </c>
      <c r="Q1210" s="223">
        <v>0</v>
      </c>
      <c r="R1210" s="223">
        <f>Q1210*H1210</f>
        <v>0</v>
      </c>
      <c r="S1210" s="223">
        <v>0</v>
      </c>
      <c r="T1210" s="224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25" t="s">
        <v>190</v>
      </c>
      <c r="AT1210" s="225" t="s">
        <v>154</v>
      </c>
      <c r="AU1210" s="225" t="s">
        <v>82</v>
      </c>
      <c r="AY1210" s="17" t="s">
        <v>152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7" t="s">
        <v>80</v>
      </c>
      <c r="BK1210" s="226">
        <f>ROUND(I1210*H1210,2)</f>
        <v>0</v>
      </c>
      <c r="BL1210" s="17" t="s">
        <v>190</v>
      </c>
      <c r="BM1210" s="225" t="s">
        <v>1293</v>
      </c>
    </row>
    <row r="1211" s="13" customFormat="1">
      <c r="A1211" s="13"/>
      <c r="B1211" s="227"/>
      <c r="C1211" s="228"/>
      <c r="D1211" s="229" t="s">
        <v>159</v>
      </c>
      <c r="E1211" s="230" t="s">
        <v>1</v>
      </c>
      <c r="F1211" s="231" t="s">
        <v>1294</v>
      </c>
      <c r="G1211" s="228"/>
      <c r="H1211" s="230" t="s">
        <v>1</v>
      </c>
      <c r="I1211" s="232"/>
      <c r="J1211" s="228"/>
      <c r="K1211" s="228"/>
      <c r="L1211" s="233"/>
      <c r="M1211" s="234"/>
      <c r="N1211" s="235"/>
      <c r="O1211" s="235"/>
      <c r="P1211" s="235"/>
      <c r="Q1211" s="235"/>
      <c r="R1211" s="235"/>
      <c r="S1211" s="235"/>
      <c r="T1211" s="23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7" t="s">
        <v>159</v>
      </c>
      <c r="AU1211" s="237" t="s">
        <v>82</v>
      </c>
      <c r="AV1211" s="13" t="s">
        <v>80</v>
      </c>
      <c r="AW1211" s="13" t="s">
        <v>30</v>
      </c>
      <c r="AX1211" s="13" t="s">
        <v>73</v>
      </c>
      <c r="AY1211" s="237" t="s">
        <v>152</v>
      </c>
    </row>
    <row r="1212" s="13" customFormat="1">
      <c r="A1212" s="13"/>
      <c r="B1212" s="227"/>
      <c r="C1212" s="228"/>
      <c r="D1212" s="229" t="s">
        <v>159</v>
      </c>
      <c r="E1212" s="230" t="s">
        <v>1</v>
      </c>
      <c r="F1212" s="231" t="s">
        <v>1295</v>
      </c>
      <c r="G1212" s="228"/>
      <c r="H1212" s="230" t="s">
        <v>1</v>
      </c>
      <c r="I1212" s="232"/>
      <c r="J1212" s="228"/>
      <c r="K1212" s="228"/>
      <c r="L1212" s="233"/>
      <c r="M1212" s="234"/>
      <c r="N1212" s="235"/>
      <c r="O1212" s="235"/>
      <c r="P1212" s="235"/>
      <c r="Q1212" s="235"/>
      <c r="R1212" s="235"/>
      <c r="S1212" s="235"/>
      <c r="T1212" s="236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7" t="s">
        <v>159</v>
      </c>
      <c r="AU1212" s="237" t="s">
        <v>82</v>
      </c>
      <c r="AV1212" s="13" t="s">
        <v>80</v>
      </c>
      <c r="AW1212" s="13" t="s">
        <v>30</v>
      </c>
      <c r="AX1212" s="13" t="s">
        <v>73</v>
      </c>
      <c r="AY1212" s="237" t="s">
        <v>152</v>
      </c>
    </row>
    <row r="1213" s="13" customFormat="1">
      <c r="A1213" s="13"/>
      <c r="B1213" s="227"/>
      <c r="C1213" s="228"/>
      <c r="D1213" s="229" t="s">
        <v>159</v>
      </c>
      <c r="E1213" s="230" t="s">
        <v>1</v>
      </c>
      <c r="F1213" s="231" t="s">
        <v>1296</v>
      </c>
      <c r="G1213" s="228"/>
      <c r="H1213" s="230" t="s">
        <v>1</v>
      </c>
      <c r="I1213" s="232"/>
      <c r="J1213" s="228"/>
      <c r="K1213" s="228"/>
      <c r="L1213" s="233"/>
      <c r="M1213" s="234"/>
      <c r="N1213" s="235"/>
      <c r="O1213" s="235"/>
      <c r="P1213" s="235"/>
      <c r="Q1213" s="235"/>
      <c r="R1213" s="235"/>
      <c r="S1213" s="235"/>
      <c r="T1213" s="23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7" t="s">
        <v>159</v>
      </c>
      <c r="AU1213" s="237" t="s">
        <v>82</v>
      </c>
      <c r="AV1213" s="13" t="s">
        <v>80</v>
      </c>
      <c r="AW1213" s="13" t="s">
        <v>30</v>
      </c>
      <c r="AX1213" s="13" t="s">
        <v>73</v>
      </c>
      <c r="AY1213" s="237" t="s">
        <v>152</v>
      </c>
    </row>
    <row r="1214" s="13" customFormat="1">
      <c r="A1214" s="13"/>
      <c r="B1214" s="227"/>
      <c r="C1214" s="228"/>
      <c r="D1214" s="229" t="s">
        <v>159</v>
      </c>
      <c r="E1214" s="230" t="s">
        <v>1</v>
      </c>
      <c r="F1214" s="231" t="s">
        <v>1297</v>
      </c>
      <c r="G1214" s="228"/>
      <c r="H1214" s="230" t="s">
        <v>1</v>
      </c>
      <c r="I1214" s="232"/>
      <c r="J1214" s="228"/>
      <c r="K1214" s="228"/>
      <c r="L1214" s="233"/>
      <c r="M1214" s="234"/>
      <c r="N1214" s="235"/>
      <c r="O1214" s="235"/>
      <c r="P1214" s="235"/>
      <c r="Q1214" s="235"/>
      <c r="R1214" s="235"/>
      <c r="S1214" s="235"/>
      <c r="T1214" s="23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7" t="s">
        <v>159</v>
      </c>
      <c r="AU1214" s="237" t="s">
        <v>82</v>
      </c>
      <c r="AV1214" s="13" t="s">
        <v>80</v>
      </c>
      <c r="AW1214" s="13" t="s">
        <v>30</v>
      </c>
      <c r="AX1214" s="13" t="s">
        <v>73</v>
      </c>
      <c r="AY1214" s="237" t="s">
        <v>152</v>
      </c>
    </row>
    <row r="1215" s="13" customFormat="1">
      <c r="A1215" s="13"/>
      <c r="B1215" s="227"/>
      <c r="C1215" s="228"/>
      <c r="D1215" s="229" t="s">
        <v>159</v>
      </c>
      <c r="E1215" s="230" t="s">
        <v>1</v>
      </c>
      <c r="F1215" s="231" t="s">
        <v>1298</v>
      </c>
      <c r="G1215" s="228"/>
      <c r="H1215" s="230" t="s">
        <v>1</v>
      </c>
      <c r="I1215" s="232"/>
      <c r="J1215" s="228"/>
      <c r="K1215" s="228"/>
      <c r="L1215" s="233"/>
      <c r="M1215" s="234"/>
      <c r="N1215" s="235"/>
      <c r="O1215" s="235"/>
      <c r="P1215" s="235"/>
      <c r="Q1215" s="235"/>
      <c r="R1215" s="235"/>
      <c r="S1215" s="235"/>
      <c r="T1215" s="23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7" t="s">
        <v>159</v>
      </c>
      <c r="AU1215" s="237" t="s">
        <v>82</v>
      </c>
      <c r="AV1215" s="13" t="s">
        <v>80</v>
      </c>
      <c r="AW1215" s="13" t="s">
        <v>30</v>
      </c>
      <c r="AX1215" s="13" t="s">
        <v>73</v>
      </c>
      <c r="AY1215" s="237" t="s">
        <v>152</v>
      </c>
    </row>
    <row r="1216" s="13" customFormat="1">
      <c r="A1216" s="13"/>
      <c r="B1216" s="227"/>
      <c r="C1216" s="228"/>
      <c r="D1216" s="229" t="s">
        <v>159</v>
      </c>
      <c r="E1216" s="230" t="s">
        <v>1</v>
      </c>
      <c r="F1216" s="231" t="s">
        <v>1299</v>
      </c>
      <c r="G1216" s="228"/>
      <c r="H1216" s="230" t="s">
        <v>1</v>
      </c>
      <c r="I1216" s="232"/>
      <c r="J1216" s="228"/>
      <c r="K1216" s="228"/>
      <c r="L1216" s="233"/>
      <c r="M1216" s="234"/>
      <c r="N1216" s="235"/>
      <c r="O1216" s="235"/>
      <c r="P1216" s="235"/>
      <c r="Q1216" s="235"/>
      <c r="R1216" s="235"/>
      <c r="S1216" s="235"/>
      <c r="T1216" s="23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7" t="s">
        <v>159</v>
      </c>
      <c r="AU1216" s="237" t="s">
        <v>82</v>
      </c>
      <c r="AV1216" s="13" t="s">
        <v>80</v>
      </c>
      <c r="AW1216" s="13" t="s">
        <v>30</v>
      </c>
      <c r="AX1216" s="13" t="s">
        <v>73</v>
      </c>
      <c r="AY1216" s="237" t="s">
        <v>152</v>
      </c>
    </row>
    <row r="1217" s="13" customFormat="1">
      <c r="A1217" s="13"/>
      <c r="B1217" s="227"/>
      <c r="C1217" s="228"/>
      <c r="D1217" s="229" t="s">
        <v>159</v>
      </c>
      <c r="E1217" s="230" t="s">
        <v>1</v>
      </c>
      <c r="F1217" s="231" t="s">
        <v>1300</v>
      </c>
      <c r="G1217" s="228"/>
      <c r="H1217" s="230" t="s">
        <v>1</v>
      </c>
      <c r="I1217" s="232"/>
      <c r="J1217" s="228"/>
      <c r="K1217" s="228"/>
      <c r="L1217" s="233"/>
      <c r="M1217" s="234"/>
      <c r="N1217" s="235"/>
      <c r="O1217" s="235"/>
      <c r="P1217" s="235"/>
      <c r="Q1217" s="235"/>
      <c r="R1217" s="235"/>
      <c r="S1217" s="235"/>
      <c r="T1217" s="23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7" t="s">
        <v>159</v>
      </c>
      <c r="AU1217" s="237" t="s">
        <v>82</v>
      </c>
      <c r="AV1217" s="13" t="s">
        <v>80</v>
      </c>
      <c r="AW1217" s="13" t="s">
        <v>30</v>
      </c>
      <c r="AX1217" s="13" t="s">
        <v>73</v>
      </c>
      <c r="AY1217" s="237" t="s">
        <v>152</v>
      </c>
    </row>
    <row r="1218" s="13" customFormat="1">
      <c r="A1218" s="13"/>
      <c r="B1218" s="227"/>
      <c r="C1218" s="228"/>
      <c r="D1218" s="229" t="s">
        <v>159</v>
      </c>
      <c r="E1218" s="230" t="s">
        <v>1</v>
      </c>
      <c r="F1218" s="231" t="s">
        <v>1301</v>
      </c>
      <c r="G1218" s="228"/>
      <c r="H1218" s="230" t="s">
        <v>1</v>
      </c>
      <c r="I1218" s="232"/>
      <c r="J1218" s="228"/>
      <c r="K1218" s="228"/>
      <c r="L1218" s="233"/>
      <c r="M1218" s="234"/>
      <c r="N1218" s="235"/>
      <c r="O1218" s="235"/>
      <c r="P1218" s="235"/>
      <c r="Q1218" s="235"/>
      <c r="R1218" s="235"/>
      <c r="S1218" s="235"/>
      <c r="T1218" s="23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7" t="s">
        <v>159</v>
      </c>
      <c r="AU1218" s="237" t="s">
        <v>82</v>
      </c>
      <c r="AV1218" s="13" t="s">
        <v>80</v>
      </c>
      <c r="AW1218" s="13" t="s">
        <v>30</v>
      </c>
      <c r="AX1218" s="13" t="s">
        <v>73</v>
      </c>
      <c r="AY1218" s="237" t="s">
        <v>152</v>
      </c>
    </row>
    <row r="1219" s="14" customFormat="1">
      <c r="A1219" s="14"/>
      <c r="B1219" s="238"/>
      <c r="C1219" s="239"/>
      <c r="D1219" s="229" t="s">
        <v>159</v>
      </c>
      <c r="E1219" s="240" t="s">
        <v>1</v>
      </c>
      <c r="F1219" s="241" t="s">
        <v>80</v>
      </c>
      <c r="G1219" s="239"/>
      <c r="H1219" s="242">
        <v>1</v>
      </c>
      <c r="I1219" s="243"/>
      <c r="J1219" s="239"/>
      <c r="K1219" s="239"/>
      <c r="L1219" s="244"/>
      <c r="M1219" s="245"/>
      <c r="N1219" s="246"/>
      <c r="O1219" s="246"/>
      <c r="P1219" s="246"/>
      <c r="Q1219" s="246"/>
      <c r="R1219" s="246"/>
      <c r="S1219" s="246"/>
      <c r="T1219" s="24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8" t="s">
        <v>159</v>
      </c>
      <c r="AU1219" s="248" t="s">
        <v>82</v>
      </c>
      <c r="AV1219" s="14" t="s">
        <v>82</v>
      </c>
      <c r="AW1219" s="14" t="s">
        <v>30</v>
      </c>
      <c r="AX1219" s="14" t="s">
        <v>73</v>
      </c>
      <c r="AY1219" s="248" t="s">
        <v>152</v>
      </c>
    </row>
    <row r="1220" s="15" customFormat="1">
      <c r="A1220" s="15"/>
      <c r="B1220" s="249"/>
      <c r="C1220" s="250"/>
      <c r="D1220" s="229" t="s">
        <v>159</v>
      </c>
      <c r="E1220" s="251" t="s">
        <v>1</v>
      </c>
      <c r="F1220" s="252" t="s">
        <v>162</v>
      </c>
      <c r="G1220" s="250"/>
      <c r="H1220" s="253">
        <v>1</v>
      </c>
      <c r="I1220" s="254"/>
      <c r="J1220" s="250"/>
      <c r="K1220" s="250"/>
      <c r="L1220" s="255"/>
      <c r="M1220" s="256"/>
      <c r="N1220" s="257"/>
      <c r="O1220" s="257"/>
      <c r="P1220" s="257"/>
      <c r="Q1220" s="257"/>
      <c r="R1220" s="257"/>
      <c r="S1220" s="257"/>
      <c r="T1220" s="258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9" t="s">
        <v>159</v>
      </c>
      <c r="AU1220" s="259" t="s">
        <v>82</v>
      </c>
      <c r="AV1220" s="15" t="s">
        <v>158</v>
      </c>
      <c r="AW1220" s="15" t="s">
        <v>30</v>
      </c>
      <c r="AX1220" s="15" t="s">
        <v>80</v>
      </c>
      <c r="AY1220" s="259" t="s">
        <v>152</v>
      </c>
    </row>
    <row r="1221" s="12" customFormat="1" ht="22.8" customHeight="1">
      <c r="A1221" s="12"/>
      <c r="B1221" s="198"/>
      <c r="C1221" s="199"/>
      <c r="D1221" s="200" t="s">
        <v>72</v>
      </c>
      <c r="E1221" s="212" t="s">
        <v>1302</v>
      </c>
      <c r="F1221" s="212" t="s">
        <v>1303</v>
      </c>
      <c r="G1221" s="199"/>
      <c r="H1221" s="199"/>
      <c r="I1221" s="202"/>
      <c r="J1221" s="213">
        <f>BK1221</f>
        <v>0</v>
      </c>
      <c r="K1221" s="199"/>
      <c r="L1221" s="204"/>
      <c r="M1221" s="205"/>
      <c r="N1221" s="206"/>
      <c r="O1221" s="206"/>
      <c r="P1221" s="207">
        <f>SUM(P1222:P1248)</f>
        <v>0</v>
      </c>
      <c r="Q1221" s="206"/>
      <c r="R1221" s="207">
        <f>SUM(R1222:R1248)</f>
        <v>0</v>
      </c>
      <c r="S1221" s="206"/>
      <c r="T1221" s="208">
        <f>SUM(T1222:T1248)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09" t="s">
        <v>82</v>
      </c>
      <c r="AT1221" s="210" t="s">
        <v>72</v>
      </c>
      <c r="AU1221" s="210" t="s">
        <v>80</v>
      </c>
      <c r="AY1221" s="209" t="s">
        <v>152</v>
      </c>
      <c r="BK1221" s="211">
        <f>SUM(BK1222:BK1248)</f>
        <v>0</v>
      </c>
    </row>
    <row r="1222" s="2" customFormat="1" ht="16.5" customHeight="1">
      <c r="A1222" s="38"/>
      <c r="B1222" s="39"/>
      <c r="C1222" s="214" t="s">
        <v>799</v>
      </c>
      <c r="D1222" s="214" t="s">
        <v>154</v>
      </c>
      <c r="E1222" s="215" t="s">
        <v>1304</v>
      </c>
      <c r="F1222" s="216" t="s">
        <v>1305</v>
      </c>
      <c r="G1222" s="217" t="s">
        <v>211</v>
      </c>
      <c r="H1222" s="218">
        <v>14.279999999999999</v>
      </c>
      <c r="I1222" s="219"/>
      <c r="J1222" s="220">
        <f>ROUND(I1222*H1222,2)</f>
        <v>0</v>
      </c>
      <c r="K1222" s="216" t="s">
        <v>1</v>
      </c>
      <c r="L1222" s="44"/>
      <c r="M1222" s="221" t="s">
        <v>1</v>
      </c>
      <c r="N1222" s="222" t="s">
        <v>38</v>
      </c>
      <c r="O1222" s="91"/>
      <c r="P1222" s="223">
        <f>O1222*H1222</f>
        <v>0</v>
      </c>
      <c r="Q1222" s="223">
        <v>0</v>
      </c>
      <c r="R1222" s="223">
        <f>Q1222*H1222</f>
        <v>0</v>
      </c>
      <c r="S1222" s="223">
        <v>0</v>
      </c>
      <c r="T1222" s="224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225" t="s">
        <v>190</v>
      </c>
      <c r="AT1222" s="225" t="s">
        <v>154</v>
      </c>
      <c r="AU1222" s="225" t="s">
        <v>82</v>
      </c>
      <c r="AY1222" s="17" t="s">
        <v>152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7" t="s">
        <v>80</v>
      </c>
      <c r="BK1222" s="226">
        <f>ROUND(I1222*H1222,2)</f>
        <v>0</v>
      </c>
      <c r="BL1222" s="17" t="s">
        <v>190</v>
      </c>
      <c r="BM1222" s="225" t="s">
        <v>1306</v>
      </c>
    </row>
    <row r="1223" s="14" customFormat="1">
      <c r="A1223" s="14"/>
      <c r="B1223" s="238"/>
      <c r="C1223" s="239"/>
      <c r="D1223" s="229" t="s">
        <v>159</v>
      </c>
      <c r="E1223" s="240" t="s">
        <v>1</v>
      </c>
      <c r="F1223" s="241" t="s">
        <v>1307</v>
      </c>
      <c r="G1223" s="239"/>
      <c r="H1223" s="242">
        <v>14.279999999999999</v>
      </c>
      <c r="I1223" s="243"/>
      <c r="J1223" s="239"/>
      <c r="K1223" s="239"/>
      <c r="L1223" s="244"/>
      <c r="M1223" s="245"/>
      <c r="N1223" s="246"/>
      <c r="O1223" s="246"/>
      <c r="P1223" s="246"/>
      <c r="Q1223" s="246"/>
      <c r="R1223" s="246"/>
      <c r="S1223" s="246"/>
      <c r="T1223" s="24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8" t="s">
        <v>159</v>
      </c>
      <c r="AU1223" s="248" t="s">
        <v>82</v>
      </c>
      <c r="AV1223" s="14" t="s">
        <v>82</v>
      </c>
      <c r="AW1223" s="14" t="s">
        <v>30</v>
      </c>
      <c r="AX1223" s="14" t="s">
        <v>73</v>
      </c>
      <c r="AY1223" s="248" t="s">
        <v>152</v>
      </c>
    </row>
    <row r="1224" s="15" customFormat="1">
      <c r="A1224" s="15"/>
      <c r="B1224" s="249"/>
      <c r="C1224" s="250"/>
      <c r="D1224" s="229" t="s">
        <v>159</v>
      </c>
      <c r="E1224" s="251" t="s">
        <v>1</v>
      </c>
      <c r="F1224" s="252" t="s">
        <v>162</v>
      </c>
      <c r="G1224" s="250"/>
      <c r="H1224" s="253">
        <v>14.279999999999999</v>
      </c>
      <c r="I1224" s="254"/>
      <c r="J1224" s="250"/>
      <c r="K1224" s="250"/>
      <c r="L1224" s="255"/>
      <c r="M1224" s="256"/>
      <c r="N1224" s="257"/>
      <c r="O1224" s="257"/>
      <c r="P1224" s="257"/>
      <c r="Q1224" s="257"/>
      <c r="R1224" s="257"/>
      <c r="S1224" s="257"/>
      <c r="T1224" s="258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9" t="s">
        <v>159</v>
      </c>
      <c r="AU1224" s="259" t="s">
        <v>82</v>
      </c>
      <c r="AV1224" s="15" t="s">
        <v>158</v>
      </c>
      <c r="AW1224" s="15" t="s">
        <v>30</v>
      </c>
      <c r="AX1224" s="15" t="s">
        <v>80</v>
      </c>
      <c r="AY1224" s="259" t="s">
        <v>152</v>
      </c>
    </row>
    <row r="1225" s="2" customFormat="1" ht="16.5" customHeight="1">
      <c r="A1225" s="38"/>
      <c r="B1225" s="39"/>
      <c r="C1225" s="214" t="s">
        <v>1308</v>
      </c>
      <c r="D1225" s="214" t="s">
        <v>154</v>
      </c>
      <c r="E1225" s="215" t="s">
        <v>1309</v>
      </c>
      <c r="F1225" s="216" t="s">
        <v>1310</v>
      </c>
      <c r="G1225" s="217" t="s">
        <v>1286</v>
      </c>
      <c r="H1225" s="218">
        <v>1</v>
      </c>
      <c r="I1225" s="219"/>
      <c r="J1225" s="220">
        <f>ROUND(I1225*H1225,2)</f>
        <v>0</v>
      </c>
      <c r="K1225" s="216" t="s">
        <v>1</v>
      </c>
      <c r="L1225" s="44"/>
      <c r="M1225" s="221" t="s">
        <v>1</v>
      </c>
      <c r="N1225" s="222" t="s">
        <v>38</v>
      </c>
      <c r="O1225" s="91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25" t="s">
        <v>190</v>
      </c>
      <c r="AT1225" s="225" t="s">
        <v>154</v>
      </c>
      <c r="AU1225" s="225" t="s">
        <v>82</v>
      </c>
      <c r="AY1225" s="17" t="s">
        <v>152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7" t="s">
        <v>80</v>
      </c>
      <c r="BK1225" s="226">
        <f>ROUND(I1225*H1225,2)</f>
        <v>0</v>
      </c>
      <c r="BL1225" s="17" t="s">
        <v>190</v>
      </c>
      <c r="BM1225" s="225" t="s">
        <v>1311</v>
      </c>
    </row>
    <row r="1226" s="2" customFormat="1" ht="24.15" customHeight="1">
      <c r="A1226" s="38"/>
      <c r="B1226" s="39"/>
      <c r="C1226" s="214" t="s">
        <v>805</v>
      </c>
      <c r="D1226" s="214" t="s">
        <v>154</v>
      </c>
      <c r="E1226" s="215" t="s">
        <v>1312</v>
      </c>
      <c r="F1226" s="216" t="s">
        <v>1313</v>
      </c>
      <c r="G1226" s="217" t="s">
        <v>211</v>
      </c>
      <c r="H1226" s="218">
        <v>15.708</v>
      </c>
      <c r="I1226" s="219"/>
      <c r="J1226" s="220">
        <f>ROUND(I1226*H1226,2)</f>
        <v>0</v>
      </c>
      <c r="K1226" s="216" t="s">
        <v>1</v>
      </c>
      <c r="L1226" s="44"/>
      <c r="M1226" s="221" t="s">
        <v>1</v>
      </c>
      <c r="N1226" s="222" t="s">
        <v>38</v>
      </c>
      <c r="O1226" s="91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25" t="s">
        <v>190</v>
      </c>
      <c r="AT1226" s="225" t="s">
        <v>154</v>
      </c>
      <c r="AU1226" s="225" t="s">
        <v>82</v>
      </c>
      <c r="AY1226" s="17" t="s">
        <v>152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7" t="s">
        <v>80</v>
      </c>
      <c r="BK1226" s="226">
        <f>ROUND(I1226*H1226,2)</f>
        <v>0</v>
      </c>
      <c r="BL1226" s="17" t="s">
        <v>190</v>
      </c>
      <c r="BM1226" s="225" t="s">
        <v>1314</v>
      </c>
    </row>
    <row r="1227" s="2" customFormat="1" ht="33" customHeight="1">
      <c r="A1227" s="38"/>
      <c r="B1227" s="39"/>
      <c r="C1227" s="214" t="s">
        <v>1315</v>
      </c>
      <c r="D1227" s="214" t="s">
        <v>154</v>
      </c>
      <c r="E1227" s="215" t="s">
        <v>1316</v>
      </c>
      <c r="F1227" s="216" t="s">
        <v>1317</v>
      </c>
      <c r="G1227" s="217" t="s">
        <v>211</v>
      </c>
      <c r="H1227" s="218">
        <v>15.708</v>
      </c>
      <c r="I1227" s="219"/>
      <c r="J1227" s="220">
        <f>ROUND(I1227*H1227,2)</f>
        <v>0</v>
      </c>
      <c r="K1227" s="216" t="s">
        <v>1</v>
      </c>
      <c r="L1227" s="44"/>
      <c r="M1227" s="221" t="s">
        <v>1</v>
      </c>
      <c r="N1227" s="222" t="s">
        <v>38</v>
      </c>
      <c r="O1227" s="91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225" t="s">
        <v>190</v>
      </c>
      <c r="AT1227" s="225" t="s">
        <v>154</v>
      </c>
      <c r="AU1227" s="225" t="s">
        <v>82</v>
      </c>
      <c r="AY1227" s="17" t="s">
        <v>152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7" t="s">
        <v>80</v>
      </c>
      <c r="BK1227" s="226">
        <f>ROUND(I1227*H1227,2)</f>
        <v>0</v>
      </c>
      <c r="BL1227" s="17" t="s">
        <v>190</v>
      </c>
      <c r="BM1227" s="225" t="s">
        <v>1318</v>
      </c>
    </row>
    <row r="1228" s="13" customFormat="1">
      <c r="A1228" s="13"/>
      <c r="B1228" s="227"/>
      <c r="C1228" s="228"/>
      <c r="D1228" s="229" t="s">
        <v>159</v>
      </c>
      <c r="E1228" s="230" t="s">
        <v>1</v>
      </c>
      <c r="F1228" s="231" t="s">
        <v>1319</v>
      </c>
      <c r="G1228" s="228"/>
      <c r="H1228" s="230" t="s">
        <v>1</v>
      </c>
      <c r="I1228" s="232"/>
      <c r="J1228" s="228"/>
      <c r="K1228" s="228"/>
      <c r="L1228" s="233"/>
      <c r="M1228" s="234"/>
      <c r="N1228" s="235"/>
      <c r="O1228" s="235"/>
      <c r="P1228" s="235"/>
      <c r="Q1228" s="235"/>
      <c r="R1228" s="235"/>
      <c r="S1228" s="235"/>
      <c r="T1228" s="236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7" t="s">
        <v>159</v>
      </c>
      <c r="AU1228" s="237" t="s">
        <v>82</v>
      </c>
      <c r="AV1228" s="13" t="s">
        <v>80</v>
      </c>
      <c r="AW1228" s="13" t="s">
        <v>30</v>
      </c>
      <c r="AX1228" s="13" t="s">
        <v>73</v>
      </c>
      <c r="AY1228" s="237" t="s">
        <v>152</v>
      </c>
    </row>
    <row r="1229" s="14" customFormat="1">
      <c r="A1229" s="14"/>
      <c r="B1229" s="238"/>
      <c r="C1229" s="239"/>
      <c r="D1229" s="229" t="s">
        <v>159</v>
      </c>
      <c r="E1229" s="240" t="s">
        <v>1</v>
      </c>
      <c r="F1229" s="241" t="s">
        <v>1320</v>
      </c>
      <c r="G1229" s="239"/>
      <c r="H1229" s="242">
        <v>15.708</v>
      </c>
      <c r="I1229" s="243"/>
      <c r="J1229" s="239"/>
      <c r="K1229" s="239"/>
      <c r="L1229" s="244"/>
      <c r="M1229" s="245"/>
      <c r="N1229" s="246"/>
      <c r="O1229" s="246"/>
      <c r="P1229" s="246"/>
      <c r="Q1229" s="246"/>
      <c r="R1229" s="246"/>
      <c r="S1229" s="246"/>
      <c r="T1229" s="24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8" t="s">
        <v>159</v>
      </c>
      <c r="AU1229" s="248" t="s">
        <v>82</v>
      </c>
      <c r="AV1229" s="14" t="s">
        <v>82</v>
      </c>
      <c r="AW1229" s="14" t="s">
        <v>30</v>
      </c>
      <c r="AX1229" s="14" t="s">
        <v>73</v>
      </c>
      <c r="AY1229" s="248" t="s">
        <v>152</v>
      </c>
    </row>
    <row r="1230" s="15" customFormat="1">
      <c r="A1230" s="15"/>
      <c r="B1230" s="249"/>
      <c r="C1230" s="250"/>
      <c r="D1230" s="229" t="s">
        <v>159</v>
      </c>
      <c r="E1230" s="251" t="s">
        <v>1</v>
      </c>
      <c r="F1230" s="252" t="s">
        <v>162</v>
      </c>
      <c r="G1230" s="250"/>
      <c r="H1230" s="253">
        <v>15.708</v>
      </c>
      <c r="I1230" s="254"/>
      <c r="J1230" s="250"/>
      <c r="K1230" s="250"/>
      <c r="L1230" s="255"/>
      <c r="M1230" s="256"/>
      <c r="N1230" s="257"/>
      <c r="O1230" s="257"/>
      <c r="P1230" s="257"/>
      <c r="Q1230" s="257"/>
      <c r="R1230" s="257"/>
      <c r="S1230" s="257"/>
      <c r="T1230" s="258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9" t="s">
        <v>159</v>
      </c>
      <c r="AU1230" s="259" t="s">
        <v>82</v>
      </c>
      <c r="AV1230" s="15" t="s">
        <v>158</v>
      </c>
      <c r="AW1230" s="15" t="s">
        <v>30</v>
      </c>
      <c r="AX1230" s="15" t="s">
        <v>80</v>
      </c>
      <c r="AY1230" s="259" t="s">
        <v>152</v>
      </c>
    </row>
    <row r="1231" s="2" customFormat="1" ht="16.5" customHeight="1">
      <c r="A1231" s="38"/>
      <c r="B1231" s="39"/>
      <c r="C1231" s="260" t="s">
        <v>812</v>
      </c>
      <c r="D1231" s="260" t="s">
        <v>203</v>
      </c>
      <c r="E1231" s="261" t="s">
        <v>1321</v>
      </c>
      <c r="F1231" s="262" t="s">
        <v>1322</v>
      </c>
      <c r="G1231" s="263" t="s">
        <v>157</v>
      </c>
      <c r="H1231" s="264">
        <v>0.20699999999999999</v>
      </c>
      <c r="I1231" s="265"/>
      <c r="J1231" s="266">
        <f>ROUND(I1231*H1231,2)</f>
        <v>0</v>
      </c>
      <c r="K1231" s="262" t="s">
        <v>1</v>
      </c>
      <c r="L1231" s="267"/>
      <c r="M1231" s="268" t="s">
        <v>1</v>
      </c>
      <c r="N1231" s="269" t="s">
        <v>38</v>
      </c>
      <c r="O1231" s="91"/>
      <c r="P1231" s="223">
        <f>O1231*H1231</f>
        <v>0</v>
      </c>
      <c r="Q1231" s="223">
        <v>0</v>
      </c>
      <c r="R1231" s="223">
        <f>Q1231*H1231</f>
        <v>0</v>
      </c>
      <c r="S1231" s="223">
        <v>0</v>
      </c>
      <c r="T1231" s="224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225" t="s">
        <v>240</v>
      </c>
      <c r="AT1231" s="225" t="s">
        <v>203</v>
      </c>
      <c r="AU1231" s="225" t="s">
        <v>82</v>
      </c>
      <c r="AY1231" s="17" t="s">
        <v>152</v>
      </c>
      <c r="BE1231" s="226">
        <f>IF(N1231="základní",J1231,0)</f>
        <v>0</v>
      </c>
      <c r="BF1231" s="226">
        <f>IF(N1231="snížená",J1231,0)</f>
        <v>0</v>
      </c>
      <c r="BG1231" s="226">
        <f>IF(N1231="zákl. přenesená",J1231,0)</f>
        <v>0</v>
      </c>
      <c r="BH1231" s="226">
        <f>IF(N1231="sníž. přenesená",J1231,0)</f>
        <v>0</v>
      </c>
      <c r="BI1231" s="226">
        <f>IF(N1231="nulová",J1231,0)</f>
        <v>0</v>
      </c>
      <c r="BJ1231" s="17" t="s">
        <v>80</v>
      </c>
      <c r="BK1231" s="226">
        <f>ROUND(I1231*H1231,2)</f>
        <v>0</v>
      </c>
      <c r="BL1231" s="17" t="s">
        <v>190</v>
      </c>
      <c r="BM1231" s="225" t="s">
        <v>1323</v>
      </c>
    </row>
    <row r="1232" s="13" customFormat="1">
      <c r="A1232" s="13"/>
      <c r="B1232" s="227"/>
      <c r="C1232" s="228"/>
      <c r="D1232" s="229" t="s">
        <v>159</v>
      </c>
      <c r="E1232" s="230" t="s">
        <v>1</v>
      </c>
      <c r="F1232" s="231" t="s">
        <v>1324</v>
      </c>
      <c r="G1232" s="228"/>
      <c r="H1232" s="230" t="s">
        <v>1</v>
      </c>
      <c r="I1232" s="232"/>
      <c r="J1232" s="228"/>
      <c r="K1232" s="228"/>
      <c r="L1232" s="233"/>
      <c r="M1232" s="234"/>
      <c r="N1232" s="235"/>
      <c r="O1232" s="235"/>
      <c r="P1232" s="235"/>
      <c r="Q1232" s="235"/>
      <c r="R1232" s="235"/>
      <c r="S1232" s="235"/>
      <c r="T1232" s="23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7" t="s">
        <v>159</v>
      </c>
      <c r="AU1232" s="237" t="s">
        <v>82</v>
      </c>
      <c r="AV1232" s="13" t="s">
        <v>80</v>
      </c>
      <c r="AW1232" s="13" t="s">
        <v>30</v>
      </c>
      <c r="AX1232" s="13" t="s">
        <v>73</v>
      </c>
      <c r="AY1232" s="237" t="s">
        <v>152</v>
      </c>
    </row>
    <row r="1233" s="14" customFormat="1">
      <c r="A1233" s="14"/>
      <c r="B1233" s="238"/>
      <c r="C1233" s="239"/>
      <c r="D1233" s="229" t="s">
        <v>159</v>
      </c>
      <c r="E1233" s="240" t="s">
        <v>1</v>
      </c>
      <c r="F1233" s="241" t="s">
        <v>1325</v>
      </c>
      <c r="G1233" s="239"/>
      <c r="H1233" s="242">
        <v>0.20699999999999999</v>
      </c>
      <c r="I1233" s="243"/>
      <c r="J1233" s="239"/>
      <c r="K1233" s="239"/>
      <c r="L1233" s="244"/>
      <c r="M1233" s="245"/>
      <c r="N1233" s="246"/>
      <c r="O1233" s="246"/>
      <c r="P1233" s="246"/>
      <c r="Q1233" s="246"/>
      <c r="R1233" s="246"/>
      <c r="S1233" s="246"/>
      <c r="T1233" s="24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8" t="s">
        <v>159</v>
      </c>
      <c r="AU1233" s="248" t="s">
        <v>82</v>
      </c>
      <c r="AV1233" s="14" t="s">
        <v>82</v>
      </c>
      <c r="AW1233" s="14" t="s">
        <v>30</v>
      </c>
      <c r="AX1233" s="14" t="s">
        <v>73</v>
      </c>
      <c r="AY1233" s="248" t="s">
        <v>152</v>
      </c>
    </row>
    <row r="1234" s="15" customFormat="1">
      <c r="A1234" s="15"/>
      <c r="B1234" s="249"/>
      <c r="C1234" s="250"/>
      <c r="D1234" s="229" t="s">
        <v>159</v>
      </c>
      <c r="E1234" s="251" t="s">
        <v>1</v>
      </c>
      <c r="F1234" s="252" t="s">
        <v>162</v>
      </c>
      <c r="G1234" s="250"/>
      <c r="H1234" s="253">
        <v>0.20699999999999999</v>
      </c>
      <c r="I1234" s="254"/>
      <c r="J1234" s="250"/>
      <c r="K1234" s="250"/>
      <c r="L1234" s="255"/>
      <c r="M1234" s="256"/>
      <c r="N1234" s="257"/>
      <c r="O1234" s="257"/>
      <c r="P1234" s="257"/>
      <c r="Q1234" s="257"/>
      <c r="R1234" s="257"/>
      <c r="S1234" s="257"/>
      <c r="T1234" s="258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59" t="s">
        <v>159</v>
      </c>
      <c r="AU1234" s="259" t="s">
        <v>82</v>
      </c>
      <c r="AV1234" s="15" t="s">
        <v>158</v>
      </c>
      <c r="AW1234" s="15" t="s">
        <v>30</v>
      </c>
      <c r="AX1234" s="15" t="s">
        <v>80</v>
      </c>
      <c r="AY1234" s="259" t="s">
        <v>152</v>
      </c>
    </row>
    <row r="1235" s="2" customFormat="1" ht="24.15" customHeight="1">
      <c r="A1235" s="38"/>
      <c r="B1235" s="39"/>
      <c r="C1235" s="214" t="s">
        <v>1326</v>
      </c>
      <c r="D1235" s="214" t="s">
        <v>154</v>
      </c>
      <c r="E1235" s="215" t="s">
        <v>1327</v>
      </c>
      <c r="F1235" s="216" t="s">
        <v>1328</v>
      </c>
      <c r="G1235" s="217" t="s">
        <v>157</v>
      </c>
      <c r="H1235" s="218">
        <v>3.6629999999999998</v>
      </c>
      <c r="I1235" s="219"/>
      <c r="J1235" s="220">
        <f>ROUND(I1235*H1235,2)</f>
        <v>0</v>
      </c>
      <c r="K1235" s="216" t="s">
        <v>1</v>
      </c>
      <c r="L1235" s="44"/>
      <c r="M1235" s="221" t="s">
        <v>1</v>
      </c>
      <c r="N1235" s="222" t="s">
        <v>38</v>
      </c>
      <c r="O1235" s="91"/>
      <c r="P1235" s="223">
        <f>O1235*H1235</f>
        <v>0</v>
      </c>
      <c r="Q1235" s="223">
        <v>0</v>
      </c>
      <c r="R1235" s="223">
        <f>Q1235*H1235</f>
        <v>0</v>
      </c>
      <c r="S1235" s="223">
        <v>0</v>
      </c>
      <c r="T1235" s="224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25" t="s">
        <v>190</v>
      </c>
      <c r="AT1235" s="225" t="s">
        <v>154</v>
      </c>
      <c r="AU1235" s="225" t="s">
        <v>82</v>
      </c>
      <c r="AY1235" s="17" t="s">
        <v>152</v>
      </c>
      <c r="BE1235" s="226">
        <f>IF(N1235="základní",J1235,0)</f>
        <v>0</v>
      </c>
      <c r="BF1235" s="226">
        <f>IF(N1235="snížená",J1235,0)</f>
        <v>0</v>
      </c>
      <c r="BG1235" s="226">
        <f>IF(N1235="zákl. přenesená",J1235,0)</f>
        <v>0</v>
      </c>
      <c r="BH1235" s="226">
        <f>IF(N1235="sníž. přenesená",J1235,0)</f>
        <v>0</v>
      </c>
      <c r="BI1235" s="226">
        <f>IF(N1235="nulová",J1235,0)</f>
        <v>0</v>
      </c>
      <c r="BJ1235" s="17" t="s">
        <v>80</v>
      </c>
      <c r="BK1235" s="226">
        <f>ROUND(I1235*H1235,2)</f>
        <v>0</v>
      </c>
      <c r="BL1235" s="17" t="s">
        <v>190</v>
      </c>
      <c r="BM1235" s="225" t="s">
        <v>1329</v>
      </c>
    </row>
    <row r="1236" s="14" customFormat="1">
      <c r="A1236" s="14"/>
      <c r="B1236" s="238"/>
      <c r="C1236" s="239"/>
      <c r="D1236" s="229" t="s">
        <v>159</v>
      </c>
      <c r="E1236" s="240" t="s">
        <v>1</v>
      </c>
      <c r="F1236" s="241" t="s">
        <v>1330</v>
      </c>
      <c r="G1236" s="239"/>
      <c r="H1236" s="242">
        <v>3.6629999999999998</v>
      </c>
      <c r="I1236" s="243"/>
      <c r="J1236" s="239"/>
      <c r="K1236" s="239"/>
      <c r="L1236" s="244"/>
      <c r="M1236" s="245"/>
      <c r="N1236" s="246"/>
      <c r="O1236" s="246"/>
      <c r="P1236" s="246"/>
      <c r="Q1236" s="246"/>
      <c r="R1236" s="246"/>
      <c r="S1236" s="246"/>
      <c r="T1236" s="24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8" t="s">
        <v>159</v>
      </c>
      <c r="AU1236" s="248" t="s">
        <v>82</v>
      </c>
      <c r="AV1236" s="14" t="s">
        <v>82</v>
      </c>
      <c r="AW1236" s="14" t="s">
        <v>30</v>
      </c>
      <c r="AX1236" s="14" t="s">
        <v>73</v>
      </c>
      <c r="AY1236" s="248" t="s">
        <v>152</v>
      </c>
    </row>
    <row r="1237" s="15" customFormat="1">
      <c r="A1237" s="15"/>
      <c r="B1237" s="249"/>
      <c r="C1237" s="250"/>
      <c r="D1237" s="229" t="s">
        <v>159</v>
      </c>
      <c r="E1237" s="251" t="s">
        <v>1</v>
      </c>
      <c r="F1237" s="252" t="s">
        <v>162</v>
      </c>
      <c r="G1237" s="250"/>
      <c r="H1237" s="253">
        <v>3.6629999999999998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9" t="s">
        <v>159</v>
      </c>
      <c r="AU1237" s="259" t="s">
        <v>82</v>
      </c>
      <c r="AV1237" s="15" t="s">
        <v>158</v>
      </c>
      <c r="AW1237" s="15" t="s">
        <v>30</v>
      </c>
      <c r="AX1237" s="15" t="s">
        <v>80</v>
      </c>
      <c r="AY1237" s="259" t="s">
        <v>152</v>
      </c>
    </row>
    <row r="1238" s="2" customFormat="1" ht="24.15" customHeight="1">
      <c r="A1238" s="38"/>
      <c r="B1238" s="39"/>
      <c r="C1238" s="214" t="s">
        <v>820</v>
      </c>
      <c r="D1238" s="214" t="s">
        <v>154</v>
      </c>
      <c r="E1238" s="215" t="s">
        <v>1331</v>
      </c>
      <c r="F1238" s="216" t="s">
        <v>1332</v>
      </c>
      <c r="G1238" s="217" t="s">
        <v>211</v>
      </c>
      <c r="H1238" s="218">
        <v>22.199999999999999</v>
      </c>
      <c r="I1238" s="219"/>
      <c r="J1238" s="220">
        <f>ROUND(I1238*H1238,2)</f>
        <v>0</v>
      </c>
      <c r="K1238" s="216" t="s">
        <v>1</v>
      </c>
      <c r="L1238" s="44"/>
      <c r="M1238" s="221" t="s">
        <v>1</v>
      </c>
      <c r="N1238" s="222" t="s">
        <v>38</v>
      </c>
      <c r="O1238" s="91"/>
      <c r="P1238" s="223">
        <f>O1238*H1238</f>
        <v>0</v>
      </c>
      <c r="Q1238" s="223">
        <v>0</v>
      </c>
      <c r="R1238" s="223">
        <f>Q1238*H1238</f>
        <v>0</v>
      </c>
      <c r="S1238" s="223">
        <v>0</v>
      </c>
      <c r="T1238" s="224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25" t="s">
        <v>190</v>
      </c>
      <c r="AT1238" s="225" t="s">
        <v>154</v>
      </c>
      <c r="AU1238" s="225" t="s">
        <v>82</v>
      </c>
      <c r="AY1238" s="17" t="s">
        <v>152</v>
      </c>
      <c r="BE1238" s="226">
        <f>IF(N1238="základní",J1238,0)</f>
        <v>0</v>
      </c>
      <c r="BF1238" s="226">
        <f>IF(N1238="snížená",J1238,0)</f>
        <v>0</v>
      </c>
      <c r="BG1238" s="226">
        <f>IF(N1238="zákl. přenesená",J1238,0)</f>
        <v>0</v>
      </c>
      <c r="BH1238" s="226">
        <f>IF(N1238="sníž. přenesená",J1238,0)</f>
        <v>0</v>
      </c>
      <c r="BI1238" s="226">
        <f>IF(N1238="nulová",J1238,0)</f>
        <v>0</v>
      </c>
      <c r="BJ1238" s="17" t="s">
        <v>80</v>
      </c>
      <c r="BK1238" s="226">
        <f>ROUND(I1238*H1238,2)</f>
        <v>0</v>
      </c>
      <c r="BL1238" s="17" t="s">
        <v>190</v>
      </c>
      <c r="BM1238" s="225" t="s">
        <v>1333</v>
      </c>
    </row>
    <row r="1239" s="13" customFormat="1">
      <c r="A1239" s="13"/>
      <c r="B1239" s="227"/>
      <c r="C1239" s="228"/>
      <c r="D1239" s="229" t="s">
        <v>159</v>
      </c>
      <c r="E1239" s="230" t="s">
        <v>1</v>
      </c>
      <c r="F1239" s="231" t="s">
        <v>1334</v>
      </c>
      <c r="G1239" s="228"/>
      <c r="H1239" s="230" t="s">
        <v>1</v>
      </c>
      <c r="I1239" s="232"/>
      <c r="J1239" s="228"/>
      <c r="K1239" s="228"/>
      <c r="L1239" s="233"/>
      <c r="M1239" s="234"/>
      <c r="N1239" s="235"/>
      <c r="O1239" s="235"/>
      <c r="P1239" s="235"/>
      <c r="Q1239" s="235"/>
      <c r="R1239" s="235"/>
      <c r="S1239" s="235"/>
      <c r="T1239" s="23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7" t="s">
        <v>159</v>
      </c>
      <c r="AU1239" s="237" t="s">
        <v>82</v>
      </c>
      <c r="AV1239" s="13" t="s">
        <v>80</v>
      </c>
      <c r="AW1239" s="13" t="s">
        <v>30</v>
      </c>
      <c r="AX1239" s="13" t="s">
        <v>73</v>
      </c>
      <c r="AY1239" s="237" t="s">
        <v>152</v>
      </c>
    </row>
    <row r="1240" s="14" customFormat="1">
      <c r="A1240" s="14"/>
      <c r="B1240" s="238"/>
      <c r="C1240" s="239"/>
      <c r="D1240" s="229" t="s">
        <v>159</v>
      </c>
      <c r="E1240" s="240" t="s">
        <v>1</v>
      </c>
      <c r="F1240" s="241" t="s">
        <v>480</v>
      </c>
      <c r="G1240" s="239"/>
      <c r="H1240" s="242">
        <v>22.199999999999999</v>
      </c>
      <c r="I1240" s="243"/>
      <c r="J1240" s="239"/>
      <c r="K1240" s="239"/>
      <c r="L1240" s="244"/>
      <c r="M1240" s="245"/>
      <c r="N1240" s="246"/>
      <c r="O1240" s="246"/>
      <c r="P1240" s="246"/>
      <c r="Q1240" s="246"/>
      <c r="R1240" s="246"/>
      <c r="S1240" s="246"/>
      <c r="T1240" s="24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8" t="s">
        <v>159</v>
      </c>
      <c r="AU1240" s="248" t="s">
        <v>82</v>
      </c>
      <c r="AV1240" s="14" t="s">
        <v>82</v>
      </c>
      <c r="AW1240" s="14" t="s">
        <v>30</v>
      </c>
      <c r="AX1240" s="14" t="s">
        <v>73</v>
      </c>
      <c r="AY1240" s="248" t="s">
        <v>152</v>
      </c>
    </row>
    <row r="1241" s="15" customFormat="1">
      <c r="A1241" s="15"/>
      <c r="B1241" s="249"/>
      <c r="C1241" s="250"/>
      <c r="D1241" s="229" t="s">
        <v>159</v>
      </c>
      <c r="E1241" s="251" t="s">
        <v>1</v>
      </c>
      <c r="F1241" s="252" t="s">
        <v>162</v>
      </c>
      <c r="G1241" s="250"/>
      <c r="H1241" s="253">
        <v>22.199999999999999</v>
      </c>
      <c r="I1241" s="254"/>
      <c r="J1241" s="250"/>
      <c r="K1241" s="250"/>
      <c r="L1241" s="255"/>
      <c r="M1241" s="256"/>
      <c r="N1241" s="257"/>
      <c r="O1241" s="257"/>
      <c r="P1241" s="257"/>
      <c r="Q1241" s="257"/>
      <c r="R1241" s="257"/>
      <c r="S1241" s="257"/>
      <c r="T1241" s="258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59" t="s">
        <v>159</v>
      </c>
      <c r="AU1241" s="259" t="s">
        <v>82</v>
      </c>
      <c r="AV1241" s="15" t="s">
        <v>158</v>
      </c>
      <c r="AW1241" s="15" t="s">
        <v>30</v>
      </c>
      <c r="AX1241" s="15" t="s">
        <v>80</v>
      </c>
      <c r="AY1241" s="259" t="s">
        <v>152</v>
      </c>
    </row>
    <row r="1242" s="2" customFormat="1" ht="24.15" customHeight="1">
      <c r="A1242" s="38"/>
      <c r="B1242" s="39"/>
      <c r="C1242" s="260" t="s">
        <v>1335</v>
      </c>
      <c r="D1242" s="260" t="s">
        <v>203</v>
      </c>
      <c r="E1242" s="261" t="s">
        <v>1336</v>
      </c>
      <c r="F1242" s="262" t="s">
        <v>1337</v>
      </c>
      <c r="G1242" s="263" t="s">
        <v>211</v>
      </c>
      <c r="H1242" s="264">
        <v>14.49</v>
      </c>
      <c r="I1242" s="265"/>
      <c r="J1242" s="266">
        <f>ROUND(I1242*H1242,2)</f>
        <v>0</v>
      </c>
      <c r="K1242" s="262" t="s">
        <v>1</v>
      </c>
      <c r="L1242" s="267"/>
      <c r="M1242" s="268" t="s">
        <v>1</v>
      </c>
      <c r="N1242" s="269" t="s">
        <v>38</v>
      </c>
      <c r="O1242" s="91"/>
      <c r="P1242" s="223">
        <f>O1242*H1242</f>
        <v>0</v>
      </c>
      <c r="Q1242" s="223">
        <v>0</v>
      </c>
      <c r="R1242" s="223">
        <f>Q1242*H1242</f>
        <v>0</v>
      </c>
      <c r="S1242" s="223">
        <v>0</v>
      </c>
      <c r="T1242" s="224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25" t="s">
        <v>240</v>
      </c>
      <c r="AT1242" s="225" t="s">
        <v>203</v>
      </c>
      <c r="AU1242" s="225" t="s">
        <v>82</v>
      </c>
      <c r="AY1242" s="17" t="s">
        <v>152</v>
      </c>
      <c r="BE1242" s="226">
        <f>IF(N1242="základní",J1242,0)</f>
        <v>0</v>
      </c>
      <c r="BF1242" s="226">
        <f>IF(N1242="snížená",J1242,0)</f>
        <v>0</v>
      </c>
      <c r="BG1242" s="226">
        <f>IF(N1242="zákl. přenesená",J1242,0)</f>
        <v>0</v>
      </c>
      <c r="BH1242" s="226">
        <f>IF(N1242="sníž. přenesená",J1242,0)</f>
        <v>0</v>
      </c>
      <c r="BI1242" s="226">
        <f>IF(N1242="nulová",J1242,0)</f>
        <v>0</v>
      </c>
      <c r="BJ1242" s="17" t="s">
        <v>80</v>
      </c>
      <c r="BK1242" s="226">
        <f>ROUND(I1242*H1242,2)</f>
        <v>0</v>
      </c>
      <c r="BL1242" s="17" t="s">
        <v>190</v>
      </c>
      <c r="BM1242" s="225" t="s">
        <v>1338</v>
      </c>
    </row>
    <row r="1243" s="14" customFormat="1">
      <c r="A1243" s="14"/>
      <c r="B1243" s="238"/>
      <c r="C1243" s="239"/>
      <c r="D1243" s="229" t="s">
        <v>159</v>
      </c>
      <c r="E1243" s="240" t="s">
        <v>1</v>
      </c>
      <c r="F1243" s="241" t="s">
        <v>1339</v>
      </c>
      <c r="G1243" s="239"/>
      <c r="H1243" s="242">
        <v>14.49</v>
      </c>
      <c r="I1243" s="243"/>
      <c r="J1243" s="239"/>
      <c r="K1243" s="239"/>
      <c r="L1243" s="244"/>
      <c r="M1243" s="245"/>
      <c r="N1243" s="246"/>
      <c r="O1243" s="246"/>
      <c r="P1243" s="246"/>
      <c r="Q1243" s="246"/>
      <c r="R1243" s="246"/>
      <c r="S1243" s="246"/>
      <c r="T1243" s="24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48" t="s">
        <v>159</v>
      </c>
      <c r="AU1243" s="248" t="s">
        <v>82</v>
      </c>
      <c r="AV1243" s="14" t="s">
        <v>82</v>
      </c>
      <c r="AW1243" s="14" t="s">
        <v>30</v>
      </c>
      <c r="AX1243" s="14" t="s">
        <v>73</v>
      </c>
      <c r="AY1243" s="248" t="s">
        <v>152</v>
      </c>
    </row>
    <row r="1244" s="15" customFormat="1">
      <c r="A1244" s="15"/>
      <c r="B1244" s="249"/>
      <c r="C1244" s="250"/>
      <c r="D1244" s="229" t="s">
        <v>159</v>
      </c>
      <c r="E1244" s="251" t="s">
        <v>1</v>
      </c>
      <c r="F1244" s="252" t="s">
        <v>162</v>
      </c>
      <c r="G1244" s="250"/>
      <c r="H1244" s="253">
        <v>14.49</v>
      </c>
      <c r="I1244" s="254"/>
      <c r="J1244" s="250"/>
      <c r="K1244" s="250"/>
      <c r="L1244" s="255"/>
      <c r="M1244" s="256"/>
      <c r="N1244" s="257"/>
      <c r="O1244" s="257"/>
      <c r="P1244" s="257"/>
      <c r="Q1244" s="257"/>
      <c r="R1244" s="257"/>
      <c r="S1244" s="257"/>
      <c r="T1244" s="258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59" t="s">
        <v>159</v>
      </c>
      <c r="AU1244" s="259" t="s">
        <v>82</v>
      </c>
      <c r="AV1244" s="15" t="s">
        <v>158</v>
      </c>
      <c r="AW1244" s="15" t="s">
        <v>30</v>
      </c>
      <c r="AX1244" s="15" t="s">
        <v>80</v>
      </c>
      <c r="AY1244" s="259" t="s">
        <v>152</v>
      </c>
    </row>
    <row r="1245" s="2" customFormat="1" ht="24.15" customHeight="1">
      <c r="A1245" s="38"/>
      <c r="B1245" s="39"/>
      <c r="C1245" s="214" t="s">
        <v>827</v>
      </c>
      <c r="D1245" s="214" t="s">
        <v>154</v>
      </c>
      <c r="E1245" s="215" t="s">
        <v>1340</v>
      </c>
      <c r="F1245" s="216" t="s">
        <v>1341</v>
      </c>
      <c r="G1245" s="217" t="s">
        <v>211</v>
      </c>
      <c r="H1245" s="218">
        <v>22.199999999999999</v>
      </c>
      <c r="I1245" s="219"/>
      <c r="J1245" s="220">
        <f>ROUND(I1245*H1245,2)</f>
        <v>0</v>
      </c>
      <c r="K1245" s="216" t="s">
        <v>1</v>
      </c>
      <c r="L1245" s="44"/>
      <c r="M1245" s="221" t="s">
        <v>1</v>
      </c>
      <c r="N1245" s="222" t="s">
        <v>38</v>
      </c>
      <c r="O1245" s="91"/>
      <c r="P1245" s="223">
        <f>O1245*H1245</f>
        <v>0</v>
      </c>
      <c r="Q1245" s="223">
        <v>0</v>
      </c>
      <c r="R1245" s="223">
        <f>Q1245*H1245</f>
        <v>0</v>
      </c>
      <c r="S1245" s="223">
        <v>0</v>
      </c>
      <c r="T1245" s="224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25" t="s">
        <v>190</v>
      </c>
      <c r="AT1245" s="225" t="s">
        <v>154</v>
      </c>
      <c r="AU1245" s="225" t="s">
        <v>82</v>
      </c>
      <c r="AY1245" s="17" t="s">
        <v>152</v>
      </c>
      <c r="BE1245" s="226">
        <f>IF(N1245="základní",J1245,0)</f>
        <v>0</v>
      </c>
      <c r="BF1245" s="226">
        <f>IF(N1245="snížená",J1245,0)</f>
        <v>0</v>
      </c>
      <c r="BG1245" s="226">
        <f>IF(N1245="zákl. přenesená",J1245,0)</f>
        <v>0</v>
      </c>
      <c r="BH1245" s="226">
        <f>IF(N1245="sníž. přenesená",J1245,0)</f>
        <v>0</v>
      </c>
      <c r="BI1245" s="226">
        <f>IF(N1245="nulová",J1245,0)</f>
        <v>0</v>
      </c>
      <c r="BJ1245" s="17" t="s">
        <v>80</v>
      </c>
      <c r="BK1245" s="226">
        <f>ROUND(I1245*H1245,2)</f>
        <v>0</v>
      </c>
      <c r="BL1245" s="17" t="s">
        <v>190</v>
      </c>
      <c r="BM1245" s="225" t="s">
        <v>1342</v>
      </c>
    </row>
    <row r="1246" s="14" customFormat="1">
      <c r="A1246" s="14"/>
      <c r="B1246" s="238"/>
      <c r="C1246" s="239"/>
      <c r="D1246" s="229" t="s">
        <v>159</v>
      </c>
      <c r="E1246" s="240" t="s">
        <v>1</v>
      </c>
      <c r="F1246" s="241" t="s">
        <v>1343</v>
      </c>
      <c r="G1246" s="239"/>
      <c r="H1246" s="242">
        <v>22.199999999999999</v>
      </c>
      <c r="I1246" s="243"/>
      <c r="J1246" s="239"/>
      <c r="K1246" s="239"/>
      <c r="L1246" s="244"/>
      <c r="M1246" s="245"/>
      <c r="N1246" s="246"/>
      <c r="O1246" s="246"/>
      <c r="P1246" s="246"/>
      <c r="Q1246" s="246"/>
      <c r="R1246" s="246"/>
      <c r="S1246" s="246"/>
      <c r="T1246" s="24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8" t="s">
        <v>159</v>
      </c>
      <c r="AU1246" s="248" t="s">
        <v>82</v>
      </c>
      <c r="AV1246" s="14" t="s">
        <v>82</v>
      </c>
      <c r="AW1246" s="14" t="s">
        <v>30</v>
      </c>
      <c r="AX1246" s="14" t="s">
        <v>73</v>
      </c>
      <c r="AY1246" s="248" t="s">
        <v>152</v>
      </c>
    </row>
    <row r="1247" s="15" customFormat="1">
      <c r="A1247" s="15"/>
      <c r="B1247" s="249"/>
      <c r="C1247" s="250"/>
      <c r="D1247" s="229" t="s">
        <v>159</v>
      </c>
      <c r="E1247" s="251" t="s">
        <v>1</v>
      </c>
      <c r="F1247" s="252" t="s">
        <v>162</v>
      </c>
      <c r="G1247" s="250"/>
      <c r="H1247" s="253">
        <v>22.199999999999999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9" t="s">
        <v>159</v>
      </c>
      <c r="AU1247" s="259" t="s">
        <v>82</v>
      </c>
      <c r="AV1247" s="15" t="s">
        <v>158</v>
      </c>
      <c r="AW1247" s="15" t="s">
        <v>30</v>
      </c>
      <c r="AX1247" s="15" t="s">
        <v>80</v>
      </c>
      <c r="AY1247" s="259" t="s">
        <v>152</v>
      </c>
    </row>
    <row r="1248" s="2" customFormat="1" ht="24.15" customHeight="1">
      <c r="A1248" s="38"/>
      <c r="B1248" s="39"/>
      <c r="C1248" s="214" t="s">
        <v>1344</v>
      </c>
      <c r="D1248" s="214" t="s">
        <v>154</v>
      </c>
      <c r="E1248" s="215" t="s">
        <v>1345</v>
      </c>
      <c r="F1248" s="216" t="s">
        <v>1346</v>
      </c>
      <c r="G1248" s="217" t="s">
        <v>732</v>
      </c>
      <c r="H1248" s="270"/>
      <c r="I1248" s="219"/>
      <c r="J1248" s="220">
        <f>ROUND(I1248*H1248,2)</f>
        <v>0</v>
      </c>
      <c r="K1248" s="216" t="s">
        <v>1</v>
      </c>
      <c r="L1248" s="44"/>
      <c r="M1248" s="221" t="s">
        <v>1</v>
      </c>
      <c r="N1248" s="222" t="s">
        <v>38</v>
      </c>
      <c r="O1248" s="91"/>
      <c r="P1248" s="223">
        <f>O1248*H1248</f>
        <v>0</v>
      </c>
      <c r="Q1248" s="223">
        <v>0</v>
      </c>
      <c r="R1248" s="223">
        <f>Q1248*H1248</f>
        <v>0</v>
      </c>
      <c r="S1248" s="223">
        <v>0</v>
      </c>
      <c r="T1248" s="224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25" t="s">
        <v>190</v>
      </c>
      <c r="AT1248" s="225" t="s">
        <v>154</v>
      </c>
      <c r="AU1248" s="225" t="s">
        <v>82</v>
      </c>
      <c r="AY1248" s="17" t="s">
        <v>152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7" t="s">
        <v>80</v>
      </c>
      <c r="BK1248" s="226">
        <f>ROUND(I1248*H1248,2)</f>
        <v>0</v>
      </c>
      <c r="BL1248" s="17" t="s">
        <v>190</v>
      </c>
      <c r="BM1248" s="225" t="s">
        <v>1347</v>
      </c>
    </row>
    <row r="1249" s="12" customFormat="1" ht="22.8" customHeight="1">
      <c r="A1249" s="12"/>
      <c r="B1249" s="198"/>
      <c r="C1249" s="199"/>
      <c r="D1249" s="200" t="s">
        <v>72</v>
      </c>
      <c r="E1249" s="212" t="s">
        <v>1348</v>
      </c>
      <c r="F1249" s="212" t="s">
        <v>1349</v>
      </c>
      <c r="G1249" s="199"/>
      <c r="H1249" s="199"/>
      <c r="I1249" s="202"/>
      <c r="J1249" s="213">
        <f>BK1249</f>
        <v>0</v>
      </c>
      <c r="K1249" s="199"/>
      <c r="L1249" s="204"/>
      <c r="M1249" s="205"/>
      <c r="N1249" s="206"/>
      <c r="O1249" s="206"/>
      <c r="P1249" s="207">
        <f>SUM(P1250:P1380)</f>
        <v>0</v>
      </c>
      <c r="Q1249" s="206"/>
      <c r="R1249" s="207">
        <f>SUM(R1250:R1380)</f>
        <v>0</v>
      </c>
      <c r="S1249" s="206"/>
      <c r="T1249" s="208">
        <f>SUM(T1250:T1380)</f>
        <v>0</v>
      </c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R1249" s="209" t="s">
        <v>82</v>
      </c>
      <c r="AT1249" s="210" t="s">
        <v>72</v>
      </c>
      <c r="AU1249" s="210" t="s">
        <v>80</v>
      </c>
      <c r="AY1249" s="209" t="s">
        <v>152</v>
      </c>
      <c r="BK1249" s="211">
        <f>SUM(BK1250:BK1380)</f>
        <v>0</v>
      </c>
    </row>
    <row r="1250" s="2" customFormat="1" ht="24.15" customHeight="1">
      <c r="A1250" s="38"/>
      <c r="B1250" s="39"/>
      <c r="C1250" s="214" t="s">
        <v>831</v>
      </c>
      <c r="D1250" s="214" t="s">
        <v>154</v>
      </c>
      <c r="E1250" s="215" t="s">
        <v>1350</v>
      </c>
      <c r="F1250" s="216" t="s">
        <v>1351</v>
      </c>
      <c r="G1250" s="217" t="s">
        <v>211</v>
      </c>
      <c r="H1250" s="218">
        <v>42.354999999999997</v>
      </c>
      <c r="I1250" s="219"/>
      <c r="J1250" s="220">
        <f>ROUND(I1250*H1250,2)</f>
        <v>0</v>
      </c>
      <c r="K1250" s="216" t="s">
        <v>1</v>
      </c>
      <c r="L1250" s="44"/>
      <c r="M1250" s="221" t="s">
        <v>1</v>
      </c>
      <c r="N1250" s="222" t="s">
        <v>38</v>
      </c>
      <c r="O1250" s="91"/>
      <c r="P1250" s="223">
        <f>O1250*H1250</f>
        <v>0</v>
      </c>
      <c r="Q1250" s="223">
        <v>0</v>
      </c>
      <c r="R1250" s="223">
        <f>Q1250*H1250</f>
        <v>0</v>
      </c>
      <c r="S1250" s="223">
        <v>0</v>
      </c>
      <c r="T1250" s="224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25" t="s">
        <v>190</v>
      </c>
      <c r="AT1250" s="225" t="s">
        <v>154</v>
      </c>
      <c r="AU1250" s="225" t="s">
        <v>82</v>
      </c>
      <c r="AY1250" s="17" t="s">
        <v>152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7" t="s">
        <v>80</v>
      </c>
      <c r="BK1250" s="226">
        <f>ROUND(I1250*H1250,2)</f>
        <v>0</v>
      </c>
      <c r="BL1250" s="17" t="s">
        <v>190</v>
      </c>
      <c r="BM1250" s="225" t="s">
        <v>1352</v>
      </c>
    </row>
    <row r="1251" s="2" customFormat="1" ht="24.15" customHeight="1">
      <c r="A1251" s="38"/>
      <c r="B1251" s="39"/>
      <c r="C1251" s="214" t="s">
        <v>1353</v>
      </c>
      <c r="D1251" s="214" t="s">
        <v>154</v>
      </c>
      <c r="E1251" s="215" t="s">
        <v>1354</v>
      </c>
      <c r="F1251" s="216" t="s">
        <v>1355</v>
      </c>
      <c r="G1251" s="217" t="s">
        <v>211</v>
      </c>
      <c r="H1251" s="218">
        <v>41.875999999999998</v>
      </c>
      <c r="I1251" s="219"/>
      <c r="J1251" s="220">
        <f>ROUND(I1251*H1251,2)</f>
        <v>0</v>
      </c>
      <c r="K1251" s="216" t="s">
        <v>1</v>
      </c>
      <c r="L1251" s="44"/>
      <c r="M1251" s="221" t="s">
        <v>1</v>
      </c>
      <c r="N1251" s="222" t="s">
        <v>38</v>
      </c>
      <c r="O1251" s="91"/>
      <c r="P1251" s="223">
        <f>O1251*H1251</f>
        <v>0</v>
      </c>
      <c r="Q1251" s="223">
        <v>0</v>
      </c>
      <c r="R1251" s="223">
        <f>Q1251*H1251</f>
        <v>0</v>
      </c>
      <c r="S1251" s="223">
        <v>0</v>
      </c>
      <c r="T1251" s="224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25" t="s">
        <v>190</v>
      </c>
      <c r="AT1251" s="225" t="s">
        <v>154</v>
      </c>
      <c r="AU1251" s="225" t="s">
        <v>82</v>
      </c>
      <c r="AY1251" s="17" t="s">
        <v>152</v>
      </c>
      <c r="BE1251" s="226">
        <f>IF(N1251="základní",J1251,0)</f>
        <v>0</v>
      </c>
      <c r="BF1251" s="226">
        <f>IF(N1251="snížená",J1251,0)</f>
        <v>0</v>
      </c>
      <c r="BG1251" s="226">
        <f>IF(N1251="zákl. přenesená",J1251,0)</f>
        <v>0</v>
      </c>
      <c r="BH1251" s="226">
        <f>IF(N1251="sníž. přenesená",J1251,0)</f>
        <v>0</v>
      </c>
      <c r="BI1251" s="226">
        <f>IF(N1251="nulová",J1251,0)</f>
        <v>0</v>
      </c>
      <c r="BJ1251" s="17" t="s">
        <v>80</v>
      </c>
      <c r="BK1251" s="226">
        <f>ROUND(I1251*H1251,2)</f>
        <v>0</v>
      </c>
      <c r="BL1251" s="17" t="s">
        <v>190</v>
      </c>
      <c r="BM1251" s="225" t="s">
        <v>1356</v>
      </c>
    </row>
    <row r="1252" s="13" customFormat="1">
      <c r="A1252" s="13"/>
      <c r="B1252" s="227"/>
      <c r="C1252" s="228"/>
      <c r="D1252" s="229" t="s">
        <v>159</v>
      </c>
      <c r="E1252" s="230" t="s">
        <v>1</v>
      </c>
      <c r="F1252" s="231" t="s">
        <v>1357</v>
      </c>
      <c r="G1252" s="228"/>
      <c r="H1252" s="230" t="s">
        <v>1</v>
      </c>
      <c r="I1252" s="232"/>
      <c r="J1252" s="228"/>
      <c r="K1252" s="228"/>
      <c r="L1252" s="233"/>
      <c r="M1252" s="234"/>
      <c r="N1252" s="235"/>
      <c r="O1252" s="235"/>
      <c r="P1252" s="235"/>
      <c r="Q1252" s="235"/>
      <c r="R1252" s="235"/>
      <c r="S1252" s="235"/>
      <c r="T1252" s="236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7" t="s">
        <v>159</v>
      </c>
      <c r="AU1252" s="237" t="s">
        <v>82</v>
      </c>
      <c r="AV1252" s="13" t="s">
        <v>80</v>
      </c>
      <c r="AW1252" s="13" t="s">
        <v>30</v>
      </c>
      <c r="AX1252" s="13" t="s">
        <v>73</v>
      </c>
      <c r="AY1252" s="237" t="s">
        <v>152</v>
      </c>
    </row>
    <row r="1253" s="14" customFormat="1">
      <c r="A1253" s="14"/>
      <c r="B1253" s="238"/>
      <c r="C1253" s="239"/>
      <c r="D1253" s="229" t="s">
        <v>159</v>
      </c>
      <c r="E1253" s="240" t="s">
        <v>1</v>
      </c>
      <c r="F1253" s="241" t="s">
        <v>1358</v>
      </c>
      <c r="G1253" s="239"/>
      <c r="H1253" s="242">
        <v>9.2539999999999996</v>
      </c>
      <c r="I1253" s="243"/>
      <c r="J1253" s="239"/>
      <c r="K1253" s="239"/>
      <c r="L1253" s="244"/>
      <c r="M1253" s="245"/>
      <c r="N1253" s="246"/>
      <c r="O1253" s="246"/>
      <c r="P1253" s="246"/>
      <c r="Q1253" s="246"/>
      <c r="R1253" s="246"/>
      <c r="S1253" s="246"/>
      <c r="T1253" s="24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8" t="s">
        <v>159</v>
      </c>
      <c r="AU1253" s="248" t="s">
        <v>82</v>
      </c>
      <c r="AV1253" s="14" t="s">
        <v>82</v>
      </c>
      <c r="AW1253" s="14" t="s">
        <v>30</v>
      </c>
      <c r="AX1253" s="14" t="s">
        <v>73</v>
      </c>
      <c r="AY1253" s="248" t="s">
        <v>152</v>
      </c>
    </row>
    <row r="1254" s="13" customFormat="1">
      <c r="A1254" s="13"/>
      <c r="B1254" s="227"/>
      <c r="C1254" s="228"/>
      <c r="D1254" s="229" t="s">
        <v>159</v>
      </c>
      <c r="E1254" s="230" t="s">
        <v>1</v>
      </c>
      <c r="F1254" s="231" t="s">
        <v>1359</v>
      </c>
      <c r="G1254" s="228"/>
      <c r="H1254" s="230" t="s">
        <v>1</v>
      </c>
      <c r="I1254" s="232"/>
      <c r="J1254" s="228"/>
      <c r="K1254" s="228"/>
      <c r="L1254" s="233"/>
      <c r="M1254" s="234"/>
      <c r="N1254" s="235"/>
      <c r="O1254" s="235"/>
      <c r="P1254" s="235"/>
      <c r="Q1254" s="235"/>
      <c r="R1254" s="235"/>
      <c r="S1254" s="235"/>
      <c r="T1254" s="23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7" t="s">
        <v>159</v>
      </c>
      <c r="AU1254" s="237" t="s">
        <v>82</v>
      </c>
      <c r="AV1254" s="13" t="s">
        <v>80</v>
      </c>
      <c r="AW1254" s="13" t="s">
        <v>30</v>
      </c>
      <c r="AX1254" s="13" t="s">
        <v>73</v>
      </c>
      <c r="AY1254" s="237" t="s">
        <v>152</v>
      </c>
    </row>
    <row r="1255" s="14" customFormat="1">
      <c r="A1255" s="14"/>
      <c r="B1255" s="238"/>
      <c r="C1255" s="239"/>
      <c r="D1255" s="229" t="s">
        <v>159</v>
      </c>
      <c r="E1255" s="240" t="s">
        <v>1</v>
      </c>
      <c r="F1255" s="241" t="s">
        <v>1358</v>
      </c>
      <c r="G1255" s="239"/>
      <c r="H1255" s="242">
        <v>9.2539999999999996</v>
      </c>
      <c r="I1255" s="243"/>
      <c r="J1255" s="239"/>
      <c r="K1255" s="239"/>
      <c r="L1255" s="244"/>
      <c r="M1255" s="245"/>
      <c r="N1255" s="246"/>
      <c r="O1255" s="246"/>
      <c r="P1255" s="246"/>
      <c r="Q1255" s="246"/>
      <c r="R1255" s="246"/>
      <c r="S1255" s="246"/>
      <c r="T1255" s="24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8" t="s">
        <v>159</v>
      </c>
      <c r="AU1255" s="248" t="s">
        <v>82</v>
      </c>
      <c r="AV1255" s="14" t="s">
        <v>82</v>
      </c>
      <c r="AW1255" s="14" t="s">
        <v>30</v>
      </c>
      <c r="AX1255" s="14" t="s">
        <v>73</v>
      </c>
      <c r="AY1255" s="248" t="s">
        <v>152</v>
      </c>
    </row>
    <row r="1256" s="13" customFormat="1">
      <c r="A1256" s="13"/>
      <c r="B1256" s="227"/>
      <c r="C1256" s="228"/>
      <c r="D1256" s="229" t="s">
        <v>159</v>
      </c>
      <c r="E1256" s="230" t="s">
        <v>1</v>
      </c>
      <c r="F1256" s="231" t="s">
        <v>1360</v>
      </c>
      <c r="G1256" s="228"/>
      <c r="H1256" s="230" t="s">
        <v>1</v>
      </c>
      <c r="I1256" s="232"/>
      <c r="J1256" s="228"/>
      <c r="K1256" s="228"/>
      <c r="L1256" s="233"/>
      <c r="M1256" s="234"/>
      <c r="N1256" s="235"/>
      <c r="O1256" s="235"/>
      <c r="P1256" s="235"/>
      <c r="Q1256" s="235"/>
      <c r="R1256" s="235"/>
      <c r="S1256" s="235"/>
      <c r="T1256" s="23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7" t="s">
        <v>159</v>
      </c>
      <c r="AU1256" s="237" t="s">
        <v>82</v>
      </c>
      <c r="AV1256" s="13" t="s">
        <v>80</v>
      </c>
      <c r="AW1256" s="13" t="s">
        <v>30</v>
      </c>
      <c r="AX1256" s="13" t="s">
        <v>73</v>
      </c>
      <c r="AY1256" s="237" t="s">
        <v>152</v>
      </c>
    </row>
    <row r="1257" s="14" customFormat="1">
      <c r="A1257" s="14"/>
      <c r="B1257" s="238"/>
      <c r="C1257" s="239"/>
      <c r="D1257" s="229" t="s">
        <v>159</v>
      </c>
      <c r="E1257" s="240" t="s">
        <v>1</v>
      </c>
      <c r="F1257" s="241" t="s">
        <v>1361</v>
      </c>
      <c r="G1257" s="239"/>
      <c r="H1257" s="242">
        <v>5.5279999999999996</v>
      </c>
      <c r="I1257" s="243"/>
      <c r="J1257" s="239"/>
      <c r="K1257" s="239"/>
      <c r="L1257" s="244"/>
      <c r="M1257" s="245"/>
      <c r="N1257" s="246"/>
      <c r="O1257" s="246"/>
      <c r="P1257" s="246"/>
      <c r="Q1257" s="246"/>
      <c r="R1257" s="246"/>
      <c r="S1257" s="246"/>
      <c r="T1257" s="24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8" t="s">
        <v>159</v>
      </c>
      <c r="AU1257" s="248" t="s">
        <v>82</v>
      </c>
      <c r="AV1257" s="14" t="s">
        <v>82</v>
      </c>
      <c r="AW1257" s="14" t="s">
        <v>30</v>
      </c>
      <c r="AX1257" s="14" t="s">
        <v>73</v>
      </c>
      <c r="AY1257" s="248" t="s">
        <v>152</v>
      </c>
    </row>
    <row r="1258" s="13" customFormat="1">
      <c r="A1258" s="13"/>
      <c r="B1258" s="227"/>
      <c r="C1258" s="228"/>
      <c r="D1258" s="229" t="s">
        <v>159</v>
      </c>
      <c r="E1258" s="230" t="s">
        <v>1</v>
      </c>
      <c r="F1258" s="231" t="s">
        <v>1362</v>
      </c>
      <c r="G1258" s="228"/>
      <c r="H1258" s="230" t="s">
        <v>1</v>
      </c>
      <c r="I1258" s="232"/>
      <c r="J1258" s="228"/>
      <c r="K1258" s="228"/>
      <c r="L1258" s="233"/>
      <c r="M1258" s="234"/>
      <c r="N1258" s="235"/>
      <c r="O1258" s="235"/>
      <c r="P1258" s="235"/>
      <c r="Q1258" s="235"/>
      <c r="R1258" s="235"/>
      <c r="S1258" s="235"/>
      <c r="T1258" s="236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7" t="s">
        <v>159</v>
      </c>
      <c r="AU1258" s="237" t="s">
        <v>82</v>
      </c>
      <c r="AV1258" s="13" t="s">
        <v>80</v>
      </c>
      <c r="AW1258" s="13" t="s">
        <v>30</v>
      </c>
      <c r="AX1258" s="13" t="s">
        <v>73</v>
      </c>
      <c r="AY1258" s="237" t="s">
        <v>152</v>
      </c>
    </row>
    <row r="1259" s="14" customFormat="1">
      <c r="A1259" s="14"/>
      <c r="B1259" s="238"/>
      <c r="C1259" s="239"/>
      <c r="D1259" s="229" t="s">
        <v>159</v>
      </c>
      <c r="E1259" s="240" t="s">
        <v>1</v>
      </c>
      <c r="F1259" s="241" t="s">
        <v>1363</v>
      </c>
      <c r="G1259" s="239"/>
      <c r="H1259" s="242">
        <v>15.390000000000001</v>
      </c>
      <c r="I1259" s="243"/>
      <c r="J1259" s="239"/>
      <c r="K1259" s="239"/>
      <c r="L1259" s="244"/>
      <c r="M1259" s="245"/>
      <c r="N1259" s="246"/>
      <c r="O1259" s="246"/>
      <c r="P1259" s="246"/>
      <c r="Q1259" s="246"/>
      <c r="R1259" s="246"/>
      <c r="S1259" s="246"/>
      <c r="T1259" s="24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8" t="s">
        <v>159</v>
      </c>
      <c r="AU1259" s="248" t="s">
        <v>82</v>
      </c>
      <c r="AV1259" s="14" t="s">
        <v>82</v>
      </c>
      <c r="AW1259" s="14" t="s">
        <v>30</v>
      </c>
      <c r="AX1259" s="14" t="s">
        <v>73</v>
      </c>
      <c r="AY1259" s="248" t="s">
        <v>152</v>
      </c>
    </row>
    <row r="1260" s="13" customFormat="1">
      <c r="A1260" s="13"/>
      <c r="B1260" s="227"/>
      <c r="C1260" s="228"/>
      <c r="D1260" s="229" t="s">
        <v>159</v>
      </c>
      <c r="E1260" s="230" t="s">
        <v>1</v>
      </c>
      <c r="F1260" s="231" t="s">
        <v>1364</v>
      </c>
      <c r="G1260" s="228"/>
      <c r="H1260" s="230" t="s">
        <v>1</v>
      </c>
      <c r="I1260" s="232"/>
      <c r="J1260" s="228"/>
      <c r="K1260" s="228"/>
      <c r="L1260" s="233"/>
      <c r="M1260" s="234"/>
      <c r="N1260" s="235"/>
      <c r="O1260" s="235"/>
      <c r="P1260" s="235"/>
      <c r="Q1260" s="235"/>
      <c r="R1260" s="235"/>
      <c r="S1260" s="235"/>
      <c r="T1260" s="23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7" t="s">
        <v>159</v>
      </c>
      <c r="AU1260" s="237" t="s">
        <v>82</v>
      </c>
      <c r="AV1260" s="13" t="s">
        <v>80</v>
      </c>
      <c r="AW1260" s="13" t="s">
        <v>30</v>
      </c>
      <c r="AX1260" s="13" t="s">
        <v>73</v>
      </c>
      <c r="AY1260" s="237" t="s">
        <v>152</v>
      </c>
    </row>
    <row r="1261" s="14" customFormat="1">
      <c r="A1261" s="14"/>
      <c r="B1261" s="238"/>
      <c r="C1261" s="239"/>
      <c r="D1261" s="229" t="s">
        <v>159</v>
      </c>
      <c r="E1261" s="240" t="s">
        <v>1</v>
      </c>
      <c r="F1261" s="241" t="s">
        <v>1365</v>
      </c>
      <c r="G1261" s="239"/>
      <c r="H1261" s="242">
        <v>2.4500000000000002</v>
      </c>
      <c r="I1261" s="243"/>
      <c r="J1261" s="239"/>
      <c r="K1261" s="239"/>
      <c r="L1261" s="244"/>
      <c r="M1261" s="245"/>
      <c r="N1261" s="246"/>
      <c r="O1261" s="246"/>
      <c r="P1261" s="246"/>
      <c r="Q1261" s="246"/>
      <c r="R1261" s="246"/>
      <c r="S1261" s="246"/>
      <c r="T1261" s="24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8" t="s">
        <v>159</v>
      </c>
      <c r="AU1261" s="248" t="s">
        <v>82</v>
      </c>
      <c r="AV1261" s="14" t="s">
        <v>82</v>
      </c>
      <c r="AW1261" s="14" t="s">
        <v>30</v>
      </c>
      <c r="AX1261" s="14" t="s">
        <v>73</v>
      </c>
      <c r="AY1261" s="248" t="s">
        <v>152</v>
      </c>
    </row>
    <row r="1262" s="15" customFormat="1">
      <c r="A1262" s="15"/>
      <c r="B1262" s="249"/>
      <c r="C1262" s="250"/>
      <c r="D1262" s="229" t="s">
        <v>159</v>
      </c>
      <c r="E1262" s="251" t="s">
        <v>1</v>
      </c>
      <c r="F1262" s="252" t="s">
        <v>162</v>
      </c>
      <c r="G1262" s="250"/>
      <c r="H1262" s="253">
        <v>41.876000000000005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59" t="s">
        <v>159</v>
      </c>
      <c r="AU1262" s="259" t="s">
        <v>82</v>
      </c>
      <c r="AV1262" s="15" t="s">
        <v>158</v>
      </c>
      <c r="AW1262" s="15" t="s">
        <v>30</v>
      </c>
      <c r="AX1262" s="15" t="s">
        <v>80</v>
      </c>
      <c r="AY1262" s="259" t="s">
        <v>152</v>
      </c>
    </row>
    <row r="1263" s="2" customFormat="1" ht="24.15" customHeight="1">
      <c r="A1263" s="38"/>
      <c r="B1263" s="39"/>
      <c r="C1263" s="214" t="s">
        <v>835</v>
      </c>
      <c r="D1263" s="214" t="s">
        <v>154</v>
      </c>
      <c r="E1263" s="215" t="s">
        <v>1366</v>
      </c>
      <c r="F1263" s="216" t="s">
        <v>1367</v>
      </c>
      <c r="G1263" s="217" t="s">
        <v>211</v>
      </c>
      <c r="H1263" s="218">
        <v>22.117999999999999</v>
      </c>
      <c r="I1263" s="219"/>
      <c r="J1263" s="220">
        <f>ROUND(I1263*H1263,2)</f>
        <v>0</v>
      </c>
      <c r="K1263" s="216" t="s">
        <v>1</v>
      </c>
      <c r="L1263" s="44"/>
      <c r="M1263" s="221" t="s">
        <v>1</v>
      </c>
      <c r="N1263" s="222" t="s">
        <v>38</v>
      </c>
      <c r="O1263" s="91"/>
      <c r="P1263" s="223">
        <f>O1263*H1263</f>
        <v>0</v>
      </c>
      <c r="Q1263" s="223">
        <v>0</v>
      </c>
      <c r="R1263" s="223">
        <f>Q1263*H1263</f>
        <v>0</v>
      </c>
      <c r="S1263" s="223">
        <v>0</v>
      </c>
      <c r="T1263" s="224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25" t="s">
        <v>190</v>
      </c>
      <c r="AT1263" s="225" t="s">
        <v>154</v>
      </c>
      <c r="AU1263" s="225" t="s">
        <v>82</v>
      </c>
      <c r="AY1263" s="17" t="s">
        <v>152</v>
      </c>
      <c r="BE1263" s="226">
        <f>IF(N1263="základní",J1263,0)</f>
        <v>0</v>
      </c>
      <c r="BF1263" s="226">
        <f>IF(N1263="snížená",J1263,0)</f>
        <v>0</v>
      </c>
      <c r="BG1263" s="226">
        <f>IF(N1263="zákl. přenesená",J1263,0)</f>
        <v>0</v>
      </c>
      <c r="BH1263" s="226">
        <f>IF(N1263="sníž. přenesená",J1263,0)</f>
        <v>0</v>
      </c>
      <c r="BI1263" s="226">
        <f>IF(N1263="nulová",J1263,0)</f>
        <v>0</v>
      </c>
      <c r="BJ1263" s="17" t="s">
        <v>80</v>
      </c>
      <c r="BK1263" s="226">
        <f>ROUND(I1263*H1263,2)</f>
        <v>0</v>
      </c>
      <c r="BL1263" s="17" t="s">
        <v>190</v>
      </c>
      <c r="BM1263" s="225" t="s">
        <v>1368</v>
      </c>
    </row>
    <row r="1264" s="13" customFormat="1">
      <c r="A1264" s="13"/>
      <c r="B1264" s="227"/>
      <c r="C1264" s="228"/>
      <c r="D1264" s="229" t="s">
        <v>159</v>
      </c>
      <c r="E1264" s="230" t="s">
        <v>1</v>
      </c>
      <c r="F1264" s="231" t="s">
        <v>1369</v>
      </c>
      <c r="G1264" s="228"/>
      <c r="H1264" s="230" t="s">
        <v>1</v>
      </c>
      <c r="I1264" s="232"/>
      <c r="J1264" s="228"/>
      <c r="K1264" s="228"/>
      <c r="L1264" s="233"/>
      <c r="M1264" s="234"/>
      <c r="N1264" s="235"/>
      <c r="O1264" s="235"/>
      <c r="P1264" s="235"/>
      <c r="Q1264" s="235"/>
      <c r="R1264" s="235"/>
      <c r="S1264" s="235"/>
      <c r="T1264" s="23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7" t="s">
        <v>159</v>
      </c>
      <c r="AU1264" s="237" t="s">
        <v>82</v>
      </c>
      <c r="AV1264" s="13" t="s">
        <v>80</v>
      </c>
      <c r="AW1264" s="13" t="s">
        <v>30</v>
      </c>
      <c r="AX1264" s="13" t="s">
        <v>73</v>
      </c>
      <c r="AY1264" s="237" t="s">
        <v>152</v>
      </c>
    </row>
    <row r="1265" s="14" customFormat="1">
      <c r="A1265" s="14"/>
      <c r="B1265" s="238"/>
      <c r="C1265" s="239"/>
      <c r="D1265" s="229" t="s">
        <v>159</v>
      </c>
      <c r="E1265" s="240" t="s">
        <v>1</v>
      </c>
      <c r="F1265" s="241" t="s">
        <v>1370</v>
      </c>
      <c r="G1265" s="239"/>
      <c r="H1265" s="242">
        <v>5.9950000000000001</v>
      </c>
      <c r="I1265" s="243"/>
      <c r="J1265" s="239"/>
      <c r="K1265" s="239"/>
      <c r="L1265" s="244"/>
      <c r="M1265" s="245"/>
      <c r="N1265" s="246"/>
      <c r="O1265" s="246"/>
      <c r="P1265" s="246"/>
      <c r="Q1265" s="246"/>
      <c r="R1265" s="246"/>
      <c r="S1265" s="246"/>
      <c r="T1265" s="24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8" t="s">
        <v>159</v>
      </c>
      <c r="AU1265" s="248" t="s">
        <v>82</v>
      </c>
      <c r="AV1265" s="14" t="s">
        <v>82</v>
      </c>
      <c r="AW1265" s="14" t="s">
        <v>30</v>
      </c>
      <c r="AX1265" s="14" t="s">
        <v>73</v>
      </c>
      <c r="AY1265" s="248" t="s">
        <v>152</v>
      </c>
    </row>
    <row r="1266" s="13" customFormat="1">
      <c r="A1266" s="13"/>
      <c r="B1266" s="227"/>
      <c r="C1266" s="228"/>
      <c r="D1266" s="229" t="s">
        <v>159</v>
      </c>
      <c r="E1266" s="230" t="s">
        <v>1</v>
      </c>
      <c r="F1266" s="231" t="s">
        <v>1371</v>
      </c>
      <c r="G1266" s="228"/>
      <c r="H1266" s="230" t="s">
        <v>1</v>
      </c>
      <c r="I1266" s="232"/>
      <c r="J1266" s="228"/>
      <c r="K1266" s="228"/>
      <c r="L1266" s="233"/>
      <c r="M1266" s="234"/>
      <c r="N1266" s="235"/>
      <c r="O1266" s="235"/>
      <c r="P1266" s="235"/>
      <c r="Q1266" s="235"/>
      <c r="R1266" s="235"/>
      <c r="S1266" s="235"/>
      <c r="T1266" s="236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7" t="s">
        <v>159</v>
      </c>
      <c r="AU1266" s="237" t="s">
        <v>82</v>
      </c>
      <c r="AV1266" s="13" t="s">
        <v>80</v>
      </c>
      <c r="AW1266" s="13" t="s">
        <v>30</v>
      </c>
      <c r="AX1266" s="13" t="s">
        <v>73</v>
      </c>
      <c r="AY1266" s="237" t="s">
        <v>152</v>
      </c>
    </row>
    <row r="1267" s="14" customFormat="1">
      <c r="A1267" s="14"/>
      <c r="B1267" s="238"/>
      <c r="C1267" s="239"/>
      <c r="D1267" s="229" t="s">
        <v>159</v>
      </c>
      <c r="E1267" s="240" t="s">
        <v>1</v>
      </c>
      <c r="F1267" s="241" t="s">
        <v>1372</v>
      </c>
      <c r="G1267" s="239"/>
      <c r="H1267" s="242">
        <v>16.123000000000001</v>
      </c>
      <c r="I1267" s="243"/>
      <c r="J1267" s="239"/>
      <c r="K1267" s="239"/>
      <c r="L1267" s="244"/>
      <c r="M1267" s="245"/>
      <c r="N1267" s="246"/>
      <c r="O1267" s="246"/>
      <c r="P1267" s="246"/>
      <c r="Q1267" s="246"/>
      <c r="R1267" s="246"/>
      <c r="S1267" s="246"/>
      <c r="T1267" s="24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8" t="s">
        <v>159</v>
      </c>
      <c r="AU1267" s="248" t="s">
        <v>82</v>
      </c>
      <c r="AV1267" s="14" t="s">
        <v>82</v>
      </c>
      <c r="AW1267" s="14" t="s">
        <v>30</v>
      </c>
      <c r="AX1267" s="14" t="s">
        <v>73</v>
      </c>
      <c r="AY1267" s="248" t="s">
        <v>152</v>
      </c>
    </row>
    <row r="1268" s="15" customFormat="1">
      <c r="A1268" s="15"/>
      <c r="B1268" s="249"/>
      <c r="C1268" s="250"/>
      <c r="D1268" s="229" t="s">
        <v>159</v>
      </c>
      <c r="E1268" s="251" t="s">
        <v>1</v>
      </c>
      <c r="F1268" s="252" t="s">
        <v>162</v>
      </c>
      <c r="G1268" s="250"/>
      <c r="H1268" s="253">
        <v>22.118000000000002</v>
      </c>
      <c r="I1268" s="254"/>
      <c r="J1268" s="250"/>
      <c r="K1268" s="250"/>
      <c r="L1268" s="255"/>
      <c r="M1268" s="256"/>
      <c r="N1268" s="257"/>
      <c r="O1268" s="257"/>
      <c r="P1268" s="257"/>
      <c r="Q1268" s="257"/>
      <c r="R1268" s="257"/>
      <c r="S1268" s="257"/>
      <c r="T1268" s="258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59" t="s">
        <v>159</v>
      </c>
      <c r="AU1268" s="259" t="s">
        <v>82</v>
      </c>
      <c r="AV1268" s="15" t="s">
        <v>158</v>
      </c>
      <c r="AW1268" s="15" t="s">
        <v>30</v>
      </c>
      <c r="AX1268" s="15" t="s">
        <v>80</v>
      </c>
      <c r="AY1268" s="259" t="s">
        <v>152</v>
      </c>
    </row>
    <row r="1269" s="2" customFormat="1" ht="21.75" customHeight="1">
      <c r="A1269" s="38"/>
      <c r="B1269" s="39"/>
      <c r="C1269" s="214" t="s">
        <v>1373</v>
      </c>
      <c r="D1269" s="214" t="s">
        <v>154</v>
      </c>
      <c r="E1269" s="215" t="s">
        <v>1374</v>
      </c>
      <c r="F1269" s="216" t="s">
        <v>1375</v>
      </c>
      <c r="G1269" s="217" t="s">
        <v>211</v>
      </c>
      <c r="H1269" s="218">
        <v>121.919</v>
      </c>
      <c r="I1269" s="219"/>
      <c r="J1269" s="220">
        <f>ROUND(I1269*H1269,2)</f>
        <v>0</v>
      </c>
      <c r="K1269" s="216" t="s">
        <v>1</v>
      </c>
      <c r="L1269" s="44"/>
      <c r="M1269" s="221" t="s">
        <v>1</v>
      </c>
      <c r="N1269" s="222" t="s">
        <v>38</v>
      </c>
      <c r="O1269" s="91"/>
      <c r="P1269" s="223">
        <f>O1269*H1269</f>
        <v>0</v>
      </c>
      <c r="Q1269" s="223">
        <v>0</v>
      </c>
      <c r="R1269" s="223">
        <f>Q1269*H1269</f>
        <v>0</v>
      </c>
      <c r="S1269" s="223">
        <v>0</v>
      </c>
      <c r="T1269" s="224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25" t="s">
        <v>190</v>
      </c>
      <c r="AT1269" s="225" t="s">
        <v>154</v>
      </c>
      <c r="AU1269" s="225" t="s">
        <v>82</v>
      </c>
      <c r="AY1269" s="17" t="s">
        <v>152</v>
      </c>
      <c r="BE1269" s="226">
        <f>IF(N1269="základní",J1269,0)</f>
        <v>0</v>
      </c>
      <c r="BF1269" s="226">
        <f>IF(N1269="snížená",J1269,0)</f>
        <v>0</v>
      </c>
      <c r="BG1269" s="226">
        <f>IF(N1269="zákl. přenesená",J1269,0)</f>
        <v>0</v>
      </c>
      <c r="BH1269" s="226">
        <f>IF(N1269="sníž. přenesená",J1269,0)</f>
        <v>0</v>
      </c>
      <c r="BI1269" s="226">
        <f>IF(N1269="nulová",J1269,0)</f>
        <v>0</v>
      </c>
      <c r="BJ1269" s="17" t="s">
        <v>80</v>
      </c>
      <c r="BK1269" s="226">
        <f>ROUND(I1269*H1269,2)</f>
        <v>0</v>
      </c>
      <c r="BL1269" s="17" t="s">
        <v>190</v>
      </c>
      <c r="BM1269" s="225" t="s">
        <v>1376</v>
      </c>
    </row>
    <row r="1270" s="14" customFormat="1">
      <c r="A1270" s="14"/>
      <c r="B1270" s="238"/>
      <c r="C1270" s="239"/>
      <c r="D1270" s="229" t="s">
        <v>159</v>
      </c>
      <c r="E1270" s="240" t="s">
        <v>1</v>
      </c>
      <c r="F1270" s="241" t="s">
        <v>1377</v>
      </c>
      <c r="G1270" s="239"/>
      <c r="H1270" s="242">
        <v>121.919</v>
      </c>
      <c r="I1270" s="243"/>
      <c r="J1270" s="239"/>
      <c r="K1270" s="239"/>
      <c r="L1270" s="244"/>
      <c r="M1270" s="245"/>
      <c r="N1270" s="246"/>
      <c r="O1270" s="246"/>
      <c r="P1270" s="246"/>
      <c r="Q1270" s="246"/>
      <c r="R1270" s="246"/>
      <c r="S1270" s="246"/>
      <c r="T1270" s="24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8" t="s">
        <v>159</v>
      </c>
      <c r="AU1270" s="248" t="s">
        <v>82</v>
      </c>
      <c r="AV1270" s="14" t="s">
        <v>82</v>
      </c>
      <c r="AW1270" s="14" t="s">
        <v>30</v>
      </c>
      <c r="AX1270" s="14" t="s">
        <v>73</v>
      </c>
      <c r="AY1270" s="248" t="s">
        <v>152</v>
      </c>
    </row>
    <row r="1271" s="15" customFormat="1">
      <c r="A1271" s="15"/>
      <c r="B1271" s="249"/>
      <c r="C1271" s="250"/>
      <c r="D1271" s="229" t="s">
        <v>159</v>
      </c>
      <c r="E1271" s="251" t="s">
        <v>1</v>
      </c>
      <c r="F1271" s="252" t="s">
        <v>162</v>
      </c>
      <c r="G1271" s="250"/>
      <c r="H1271" s="253">
        <v>121.919</v>
      </c>
      <c r="I1271" s="254"/>
      <c r="J1271" s="250"/>
      <c r="K1271" s="250"/>
      <c r="L1271" s="255"/>
      <c r="M1271" s="256"/>
      <c r="N1271" s="257"/>
      <c r="O1271" s="257"/>
      <c r="P1271" s="257"/>
      <c r="Q1271" s="257"/>
      <c r="R1271" s="257"/>
      <c r="S1271" s="257"/>
      <c r="T1271" s="25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59" t="s">
        <v>159</v>
      </c>
      <c r="AU1271" s="259" t="s">
        <v>82</v>
      </c>
      <c r="AV1271" s="15" t="s">
        <v>158</v>
      </c>
      <c r="AW1271" s="15" t="s">
        <v>30</v>
      </c>
      <c r="AX1271" s="15" t="s">
        <v>80</v>
      </c>
      <c r="AY1271" s="259" t="s">
        <v>152</v>
      </c>
    </row>
    <row r="1272" s="2" customFormat="1" ht="24.15" customHeight="1">
      <c r="A1272" s="38"/>
      <c r="B1272" s="39"/>
      <c r="C1272" s="214" t="s">
        <v>841</v>
      </c>
      <c r="D1272" s="214" t="s">
        <v>154</v>
      </c>
      <c r="E1272" s="215" t="s">
        <v>1378</v>
      </c>
      <c r="F1272" s="216" t="s">
        <v>1379</v>
      </c>
      <c r="G1272" s="217" t="s">
        <v>278</v>
      </c>
      <c r="H1272" s="218">
        <v>100</v>
      </c>
      <c r="I1272" s="219"/>
      <c r="J1272" s="220">
        <f>ROUND(I1272*H1272,2)</f>
        <v>0</v>
      </c>
      <c r="K1272" s="216" t="s">
        <v>1</v>
      </c>
      <c r="L1272" s="44"/>
      <c r="M1272" s="221" t="s">
        <v>1</v>
      </c>
      <c r="N1272" s="222" t="s">
        <v>38</v>
      </c>
      <c r="O1272" s="91"/>
      <c r="P1272" s="223">
        <f>O1272*H1272</f>
        <v>0</v>
      </c>
      <c r="Q1272" s="223">
        <v>0</v>
      </c>
      <c r="R1272" s="223">
        <f>Q1272*H1272</f>
        <v>0</v>
      </c>
      <c r="S1272" s="223">
        <v>0</v>
      </c>
      <c r="T1272" s="224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225" t="s">
        <v>190</v>
      </c>
      <c r="AT1272" s="225" t="s">
        <v>154</v>
      </c>
      <c r="AU1272" s="225" t="s">
        <v>82</v>
      </c>
      <c r="AY1272" s="17" t="s">
        <v>152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7" t="s">
        <v>80</v>
      </c>
      <c r="BK1272" s="226">
        <f>ROUND(I1272*H1272,2)</f>
        <v>0</v>
      </c>
      <c r="BL1272" s="17" t="s">
        <v>190</v>
      </c>
      <c r="BM1272" s="225" t="s">
        <v>1380</v>
      </c>
    </row>
    <row r="1273" s="2" customFormat="1" ht="16.5" customHeight="1">
      <c r="A1273" s="38"/>
      <c r="B1273" s="39"/>
      <c r="C1273" s="214" t="s">
        <v>1381</v>
      </c>
      <c r="D1273" s="214" t="s">
        <v>154</v>
      </c>
      <c r="E1273" s="215" t="s">
        <v>1382</v>
      </c>
      <c r="F1273" s="216" t="s">
        <v>1383</v>
      </c>
      <c r="G1273" s="217" t="s">
        <v>211</v>
      </c>
      <c r="H1273" s="218">
        <v>115.319</v>
      </c>
      <c r="I1273" s="219"/>
      <c r="J1273" s="220">
        <f>ROUND(I1273*H1273,2)</f>
        <v>0</v>
      </c>
      <c r="K1273" s="216" t="s">
        <v>1</v>
      </c>
      <c r="L1273" s="44"/>
      <c r="M1273" s="221" t="s">
        <v>1</v>
      </c>
      <c r="N1273" s="222" t="s">
        <v>38</v>
      </c>
      <c r="O1273" s="91"/>
      <c r="P1273" s="223">
        <f>O1273*H1273</f>
        <v>0</v>
      </c>
      <c r="Q1273" s="223">
        <v>0</v>
      </c>
      <c r="R1273" s="223">
        <f>Q1273*H1273</f>
        <v>0</v>
      </c>
      <c r="S1273" s="223">
        <v>0</v>
      </c>
      <c r="T1273" s="224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25" t="s">
        <v>190</v>
      </c>
      <c r="AT1273" s="225" t="s">
        <v>154</v>
      </c>
      <c r="AU1273" s="225" t="s">
        <v>82</v>
      </c>
      <c r="AY1273" s="17" t="s">
        <v>152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7" t="s">
        <v>80</v>
      </c>
      <c r="BK1273" s="226">
        <f>ROUND(I1273*H1273,2)</f>
        <v>0</v>
      </c>
      <c r="BL1273" s="17" t="s">
        <v>190</v>
      </c>
      <c r="BM1273" s="225" t="s">
        <v>1384</v>
      </c>
    </row>
    <row r="1274" s="2" customFormat="1" ht="37.8" customHeight="1">
      <c r="A1274" s="38"/>
      <c r="B1274" s="39"/>
      <c r="C1274" s="214" t="s">
        <v>845</v>
      </c>
      <c r="D1274" s="214" t="s">
        <v>154</v>
      </c>
      <c r="E1274" s="215" t="s">
        <v>1385</v>
      </c>
      <c r="F1274" s="216" t="s">
        <v>1386</v>
      </c>
      <c r="G1274" s="217" t="s">
        <v>211</v>
      </c>
      <c r="H1274" s="218">
        <v>8.9700000000000006</v>
      </c>
      <c r="I1274" s="219"/>
      <c r="J1274" s="220">
        <f>ROUND(I1274*H1274,2)</f>
        <v>0</v>
      </c>
      <c r="K1274" s="216" t="s">
        <v>1</v>
      </c>
      <c r="L1274" s="44"/>
      <c r="M1274" s="221" t="s">
        <v>1</v>
      </c>
      <c r="N1274" s="222" t="s">
        <v>38</v>
      </c>
      <c r="O1274" s="91"/>
      <c r="P1274" s="223">
        <f>O1274*H1274</f>
        <v>0</v>
      </c>
      <c r="Q1274" s="223">
        <v>0</v>
      </c>
      <c r="R1274" s="223">
        <f>Q1274*H1274</f>
        <v>0</v>
      </c>
      <c r="S1274" s="223">
        <v>0</v>
      </c>
      <c r="T1274" s="224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25" t="s">
        <v>190</v>
      </c>
      <c r="AT1274" s="225" t="s">
        <v>154</v>
      </c>
      <c r="AU1274" s="225" t="s">
        <v>82</v>
      </c>
      <c r="AY1274" s="17" t="s">
        <v>152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7" t="s">
        <v>80</v>
      </c>
      <c r="BK1274" s="226">
        <f>ROUND(I1274*H1274,2)</f>
        <v>0</v>
      </c>
      <c r="BL1274" s="17" t="s">
        <v>190</v>
      </c>
      <c r="BM1274" s="225" t="s">
        <v>1387</v>
      </c>
    </row>
    <row r="1275" s="13" customFormat="1">
      <c r="A1275" s="13"/>
      <c r="B1275" s="227"/>
      <c r="C1275" s="228"/>
      <c r="D1275" s="229" t="s">
        <v>159</v>
      </c>
      <c r="E1275" s="230" t="s">
        <v>1</v>
      </c>
      <c r="F1275" s="231" t="s">
        <v>1388</v>
      </c>
      <c r="G1275" s="228"/>
      <c r="H1275" s="230" t="s">
        <v>1</v>
      </c>
      <c r="I1275" s="232"/>
      <c r="J1275" s="228"/>
      <c r="K1275" s="228"/>
      <c r="L1275" s="233"/>
      <c r="M1275" s="234"/>
      <c r="N1275" s="235"/>
      <c r="O1275" s="235"/>
      <c r="P1275" s="235"/>
      <c r="Q1275" s="235"/>
      <c r="R1275" s="235"/>
      <c r="S1275" s="235"/>
      <c r="T1275" s="23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7" t="s">
        <v>159</v>
      </c>
      <c r="AU1275" s="237" t="s">
        <v>82</v>
      </c>
      <c r="AV1275" s="13" t="s">
        <v>80</v>
      </c>
      <c r="AW1275" s="13" t="s">
        <v>30</v>
      </c>
      <c r="AX1275" s="13" t="s">
        <v>73</v>
      </c>
      <c r="AY1275" s="237" t="s">
        <v>152</v>
      </c>
    </row>
    <row r="1276" s="14" customFormat="1">
      <c r="A1276" s="14"/>
      <c r="B1276" s="238"/>
      <c r="C1276" s="239"/>
      <c r="D1276" s="229" t="s">
        <v>159</v>
      </c>
      <c r="E1276" s="240" t="s">
        <v>1</v>
      </c>
      <c r="F1276" s="241" t="s">
        <v>1389</v>
      </c>
      <c r="G1276" s="239"/>
      <c r="H1276" s="242">
        <v>8.9700000000000006</v>
      </c>
      <c r="I1276" s="243"/>
      <c r="J1276" s="239"/>
      <c r="K1276" s="239"/>
      <c r="L1276" s="244"/>
      <c r="M1276" s="245"/>
      <c r="N1276" s="246"/>
      <c r="O1276" s="246"/>
      <c r="P1276" s="246"/>
      <c r="Q1276" s="246"/>
      <c r="R1276" s="246"/>
      <c r="S1276" s="246"/>
      <c r="T1276" s="24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8" t="s">
        <v>159</v>
      </c>
      <c r="AU1276" s="248" t="s">
        <v>82</v>
      </c>
      <c r="AV1276" s="14" t="s">
        <v>82</v>
      </c>
      <c r="AW1276" s="14" t="s">
        <v>30</v>
      </c>
      <c r="AX1276" s="14" t="s">
        <v>73</v>
      </c>
      <c r="AY1276" s="248" t="s">
        <v>152</v>
      </c>
    </row>
    <row r="1277" s="15" customFormat="1">
      <c r="A1277" s="15"/>
      <c r="B1277" s="249"/>
      <c r="C1277" s="250"/>
      <c r="D1277" s="229" t="s">
        <v>159</v>
      </c>
      <c r="E1277" s="251" t="s">
        <v>1</v>
      </c>
      <c r="F1277" s="252" t="s">
        <v>162</v>
      </c>
      <c r="G1277" s="250"/>
      <c r="H1277" s="253">
        <v>8.9700000000000006</v>
      </c>
      <c r="I1277" s="254"/>
      <c r="J1277" s="250"/>
      <c r="K1277" s="250"/>
      <c r="L1277" s="255"/>
      <c r="M1277" s="256"/>
      <c r="N1277" s="257"/>
      <c r="O1277" s="257"/>
      <c r="P1277" s="257"/>
      <c r="Q1277" s="257"/>
      <c r="R1277" s="257"/>
      <c r="S1277" s="257"/>
      <c r="T1277" s="258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59" t="s">
        <v>159</v>
      </c>
      <c r="AU1277" s="259" t="s">
        <v>82</v>
      </c>
      <c r="AV1277" s="15" t="s">
        <v>158</v>
      </c>
      <c r="AW1277" s="15" t="s">
        <v>30</v>
      </c>
      <c r="AX1277" s="15" t="s">
        <v>80</v>
      </c>
      <c r="AY1277" s="259" t="s">
        <v>152</v>
      </c>
    </row>
    <row r="1278" s="2" customFormat="1" ht="37.8" customHeight="1">
      <c r="A1278" s="38"/>
      <c r="B1278" s="39"/>
      <c r="C1278" s="214" t="s">
        <v>1390</v>
      </c>
      <c r="D1278" s="214" t="s">
        <v>154</v>
      </c>
      <c r="E1278" s="215" t="s">
        <v>1391</v>
      </c>
      <c r="F1278" s="216" t="s">
        <v>1392</v>
      </c>
      <c r="G1278" s="217" t="s">
        <v>211</v>
      </c>
      <c r="H1278" s="218">
        <v>6.5999999999999996</v>
      </c>
      <c r="I1278" s="219"/>
      <c r="J1278" s="220">
        <f>ROUND(I1278*H1278,2)</f>
        <v>0</v>
      </c>
      <c r="K1278" s="216" t="s">
        <v>1</v>
      </c>
      <c r="L1278" s="44"/>
      <c r="M1278" s="221" t="s">
        <v>1</v>
      </c>
      <c r="N1278" s="222" t="s">
        <v>38</v>
      </c>
      <c r="O1278" s="91"/>
      <c r="P1278" s="223">
        <f>O1278*H1278</f>
        <v>0</v>
      </c>
      <c r="Q1278" s="223">
        <v>0</v>
      </c>
      <c r="R1278" s="223">
        <f>Q1278*H1278</f>
        <v>0</v>
      </c>
      <c r="S1278" s="223">
        <v>0</v>
      </c>
      <c r="T1278" s="224">
        <f>S1278*H1278</f>
        <v>0</v>
      </c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R1278" s="225" t="s">
        <v>190</v>
      </c>
      <c r="AT1278" s="225" t="s">
        <v>154</v>
      </c>
      <c r="AU1278" s="225" t="s">
        <v>82</v>
      </c>
      <c r="AY1278" s="17" t="s">
        <v>152</v>
      </c>
      <c r="BE1278" s="226">
        <f>IF(N1278="základní",J1278,0)</f>
        <v>0</v>
      </c>
      <c r="BF1278" s="226">
        <f>IF(N1278="snížená",J1278,0)</f>
        <v>0</v>
      </c>
      <c r="BG1278" s="226">
        <f>IF(N1278="zákl. přenesená",J1278,0)</f>
        <v>0</v>
      </c>
      <c r="BH1278" s="226">
        <f>IF(N1278="sníž. přenesená",J1278,0)</f>
        <v>0</v>
      </c>
      <c r="BI1278" s="226">
        <f>IF(N1278="nulová",J1278,0)</f>
        <v>0</v>
      </c>
      <c r="BJ1278" s="17" t="s">
        <v>80</v>
      </c>
      <c r="BK1278" s="226">
        <f>ROUND(I1278*H1278,2)</f>
        <v>0</v>
      </c>
      <c r="BL1278" s="17" t="s">
        <v>190</v>
      </c>
      <c r="BM1278" s="225" t="s">
        <v>1393</v>
      </c>
    </row>
    <row r="1279" s="13" customFormat="1">
      <c r="A1279" s="13"/>
      <c r="B1279" s="227"/>
      <c r="C1279" s="228"/>
      <c r="D1279" s="229" t="s">
        <v>159</v>
      </c>
      <c r="E1279" s="230" t="s">
        <v>1</v>
      </c>
      <c r="F1279" s="231" t="s">
        <v>1394</v>
      </c>
      <c r="G1279" s="228"/>
      <c r="H1279" s="230" t="s">
        <v>1</v>
      </c>
      <c r="I1279" s="232"/>
      <c r="J1279" s="228"/>
      <c r="K1279" s="228"/>
      <c r="L1279" s="233"/>
      <c r="M1279" s="234"/>
      <c r="N1279" s="235"/>
      <c r="O1279" s="235"/>
      <c r="P1279" s="235"/>
      <c r="Q1279" s="235"/>
      <c r="R1279" s="235"/>
      <c r="S1279" s="235"/>
      <c r="T1279" s="23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7" t="s">
        <v>159</v>
      </c>
      <c r="AU1279" s="237" t="s">
        <v>82</v>
      </c>
      <c r="AV1279" s="13" t="s">
        <v>80</v>
      </c>
      <c r="AW1279" s="13" t="s">
        <v>30</v>
      </c>
      <c r="AX1279" s="13" t="s">
        <v>73</v>
      </c>
      <c r="AY1279" s="237" t="s">
        <v>152</v>
      </c>
    </row>
    <row r="1280" s="14" customFormat="1">
      <c r="A1280" s="14"/>
      <c r="B1280" s="238"/>
      <c r="C1280" s="239"/>
      <c r="D1280" s="229" t="s">
        <v>159</v>
      </c>
      <c r="E1280" s="240" t="s">
        <v>1</v>
      </c>
      <c r="F1280" s="241" t="s">
        <v>1395</v>
      </c>
      <c r="G1280" s="239"/>
      <c r="H1280" s="242">
        <v>6.5999999999999996</v>
      </c>
      <c r="I1280" s="243"/>
      <c r="J1280" s="239"/>
      <c r="K1280" s="239"/>
      <c r="L1280" s="244"/>
      <c r="M1280" s="245"/>
      <c r="N1280" s="246"/>
      <c r="O1280" s="246"/>
      <c r="P1280" s="246"/>
      <c r="Q1280" s="246"/>
      <c r="R1280" s="246"/>
      <c r="S1280" s="246"/>
      <c r="T1280" s="24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8" t="s">
        <v>159</v>
      </c>
      <c r="AU1280" s="248" t="s">
        <v>82</v>
      </c>
      <c r="AV1280" s="14" t="s">
        <v>82</v>
      </c>
      <c r="AW1280" s="14" t="s">
        <v>30</v>
      </c>
      <c r="AX1280" s="14" t="s">
        <v>73</v>
      </c>
      <c r="AY1280" s="248" t="s">
        <v>152</v>
      </c>
    </row>
    <row r="1281" s="15" customFormat="1">
      <c r="A1281" s="15"/>
      <c r="B1281" s="249"/>
      <c r="C1281" s="250"/>
      <c r="D1281" s="229" t="s">
        <v>159</v>
      </c>
      <c r="E1281" s="251" t="s">
        <v>1</v>
      </c>
      <c r="F1281" s="252" t="s">
        <v>162</v>
      </c>
      <c r="G1281" s="250"/>
      <c r="H1281" s="253">
        <v>6.5999999999999996</v>
      </c>
      <c r="I1281" s="254"/>
      <c r="J1281" s="250"/>
      <c r="K1281" s="250"/>
      <c r="L1281" s="255"/>
      <c r="M1281" s="256"/>
      <c r="N1281" s="257"/>
      <c r="O1281" s="257"/>
      <c r="P1281" s="257"/>
      <c r="Q1281" s="257"/>
      <c r="R1281" s="257"/>
      <c r="S1281" s="257"/>
      <c r="T1281" s="258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9" t="s">
        <v>159</v>
      </c>
      <c r="AU1281" s="259" t="s">
        <v>82</v>
      </c>
      <c r="AV1281" s="15" t="s">
        <v>158</v>
      </c>
      <c r="AW1281" s="15" t="s">
        <v>30</v>
      </c>
      <c r="AX1281" s="15" t="s">
        <v>80</v>
      </c>
      <c r="AY1281" s="259" t="s">
        <v>152</v>
      </c>
    </row>
    <row r="1282" s="2" customFormat="1" ht="33" customHeight="1">
      <c r="A1282" s="38"/>
      <c r="B1282" s="39"/>
      <c r="C1282" s="214" t="s">
        <v>849</v>
      </c>
      <c r="D1282" s="214" t="s">
        <v>154</v>
      </c>
      <c r="E1282" s="215" t="s">
        <v>1396</v>
      </c>
      <c r="F1282" s="216" t="s">
        <v>1397</v>
      </c>
      <c r="G1282" s="217" t="s">
        <v>211</v>
      </c>
      <c r="H1282" s="218">
        <v>18</v>
      </c>
      <c r="I1282" s="219"/>
      <c r="J1282" s="220">
        <f>ROUND(I1282*H1282,2)</f>
        <v>0</v>
      </c>
      <c r="K1282" s="216" t="s">
        <v>1</v>
      </c>
      <c r="L1282" s="44"/>
      <c r="M1282" s="221" t="s">
        <v>1</v>
      </c>
      <c r="N1282" s="222" t="s">
        <v>38</v>
      </c>
      <c r="O1282" s="91"/>
      <c r="P1282" s="223">
        <f>O1282*H1282</f>
        <v>0</v>
      </c>
      <c r="Q1282" s="223">
        <v>0</v>
      </c>
      <c r="R1282" s="223">
        <f>Q1282*H1282</f>
        <v>0</v>
      </c>
      <c r="S1282" s="223">
        <v>0</v>
      </c>
      <c r="T1282" s="224">
        <f>S1282*H1282</f>
        <v>0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225" t="s">
        <v>190</v>
      </c>
      <c r="AT1282" s="225" t="s">
        <v>154</v>
      </c>
      <c r="AU1282" s="225" t="s">
        <v>82</v>
      </c>
      <c r="AY1282" s="17" t="s">
        <v>152</v>
      </c>
      <c r="BE1282" s="226">
        <f>IF(N1282="základní",J1282,0)</f>
        <v>0</v>
      </c>
      <c r="BF1282" s="226">
        <f>IF(N1282="snížená",J1282,0)</f>
        <v>0</v>
      </c>
      <c r="BG1282" s="226">
        <f>IF(N1282="zákl. přenesená",J1282,0)</f>
        <v>0</v>
      </c>
      <c r="BH1282" s="226">
        <f>IF(N1282="sníž. přenesená",J1282,0)</f>
        <v>0</v>
      </c>
      <c r="BI1282" s="226">
        <f>IF(N1282="nulová",J1282,0)</f>
        <v>0</v>
      </c>
      <c r="BJ1282" s="17" t="s">
        <v>80</v>
      </c>
      <c r="BK1282" s="226">
        <f>ROUND(I1282*H1282,2)</f>
        <v>0</v>
      </c>
      <c r="BL1282" s="17" t="s">
        <v>190</v>
      </c>
      <c r="BM1282" s="225" t="s">
        <v>1398</v>
      </c>
    </row>
    <row r="1283" s="13" customFormat="1">
      <c r="A1283" s="13"/>
      <c r="B1283" s="227"/>
      <c r="C1283" s="228"/>
      <c r="D1283" s="229" t="s">
        <v>159</v>
      </c>
      <c r="E1283" s="230" t="s">
        <v>1</v>
      </c>
      <c r="F1283" s="231" t="s">
        <v>739</v>
      </c>
      <c r="G1283" s="228"/>
      <c r="H1283" s="230" t="s">
        <v>1</v>
      </c>
      <c r="I1283" s="232"/>
      <c r="J1283" s="228"/>
      <c r="K1283" s="228"/>
      <c r="L1283" s="233"/>
      <c r="M1283" s="234"/>
      <c r="N1283" s="235"/>
      <c r="O1283" s="235"/>
      <c r="P1283" s="235"/>
      <c r="Q1283" s="235"/>
      <c r="R1283" s="235"/>
      <c r="S1283" s="235"/>
      <c r="T1283" s="23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7" t="s">
        <v>159</v>
      </c>
      <c r="AU1283" s="237" t="s">
        <v>82</v>
      </c>
      <c r="AV1283" s="13" t="s">
        <v>80</v>
      </c>
      <c r="AW1283" s="13" t="s">
        <v>30</v>
      </c>
      <c r="AX1283" s="13" t="s">
        <v>73</v>
      </c>
      <c r="AY1283" s="237" t="s">
        <v>152</v>
      </c>
    </row>
    <row r="1284" s="14" customFormat="1">
      <c r="A1284" s="14"/>
      <c r="B1284" s="238"/>
      <c r="C1284" s="239"/>
      <c r="D1284" s="229" t="s">
        <v>159</v>
      </c>
      <c r="E1284" s="240" t="s">
        <v>1</v>
      </c>
      <c r="F1284" s="241" t="s">
        <v>740</v>
      </c>
      <c r="G1284" s="239"/>
      <c r="H1284" s="242">
        <v>3.75</v>
      </c>
      <c r="I1284" s="243"/>
      <c r="J1284" s="239"/>
      <c r="K1284" s="239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8" t="s">
        <v>159</v>
      </c>
      <c r="AU1284" s="248" t="s">
        <v>82</v>
      </c>
      <c r="AV1284" s="14" t="s">
        <v>82</v>
      </c>
      <c r="AW1284" s="14" t="s">
        <v>30</v>
      </c>
      <c r="AX1284" s="14" t="s">
        <v>73</v>
      </c>
      <c r="AY1284" s="248" t="s">
        <v>152</v>
      </c>
    </row>
    <row r="1285" s="13" customFormat="1">
      <c r="A1285" s="13"/>
      <c r="B1285" s="227"/>
      <c r="C1285" s="228"/>
      <c r="D1285" s="229" t="s">
        <v>159</v>
      </c>
      <c r="E1285" s="230" t="s">
        <v>1</v>
      </c>
      <c r="F1285" s="231" t="s">
        <v>741</v>
      </c>
      <c r="G1285" s="228"/>
      <c r="H1285" s="230" t="s">
        <v>1</v>
      </c>
      <c r="I1285" s="232"/>
      <c r="J1285" s="228"/>
      <c r="K1285" s="228"/>
      <c r="L1285" s="233"/>
      <c r="M1285" s="234"/>
      <c r="N1285" s="235"/>
      <c r="O1285" s="235"/>
      <c r="P1285" s="235"/>
      <c r="Q1285" s="235"/>
      <c r="R1285" s="235"/>
      <c r="S1285" s="235"/>
      <c r="T1285" s="236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7" t="s">
        <v>159</v>
      </c>
      <c r="AU1285" s="237" t="s">
        <v>82</v>
      </c>
      <c r="AV1285" s="13" t="s">
        <v>80</v>
      </c>
      <c r="AW1285" s="13" t="s">
        <v>30</v>
      </c>
      <c r="AX1285" s="13" t="s">
        <v>73</v>
      </c>
      <c r="AY1285" s="237" t="s">
        <v>152</v>
      </c>
    </row>
    <row r="1286" s="14" customFormat="1">
      <c r="A1286" s="14"/>
      <c r="B1286" s="238"/>
      <c r="C1286" s="239"/>
      <c r="D1286" s="229" t="s">
        <v>159</v>
      </c>
      <c r="E1286" s="240" t="s">
        <v>1</v>
      </c>
      <c r="F1286" s="241" t="s">
        <v>742</v>
      </c>
      <c r="G1286" s="239"/>
      <c r="H1286" s="242">
        <v>7.125</v>
      </c>
      <c r="I1286" s="243"/>
      <c r="J1286" s="239"/>
      <c r="K1286" s="239"/>
      <c r="L1286" s="244"/>
      <c r="M1286" s="245"/>
      <c r="N1286" s="246"/>
      <c r="O1286" s="246"/>
      <c r="P1286" s="246"/>
      <c r="Q1286" s="246"/>
      <c r="R1286" s="246"/>
      <c r="S1286" s="246"/>
      <c r="T1286" s="24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8" t="s">
        <v>159</v>
      </c>
      <c r="AU1286" s="248" t="s">
        <v>82</v>
      </c>
      <c r="AV1286" s="14" t="s">
        <v>82</v>
      </c>
      <c r="AW1286" s="14" t="s">
        <v>30</v>
      </c>
      <c r="AX1286" s="14" t="s">
        <v>73</v>
      </c>
      <c r="AY1286" s="248" t="s">
        <v>152</v>
      </c>
    </row>
    <row r="1287" s="13" customFormat="1">
      <c r="A1287" s="13"/>
      <c r="B1287" s="227"/>
      <c r="C1287" s="228"/>
      <c r="D1287" s="229" t="s">
        <v>159</v>
      </c>
      <c r="E1287" s="230" t="s">
        <v>1</v>
      </c>
      <c r="F1287" s="231" t="s">
        <v>441</v>
      </c>
      <c r="G1287" s="228"/>
      <c r="H1287" s="230" t="s">
        <v>1</v>
      </c>
      <c r="I1287" s="232"/>
      <c r="J1287" s="228"/>
      <c r="K1287" s="228"/>
      <c r="L1287" s="233"/>
      <c r="M1287" s="234"/>
      <c r="N1287" s="235"/>
      <c r="O1287" s="235"/>
      <c r="P1287" s="235"/>
      <c r="Q1287" s="235"/>
      <c r="R1287" s="235"/>
      <c r="S1287" s="235"/>
      <c r="T1287" s="23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7" t="s">
        <v>159</v>
      </c>
      <c r="AU1287" s="237" t="s">
        <v>82</v>
      </c>
      <c r="AV1287" s="13" t="s">
        <v>80</v>
      </c>
      <c r="AW1287" s="13" t="s">
        <v>30</v>
      </c>
      <c r="AX1287" s="13" t="s">
        <v>73</v>
      </c>
      <c r="AY1287" s="237" t="s">
        <v>152</v>
      </c>
    </row>
    <row r="1288" s="14" customFormat="1">
      <c r="A1288" s="14"/>
      <c r="B1288" s="238"/>
      <c r="C1288" s="239"/>
      <c r="D1288" s="229" t="s">
        <v>159</v>
      </c>
      <c r="E1288" s="240" t="s">
        <v>1</v>
      </c>
      <c r="F1288" s="241" t="s">
        <v>742</v>
      </c>
      <c r="G1288" s="239"/>
      <c r="H1288" s="242">
        <v>7.125</v>
      </c>
      <c r="I1288" s="243"/>
      <c r="J1288" s="239"/>
      <c r="K1288" s="239"/>
      <c r="L1288" s="244"/>
      <c r="M1288" s="245"/>
      <c r="N1288" s="246"/>
      <c r="O1288" s="246"/>
      <c r="P1288" s="246"/>
      <c r="Q1288" s="246"/>
      <c r="R1288" s="246"/>
      <c r="S1288" s="246"/>
      <c r="T1288" s="24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8" t="s">
        <v>159</v>
      </c>
      <c r="AU1288" s="248" t="s">
        <v>82</v>
      </c>
      <c r="AV1288" s="14" t="s">
        <v>82</v>
      </c>
      <c r="AW1288" s="14" t="s">
        <v>30</v>
      </c>
      <c r="AX1288" s="14" t="s">
        <v>73</v>
      </c>
      <c r="AY1288" s="248" t="s">
        <v>152</v>
      </c>
    </row>
    <row r="1289" s="15" customFormat="1">
      <c r="A1289" s="15"/>
      <c r="B1289" s="249"/>
      <c r="C1289" s="250"/>
      <c r="D1289" s="229" t="s">
        <v>159</v>
      </c>
      <c r="E1289" s="251" t="s">
        <v>1</v>
      </c>
      <c r="F1289" s="252" t="s">
        <v>162</v>
      </c>
      <c r="G1289" s="250"/>
      <c r="H1289" s="253">
        <v>18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9" t="s">
        <v>159</v>
      </c>
      <c r="AU1289" s="259" t="s">
        <v>82</v>
      </c>
      <c r="AV1289" s="15" t="s">
        <v>158</v>
      </c>
      <c r="AW1289" s="15" t="s">
        <v>30</v>
      </c>
      <c r="AX1289" s="15" t="s">
        <v>80</v>
      </c>
      <c r="AY1289" s="259" t="s">
        <v>152</v>
      </c>
    </row>
    <row r="1290" s="2" customFormat="1" ht="16.5" customHeight="1">
      <c r="A1290" s="38"/>
      <c r="B1290" s="39"/>
      <c r="C1290" s="214" t="s">
        <v>1399</v>
      </c>
      <c r="D1290" s="214" t="s">
        <v>154</v>
      </c>
      <c r="E1290" s="215" t="s">
        <v>1400</v>
      </c>
      <c r="F1290" s="216" t="s">
        <v>1401</v>
      </c>
      <c r="G1290" s="217" t="s">
        <v>211</v>
      </c>
      <c r="H1290" s="218">
        <v>18</v>
      </c>
      <c r="I1290" s="219"/>
      <c r="J1290" s="220">
        <f>ROUND(I1290*H1290,2)</f>
        <v>0</v>
      </c>
      <c r="K1290" s="216" t="s">
        <v>1</v>
      </c>
      <c r="L1290" s="44"/>
      <c r="M1290" s="221" t="s">
        <v>1</v>
      </c>
      <c r="N1290" s="222" t="s">
        <v>38</v>
      </c>
      <c r="O1290" s="91"/>
      <c r="P1290" s="223">
        <f>O1290*H1290</f>
        <v>0</v>
      </c>
      <c r="Q1290" s="223">
        <v>0</v>
      </c>
      <c r="R1290" s="223">
        <f>Q1290*H1290</f>
        <v>0</v>
      </c>
      <c r="S1290" s="223">
        <v>0</v>
      </c>
      <c r="T1290" s="224">
        <f>S1290*H1290</f>
        <v>0</v>
      </c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R1290" s="225" t="s">
        <v>190</v>
      </c>
      <c r="AT1290" s="225" t="s">
        <v>154</v>
      </c>
      <c r="AU1290" s="225" t="s">
        <v>82</v>
      </c>
      <c r="AY1290" s="17" t="s">
        <v>152</v>
      </c>
      <c r="BE1290" s="226">
        <f>IF(N1290="základní",J1290,0)</f>
        <v>0</v>
      </c>
      <c r="BF1290" s="226">
        <f>IF(N1290="snížená",J1290,0)</f>
        <v>0</v>
      </c>
      <c r="BG1290" s="226">
        <f>IF(N1290="zákl. přenesená",J1290,0)</f>
        <v>0</v>
      </c>
      <c r="BH1290" s="226">
        <f>IF(N1290="sníž. přenesená",J1290,0)</f>
        <v>0</v>
      </c>
      <c r="BI1290" s="226">
        <f>IF(N1290="nulová",J1290,0)</f>
        <v>0</v>
      </c>
      <c r="BJ1290" s="17" t="s">
        <v>80</v>
      </c>
      <c r="BK1290" s="226">
        <f>ROUND(I1290*H1290,2)</f>
        <v>0</v>
      </c>
      <c r="BL1290" s="17" t="s">
        <v>190</v>
      </c>
      <c r="BM1290" s="225" t="s">
        <v>1402</v>
      </c>
    </row>
    <row r="1291" s="14" customFormat="1">
      <c r="A1291" s="14"/>
      <c r="B1291" s="238"/>
      <c r="C1291" s="239"/>
      <c r="D1291" s="229" t="s">
        <v>159</v>
      </c>
      <c r="E1291" s="240" t="s">
        <v>1</v>
      </c>
      <c r="F1291" s="241" t="s">
        <v>194</v>
      </c>
      <c r="G1291" s="239"/>
      <c r="H1291" s="242">
        <v>18</v>
      </c>
      <c r="I1291" s="243"/>
      <c r="J1291" s="239"/>
      <c r="K1291" s="239"/>
      <c r="L1291" s="244"/>
      <c r="M1291" s="245"/>
      <c r="N1291" s="246"/>
      <c r="O1291" s="246"/>
      <c r="P1291" s="246"/>
      <c r="Q1291" s="246"/>
      <c r="R1291" s="246"/>
      <c r="S1291" s="246"/>
      <c r="T1291" s="24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8" t="s">
        <v>159</v>
      </c>
      <c r="AU1291" s="248" t="s">
        <v>82</v>
      </c>
      <c r="AV1291" s="14" t="s">
        <v>82</v>
      </c>
      <c r="AW1291" s="14" t="s">
        <v>30</v>
      </c>
      <c r="AX1291" s="14" t="s">
        <v>73</v>
      </c>
      <c r="AY1291" s="248" t="s">
        <v>152</v>
      </c>
    </row>
    <row r="1292" s="15" customFormat="1">
      <c r="A1292" s="15"/>
      <c r="B1292" s="249"/>
      <c r="C1292" s="250"/>
      <c r="D1292" s="229" t="s">
        <v>159</v>
      </c>
      <c r="E1292" s="251" t="s">
        <v>1</v>
      </c>
      <c r="F1292" s="252" t="s">
        <v>162</v>
      </c>
      <c r="G1292" s="250"/>
      <c r="H1292" s="253">
        <v>18</v>
      </c>
      <c r="I1292" s="254"/>
      <c r="J1292" s="250"/>
      <c r="K1292" s="250"/>
      <c r="L1292" s="255"/>
      <c r="M1292" s="256"/>
      <c r="N1292" s="257"/>
      <c r="O1292" s="257"/>
      <c r="P1292" s="257"/>
      <c r="Q1292" s="257"/>
      <c r="R1292" s="257"/>
      <c r="S1292" s="257"/>
      <c r="T1292" s="258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59" t="s">
        <v>159</v>
      </c>
      <c r="AU1292" s="259" t="s">
        <v>82</v>
      </c>
      <c r="AV1292" s="15" t="s">
        <v>158</v>
      </c>
      <c r="AW1292" s="15" t="s">
        <v>30</v>
      </c>
      <c r="AX1292" s="15" t="s">
        <v>80</v>
      </c>
      <c r="AY1292" s="259" t="s">
        <v>152</v>
      </c>
    </row>
    <row r="1293" s="2" customFormat="1" ht="24.15" customHeight="1">
      <c r="A1293" s="38"/>
      <c r="B1293" s="39"/>
      <c r="C1293" s="214" t="s">
        <v>852</v>
      </c>
      <c r="D1293" s="214" t="s">
        <v>154</v>
      </c>
      <c r="E1293" s="215" t="s">
        <v>1403</v>
      </c>
      <c r="F1293" s="216" t="s">
        <v>1404</v>
      </c>
      <c r="G1293" s="217" t="s">
        <v>1286</v>
      </c>
      <c r="H1293" s="218">
        <v>1</v>
      </c>
      <c r="I1293" s="219"/>
      <c r="J1293" s="220">
        <f>ROUND(I1293*H1293,2)</f>
        <v>0</v>
      </c>
      <c r="K1293" s="216" t="s">
        <v>1</v>
      </c>
      <c r="L1293" s="44"/>
      <c r="M1293" s="221" t="s">
        <v>1</v>
      </c>
      <c r="N1293" s="222" t="s">
        <v>38</v>
      </c>
      <c r="O1293" s="91"/>
      <c r="P1293" s="223">
        <f>O1293*H1293</f>
        <v>0</v>
      </c>
      <c r="Q1293" s="223">
        <v>0</v>
      </c>
      <c r="R1293" s="223">
        <f>Q1293*H1293</f>
        <v>0</v>
      </c>
      <c r="S1293" s="223">
        <v>0</v>
      </c>
      <c r="T1293" s="224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225" t="s">
        <v>190</v>
      </c>
      <c r="AT1293" s="225" t="s">
        <v>154</v>
      </c>
      <c r="AU1293" s="225" t="s">
        <v>82</v>
      </c>
      <c r="AY1293" s="17" t="s">
        <v>152</v>
      </c>
      <c r="BE1293" s="226">
        <f>IF(N1293="základní",J1293,0)</f>
        <v>0</v>
      </c>
      <c r="BF1293" s="226">
        <f>IF(N1293="snížená",J1293,0)</f>
        <v>0</v>
      </c>
      <c r="BG1293" s="226">
        <f>IF(N1293="zákl. přenesená",J1293,0)</f>
        <v>0</v>
      </c>
      <c r="BH1293" s="226">
        <f>IF(N1293="sníž. přenesená",J1293,0)</f>
        <v>0</v>
      </c>
      <c r="BI1293" s="226">
        <f>IF(N1293="nulová",J1293,0)</f>
        <v>0</v>
      </c>
      <c r="BJ1293" s="17" t="s">
        <v>80</v>
      </c>
      <c r="BK1293" s="226">
        <f>ROUND(I1293*H1293,2)</f>
        <v>0</v>
      </c>
      <c r="BL1293" s="17" t="s">
        <v>190</v>
      </c>
      <c r="BM1293" s="225" t="s">
        <v>1405</v>
      </c>
    </row>
    <row r="1294" s="14" customFormat="1">
      <c r="A1294" s="14"/>
      <c r="B1294" s="238"/>
      <c r="C1294" s="239"/>
      <c r="D1294" s="229" t="s">
        <v>159</v>
      </c>
      <c r="E1294" s="240" t="s">
        <v>1</v>
      </c>
      <c r="F1294" s="241" t="s">
        <v>80</v>
      </c>
      <c r="G1294" s="239"/>
      <c r="H1294" s="242">
        <v>1</v>
      </c>
      <c r="I1294" s="243"/>
      <c r="J1294" s="239"/>
      <c r="K1294" s="239"/>
      <c r="L1294" s="244"/>
      <c r="M1294" s="245"/>
      <c r="N1294" s="246"/>
      <c r="O1294" s="246"/>
      <c r="P1294" s="246"/>
      <c r="Q1294" s="246"/>
      <c r="R1294" s="246"/>
      <c r="S1294" s="246"/>
      <c r="T1294" s="24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8" t="s">
        <v>159</v>
      </c>
      <c r="AU1294" s="248" t="s">
        <v>82</v>
      </c>
      <c r="AV1294" s="14" t="s">
        <v>82</v>
      </c>
      <c r="AW1294" s="14" t="s">
        <v>30</v>
      </c>
      <c r="AX1294" s="14" t="s">
        <v>73</v>
      </c>
      <c r="AY1294" s="248" t="s">
        <v>152</v>
      </c>
    </row>
    <row r="1295" s="15" customFormat="1">
      <c r="A1295" s="15"/>
      <c r="B1295" s="249"/>
      <c r="C1295" s="250"/>
      <c r="D1295" s="229" t="s">
        <v>159</v>
      </c>
      <c r="E1295" s="251" t="s">
        <v>1</v>
      </c>
      <c r="F1295" s="252" t="s">
        <v>162</v>
      </c>
      <c r="G1295" s="250"/>
      <c r="H1295" s="253">
        <v>1</v>
      </c>
      <c r="I1295" s="254"/>
      <c r="J1295" s="250"/>
      <c r="K1295" s="250"/>
      <c r="L1295" s="255"/>
      <c r="M1295" s="256"/>
      <c r="N1295" s="257"/>
      <c r="O1295" s="257"/>
      <c r="P1295" s="257"/>
      <c r="Q1295" s="257"/>
      <c r="R1295" s="257"/>
      <c r="S1295" s="257"/>
      <c r="T1295" s="258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9" t="s">
        <v>159</v>
      </c>
      <c r="AU1295" s="259" t="s">
        <v>82</v>
      </c>
      <c r="AV1295" s="15" t="s">
        <v>158</v>
      </c>
      <c r="AW1295" s="15" t="s">
        <v>30</v>
      </c>
      <c r="AX1295" s="15" t="s">
        <v>80</v>
      </c>
      <c r="AY1295" s="259" t="s">
        <v>152</v>
      </c>
    </row>
    <row r="1296" s="2" customFormat="1" ht="24.15" customHeight="1">
      <c r="A1296" s="38"/>
      <c r="B1296" s="39"/>
      <c r="C1296" s="214" t="s">
        <v>1406</v>
      </c>
      <c r="D1296" s="214" t="s">
        <v>154</v>
      </c>
      <c r="E1296" s="215" t="s">
        <v>1407</v>
      </c>
      <c r="F1296" s="216" t="s">
        <v>1408</v>
      </c>
      <c r="G1296" s="217" t="s">
        <v>211</v>
      </c>
      <c r="H1296" s="218">
        <v>115.05</v>
      </c>
      <c r="I1296" s="219"/>
      <c r="J1296" s="220">
        <f>ROUND(I1296*H1296,2)</f>
        <v>0</v>
      </c>
      <c r="K1296" s="216" t="s">
        <v>1</v>
      </c>
      <c r="L1296" s="44"/>
      <c r="M1296" s="221" t="s">
        <v>1</v>
      </c>
      <c r="N1296" s="222" t="s">
        <v>38</v>
      </c>
      <c r="O1296" s="91"/>
      <c r="P1296" s="223">
        <f>O1296*H1296</f>
        <v>0</v>
      </c>
      <c r="Q1296" s="223">
        <v>0</v>
      </c>
      <c r="R1296" s="223">
        <f>Q1296*H1296</f>
        <v>0</v>
      </c>
      <c r="S1296" s="223">
        <v>0</v>
      </c>
      <c r="T1296" s="224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225" t="s">
        <v>190</v>
      </c>
      <c r="AT1296" s="225" t="s">
        <v>154</v>
      </c>
      <c r="AU1296" s="225" t="s">
        <v>82</v>
      </c>
      <c r="AY1296" s="17" t="s">
        <v>152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7" t="s">
        <v>80</v>
      </c>
      <c r="BK1296" s="226">
        <f>ROUND(I1296*H1296,2)</f>
        <v>0</v>
      </c>
      <c r="BL1296" s="17" t="s">
        <v>190</v>
      </c>
      <c r="BM1296" s="225" t="s">
        <v>1409</v>
      </c>
    </row>
    <row r="1297" s="13" customFormat="1">
      <c r="A1297" s="13"/>
      <c r="B1297" s="227"/>
      <c r="C1297" s="228"/>
      <c r="D1297" s="229" t="s">
        <v>159</v>
      </c>
      <c r="E1297" s="230" t="s">
        <v>1</v>
      </c>
      <c r="F1297" s="231" t="s">
        <v>1410</v>
      </c>
      <c r="G1297" s="228"/>
      <c r="H1297" s="230" t="s">
        <v>1</v>
      </c>
      <c r="I1297" s="232"/>
      <c r="J1297" s="228"/>
      <c r="K1297" s="228"/>
      <c r="L1297" s="233"/>
      <c r="M1297" s="234"/>
      <c r="N1297" s="235"/>
      <c r="O1297" s="235"/>
      <c r="P1297" s="235"/>
      <c r="Q1297" s="235"/>
      <c r="R1297" s="235"/>
      <c r="S1297" s="235"/>
      <c r="T1297" s="23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7" t="s">
        <v>159</v>
      </c>
      <c r="AU1297" s="237" t="s">
        <v>82</v>
      </c>
      <c r="AV1297" s="13" t="s">
        <v>80</v>
      </c>
      <c r="AW1297" s="13" t="s">
        <v>30</v>
      </c>
      <c r="AX1297" s="13" t="s">
        <v>73</v>
      </c>
      <c r="AY1297" s="237" t="s">
        <v>152</v>
      </c>
    </row>
    <row r="1298" s="14" customFormat="1">
      <c r="A1298" s="14"/>
      <c r="B1298" s="238"/>
      <c r="C1298" s="239"/>
      <c r="D1298" s="229" t="s">
        <v>159</v>
      </c>
      <c r="E1298" s="240" t="s">
        <v>1</v>
      </c>
      <c r="F1298" s="241" t="s">
        <v>1411</v>
      </c>
      <c r="G1298" s="239"/>
      <c r="H1298" s="242">
        <v>115.05</v>
      </c>
      <c r="I1298" s="243"/>
      <c r="J1298" s="239"/>
      <c r="K1298" s="239"/>
      <c r="L1298" s="244"/>
      <c r="M1298" s="245"/>
      <c r="N1298" s="246"/>
      <c r="O1298" s="246"/>
      <c r="P1298" s="246"/>
      <c r="Q1298" s="246"/>
      <c r="R1298" s="246"/>
      <c r="S1298" s="246"/>
      <c r="T1298" s="24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8" t="s">
        <v>159</v>
      </c>
      <c r="AU1298" s="248" t="s">
        <v>82</v>
      </c>
      <c r="AV1298" s="14" t="s">
        <v>82</v>
      </c>
      <c r="AW1298" s="14" t="s">
        <v>30</v>
      </c>
      <c r="AX1298" s="14" t="s">
        <v>73</v>
      </c>
      <c r="AY1298" s="248" t="s">
        <v>152</v>
      </c>
    </row>
    <row r="1299" s="15" customFormat="1">
      <c r="A1299" s="15"/>
      <c r="B1299" s="249"/>
      <c r="C1299" s="250"/>
      <c r="D1299" s="229" t="s">
        <v>159</v>
      </c>
      <c r="E1299" s="251" t="s">
        <v>1</v>
      </c>
      <c r="F1299" s="252" t="s">
        <v>162</v>
      </c>
      <c r="G1299" s="250"/>
      <c r="H1299" s="253">
        <v>115.05</v>
      </c>
      <c r="I1299" s="254"/>
      <c r="J1299" s="250"/>
      <c r="K1299" s="250"/>
      <c r="L1299" s="255"/>
      <c r="M1299" s="256"/>
      <c r="N1299" s="257"/>
      <c r="O1299" s="257"/>
      <c r="P1299" s="257"/>
      <c r="Q1299" s="257"/>
      <c r="R1299" s="257"/>
      <c r="S1299" s="257"/>
      <c r="T1299" s="258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59" t="s">
        <v>159</v>
      </c>
      <c r="AU1299" s="259" t="s">
        <v>82</v>
      </c>
      <c r="AV1299" s="15" t="s">
        <v>158</v>
      </c>
      <c r="AW1299" s="15" t="s">
        <v>30</v>
      </c>
      <c r="AX1299" s="15" t="s">
        <v>80</v>
      </c>
      <c r="AY1299" s="259" t="s">
        <v>152</v>
      </c>
    </row>
    <row r="1300" s="2" customFormat="1" ht="24.15" customHeight="1">
      <c r="A1300" s="38"/>
      <c r="B1300" s="39"/>
      <c r="C1300" s="214" t="s">
        <v>856</v>
      </c>
      <c r="D1300" s="214" t="s">
        <v>154</v>
      </c>
      <c r="E1300" s="215" t="s">
        <v>1412</v>
      </c>
      <c r="F1300" s="216" t="s">
        <v>1413</v>
      </c>
      <c r="G1300" s="217" t="s">
        <v>211</v>
      </c>
      <c r="H1300" s="218">
        <v>9.1300000000000008</v>
      </c>
      <c r="I1300" s="219"/>
      <c r="J1300" s="220">
        <f>ROUND(I1300*H1300,2)</f>
        <v>0</v>
      </c>
      <c r="K1300" s="216" t="s">
        <v>1</v>
      </c>
      <c r="L1300" s="44"/>
      <c r="M1300" s="221" t="s">
        <v>1</v>
      </c>
      <c r="N1300" s="222" t="s">
        <v>38</v>
      </c>
      <c r="O1300" s="91"/>
      <c r="P1300" s="223">
        <f>O1300*H1300</f>
        <v>0</v>
      </c>
      <c r="Q1300" s="223">
        <v>0</v>
      </c>
      <c r="R1300" s="223">
        <f>Q1300*H1300</f>
        <v>0</v>
      </c>
      <c r="S1300" s="223">
        <v>0</v>
      </c>
      <c r="T1300" s="224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225" t="s">
        <v>190</v>
      </c>
      <c r="AT1300" s="225" t="s">
        <v>154</v>
      </c>
      <c r="AU1300" s="225" t="s">
        <v>82</v>
      </c>
      <c r="AY1300" s="17" t="s">
        <v>152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7" t="s">
        <v>80</v>
      </c>
      <c r="BK1300" s="226">
        <f>ROUND(I1300*H1300,2)</f>
        <v>0</v>
      </c>
      <c r="BL1300" s="17" t="s">
        <v>190</v>
      </c>
      <c r="BM1300" s="225" t="s">
        <v>1414</v>
      </c>
    </row>
    <row r="1301" s="13" customFormat="1">
      <c r="A1301" s="13"/>
      <c r="B1301" s="227"/>
      <c r="C1301" s="228"/>
      <c r="D1301" s="229" t="s">
        <v>159</v>
      </c>
      <c r="E1301" s="230" t="s">
        <v>1</v>
      </c>
      <c r="F1301" s="231" t="s">
        <v>1410</v>
      </c>
      <c r="G1301" s="228"/>
      <c r="H1301" s="230" t="s">
        <v>1</v>
      </c>
      <c r="I1301" s="232"/>
      <c r="J1301" s="228"/>
      <c r="K1301" s="228"/>
      <c r="L1301" s="233"/>
      <c r="M1301" s="234"/>
      <c r="N1301" s="235"/>
      <c r="O1301" s="235"/>
      <c r="P1301" s="235"/>
      <c r="Q1301" s="235"/>
      <c r="R1301" s="235"/>
      <c r="S1301" s="235"/>
      <c r="T1301" s="23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7" t="s">
        <v>159</v>
      </c>
      <c r="AU1301" s="237" t="s">
        <v>82</v>
      </c>
      <c r="AV1301" s="13" t="s">
        <v>80</v>
      </c>
      <c r="AW1301" s="13" t="s">
        <v>30</v>
      </c>
      <c r="AX1301" s="13" t="s">
        <v>73</v>
      </c>
      <c r="AY1301" s="237" t="s">
        <v>152</v>
      </c>
    </row>
    <row r="1302" s="14" customFormat="1">
      <c r="A1302" s="14"/>
      <c r="B1302" s="238"/>
      <c r="C1302" s="239"/>
      <c r="D1302" s="229" t="s">
        <v>159</v>
      </c>
      <c r="E1302" s="240" t="s">
        <v>1</v>
      </c>
      <c r="F1302" s="241" t="s">
        <v>1415</v>
      </c>
      <c r="G1302" s="239"/>
      <c r="H1302" s="242">
        <v>9.1300000000000008</v>
      </c>
      <c r="I1302" s="243"/>
      <c r="J1302" s="239"/>
      <c r="K1302" s="239"/>
      <c r="L1302" s="244"/>
      <c r="M1302" s="245"/>
      <c r="N1302" s="246"/>
      <c r="O1302" s="246"/>
      <c r="P1302" s="246"/>
      <c r="Q1302" s="246"/>
      <c r="R1302" s="246"/>
      <c r="S1302" s="246"/>
      <c r="T1302" s="24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8" t="s">
        <v>159</v>
      </c>
      <c r="AU1302" s="248" t="s">
        <v>82</v>
      </c>
      <c r="AV1302" s="14" t="s">
        <v>82</v>
      </c>
      <c r="AW1302" s="14" t="s">
        <v>30</v>
      </c>
      <c r="AX1302" s="14" t="s">
        <v>73</v>
      </c>
      <c r="AY1302" s="248" t="s">
        <v>152</v>
      </c>
    </row>
    <row r="1303" s="15" customFormat="1">
      <c r="A1303" s="15"/>
      <c r="B1303" s="249"/>
      <c r="C1303" s="250"/>
      <c r="D1303" s="229" t="s">
        <v>159</v>
      </c>
      <c r="E1303" s="251" t="s">
        <v>1</v>
      </c>
      <c r="F1303" s="252" t="s">
        <v>162</v>
      </c>
      <c r="G1303" s="250"/>
      <c r="H1303" s="253">
        <v>9.1300000000000008</v>
      </c>
      <c r="I1303" s="254"/>
      <c r="J1303" s="250"/>
      <c r="K1303" s="250"/>
      <c r="L1303" s="255"/>
      <c r="M1303" s="256"/>
      <c r="N1303" s="257"/>
      <c r="O1303" s="257"/>
      <c r="P1303" s="257"/>
      <c r="Q1303" s="257"/>
      <c r="R1303" s="257"/>
      <c r="S1303" s="257"/>
      <c r="T1303" s="25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9" t="s">
        <v>159</v>
      </c>
      <c r="AU1303" s="259" t="s">
        <v>82</v>
      </c>
      <c r="AV1303" s="15" t="s">
        <v>158</v>
      </c>
      <c r="AW1303" s="15" t="s">
        <v>30</v>
      </c>
      <c r="AX1303" s="15" t="s">
        <v>80</v>
      </c>
      <c r="AY1303" s="259" t="s">
        <v>152</v>
      </c>
    </row>
    <row r="1304" s="2" customFormat="1" ht="16.5" customHeight="1">
      <c r="A1304" s="38"/>
      <c r="B1304" s="39"/>
      <c r="C1304" s="214" t="s">
        <v>1416</v>
      </c>
      <c r="D1304" s="214" t="s">
        <v>154</v>
      </c>
      <c r="E1304" s="215" t="s">
        <v>1417</v>
      </c>
      <c r="F1304" s="216" t="s">
        <v>1418</v>
      </c>
      <c r="G1304" s="217" t="s">
        <v>211</v>
      </c>
      <c r="H1304" s="218">
        <v>161.56</v>
      </c>
      <c r="I1304" s="219"/>
      <c r="J1304" s="220">
        <f>ROUND(I1304*H1304,2)</f>
        <v>0</v>
      </c>
      <c r="K1304" s="216" t="s">
        <v>1</v>
      </c>
      <c r="L1304" s="44"/>
      <c r="M1304" s="221" t="s">
        <v>1</v>
      </c>
      <c r="N1304" s="222" t="s">
        <v>38</v>
      </c>
      <c r="O1304" s="91"/>
      <c r="P1304" s="223">
        <f>O1304*H1304</f>
        <v>0</v>
      </c>
      <c r="Q1304" s="223">
        <v>0</v>
      </c>
      <c r="R1304" s="223">
        <f>Q1304*H1304</f>
        <v>0</v>
      </c>
      <c r="S1304" s="223">
        <v>0</v>
      </c>
      <c r="T1304" s="224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25" t="s">
        <v>190</v>
      </c>
      <c r="AT1304" s="225" t="s">
        <v>154</v>
      </c>
      <c r="AU1304" s="225" t="s">
        <v>82</v>
      </c>
      <c r="AY1304" s="17" t="s">
        <v>152</v>
      </c>
      <c r="BE1304" s="226">
        <f>IF(N1304="základní",J1304,0)</f>
        <v>0</v>
      </c>
      <c r="BF1304" s="226">
        <f>IF(N1304="snížená",J1304,0)</f>
        <v>0</v>
      </c>
      <c r="BG1304" s="226">
        <f>IF(N1304="zákl. přenesená",J1304,0)</f>
        <v>0</v>
      </c>
      <c r="BH1304" s="226">
        <f>IF(N1304="sníž. přenesená",J1304,0)</f>
        <v>0</v>
      </c>
      <c r="BI1304" s="226">
        <f>IF(N1304="nulová",J1304,0)</f>
        <v>0</v>
      </c>
      <c r="BJ1304" s="17" t="s">
        <v>80</v>
      </c>
      <c r="BK1304" s="226">
        <f>ROUND(I1304*H1304,2)</f>
        <v>0</v>
      </c>
      <c r="BL1304" s="17" t="s">
        <v>190</v>
      </c>
      <c r="BM1304" s="225" t="s">
        <v>1419</v>
      </c>
    </row>
    <row r="1305" s="14" customFormat="1">
      <c r="A1305" s="14"/>
      <c r="B1305" s="238"/>
      <c r="C1305" s="239"/>
      <c r="D1305" s="229" t="s">
        <v>159</v>
      </c>
      <c r="E1305" s="240" t="s">
        <v>1</v>
      </c>
      <c r="F1305" s="241" t="s">
        <v>1420</v>
      </c>
      <c r="G1305" s="239"/>
      <c r="H1305" s="242">
        <v>161.56</v>
      </c>
      <c r="I1305" s="243"/>
      <c r="J1305" s="239"/>
      <c r="K1305" s="239"/>
      <c r="L1305" s="244"/>
      <c r="M1305" s="245"/>
      <c r="N1305" s="246"/>
      <c r="O1305" s="246"/>
      <c r="P1305" s="246"/>
      <c r="Q1305" s="246"/>
      <c r="R1305" s="246"/>
      <c r="S1305" s="246"/>
      <c r="T1305" s="24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8" t="s">
        <v>159</v>
      </c>
      <c r="AU1305" s="248" t="s">
        <v>82</v>
      </c>
      <c r="AV1305" s="14" t="s">
        <v>82</v>
      </c>
      <c r="AW1305" s="14" t="s">
        <v>30</v>
      </c>
      <c r="AX1305" s="14" t="s">
        <v>73</v>
      </c>
      <c r="AY1305" s="248" t="s">
        <v>152</v>
      </c>
    </row>
    <row r="1306" s="15" customFormat="1">
      <c r="A1306" s="15"/>
      <c r="B1306" s="249"/>
      <c r="C1306" s="250"/>
      <c r="D1306" s="229" t="s">
        <v>159</v>
      </c>
      <c r="E1306" s="251" t="s">
        <v>1</v>
      </c>
      <c r="F1306" s="252" t="s">
        <v>162</v>
      </c>
      <c r="G1306" s="250"/>
      <c r="H1306" s="253">
        <v>161.56</v>
      </c>
      <c r="I1306" s="254"/>
      <c r="J1306" s="250"/>
      <c r="K1306" s="250"/>
      <c r="L1306" s="255"/>
      <c r="M1306" s="256"/>
      <c r="N1306" s="257"/>
      <c r="O1306" s="257"/>
      <c r="P1306" s="257"/>
      <c r="Q1306" s="257"/>
      <c r="R1306" s="257"/>
      <c r="S1306" s="257"/>
      <c r="T1306" s="258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9" t="s">
        <v>159</v>
      </c>
      <c r="AU1306" s="259" t="s">
        <v>82</v>
      </c>
      <c r="AV1306" s="15" t="s">
        <v>158</v>
      </c>
      <c r="AW1306" s="15" t="s">
        <v>30</v>
      </c>
      <c r="AX1306" s="15" t="s">
        <v>80</v>
      </c>
      <c r="AY1306" s="259" t="s">
        <v>152</v>
      </c>
    </row>
    <row r="1307" s="2" customFormat="1" ht="16.5" customHeight="1">
      <c r="A1307" s="38"/>
      <c r="B1307" s="39"/>
      <c r="C1307" s="214" t="s">
        <v>859</v>
      </c>
      <c r="D1307" s="214" t="s">
        <v>154</v>
      </c>
      <c r="E1307" s="215" t="s">
        <v>1421</v>
      </c>
      <c r="F1307" s="216" t="s">
        <v>1422</v>
      </c>
      <c r="G1307" s="217" t="s">
        <v>211</v>
      </c>
      <c r="H1307" s="218">
        <v>37.380000000000003</v>
      </c>
      <c r="I1307" s="219"/>
      <c r="J1307" s="220">
        <f>ROUND(I1307*H1307,2)</f>
        <v>0</v>
      </c>
      <c r="K1307" s="216" t="s">
        <v>1</v>
      </c>
      <c r="L1307" s="44"/>
      <c r="M1307" s="221" t="s">
        <v>1</v>
      </c>
      <c r="N1307" s="222" t="s">
        <v>38</v>
      </c>
      <c r="O1307" s="91"/>
      <c r="P1307" s="223">
        <f>O1307*H1307</f>
        <v>0</v>
      </c>
      <c r="Q1307" s="223">
        <v>0</v>
      </c>
      <c r="R1307" s="223">
        <f>Q1307*H1307</f>
        <v>0</v>
      </c>
      <c r="S1307" s="223">
        <v>0</v>
      </c>
      <c r="T1307" s="224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225" t="s">
        <v>190</v>
      </c>
      <c r="AT1307" s="225" t="s">
        <v>154</v>
      </c>
      <c r="AU1307" s="225" t="s">
        <v>82</v>
      </c>
      <c r="AY1307" s="17" t="s">
        <v>152</v>
      </c>
      <c r="BE1307" s="226">
        <f>IF(N1307="základní",J1307,0)</f>
        <v>0</v>
      </c>
      <c r="BF1307" s="226">
        <f>IF(N1307="snížená",J1307,0)</f>
        <v>0</v>
      </c>
      <c r="BG1307" s="226">
        <f>IF(N1307="zákl. přenesená",J1307,0)</f>
        <v>0</v>
      </c>
      <c r="BH1307" s="226">
        <f>IF(N1307="sníž. přenesená",J1307,0)</f>
        <v>0</v>
      </c>
      <c r="BI1307" s="226">
        <f>IF(N1307="nulová",J1307,0)</f>
        <v>0</v>
      </c>
      <c r="BJ1307" s="17" t="s">
        <v>80</v>
      </c>
      <c r="BK1307" s="226">
        <f>ROUND(I1307*H1307,2)</f>
        <v>0</v>
      </c>
      <c r="BL1307" s="17" t="s">
        <v>190</v>
      </c>
      <c r="BM1307" s="225" t="s">
        <v>1423</v>
      </c>
    </row>
    <row r="1308" s="2" customFormat="1" ht="24.15" customHeight="1">
      <c r="A1308" s="38"/>
      <c r="B1308" s="39"/>
      <c r="C1308" s="260" t="s">
        <v>1424</v>
      </c>
      <c r="D1308" s="260" t="s">
        <v>203</v>
      </c>
      <c r="E1308" s="261" t="s">
        <v>1425</v>
      </c>
      <c r="F1308" s="262" t="s">
        <v>1426</v>
      </c>
      <c r="G1308" s="263" t="s">
        <v>211</v>
      </c>
      <c r="H1308" s="264">
        <v>41.996000000000002</v>
      </c>
      <c r="I1308" s="265"/>
      <c r="J1308" s="266">
        <f>ROUND(I1308*H1308,2)</f>
        <v>0</v>
      </c>
      <c r="K1308" s="262" t="s">
        <v>1</v>
      </c>
      <c r="L1308" s="267"/>
      <c r="M1308" s="268" t="s">
        <v>1</v>
      </c>
      <c r="N1308" s="269" t="s">
        <v>38</v>
      </c>
      <c r="O1308" s="91"/>
      <c r="P1308" s="223">
        <f>O1308*H1308</f>
        <v>0</v>
      </c>
      <c r="Q1308" s="223">
        <v>0</v>
      </c>
      <c r="R1308" s="223">
        <f>Q1308*H1308</f>
        <v>0</v>
      </c>
      <c r="S1308" s="223">
        <v>0</v>
      </c>
      <c r="T1308" s="224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225" t="s">
        <v>240</v>
      </c>
      <c r="AT1308" s="225" t="s">
        <v>203</v>
      </c>
      <c r="AU1308" s="225" t="s">
        <v>82</v>
      </c>
      <c r="AY1308" s="17" t="s">
        <v>152</v>
      </c>
      <c r="BE1308" s="226">
        <f>IF(N1308="základní",J1308,0)</f>
        <v>0</v>
      </c>
      <c r="BF1308" s="226">
        <f>IF(N1308="snížená",J1308,0)</f>
        <v>0</v>
      </c>
      <c r="BG1308" s="226">
        <f>IF(N1308="zákl. přenesená",J1308,0)</f>
        <v>0</v>
      </c>
      <c r="BH1308" s="226">
        <f>IF(N1308="sníž. přenesená",J1308,0)</f>
        <v>0</v>
      </c>
      <c r="BI1308" s="226">
        <f>IF(N1308="nulová",J1308,0)</f>
        <v>0</v>
      </c>
      <c r="BJ1308" s="17" t="s">
        <v>80</v>
      </c>
      <c r="BK1308" s="226">
        <f>ROUND(I1308*H1308,2)</f>
        <v>0</v>
      </c>
      <c r="BL1308" s="17" t="s">
        <v>190</v>
      </c>
      <c r="BM1308" s="225" t="s">
        <v>1427</v>
      </c>
    </row>
    <row r="1309" s="14" customFormat="1">
      <c r="A1309" s="14"/>
      <c r="B1309" s="238"/>
      <c r="C1309" s="239"/>
      <c r="D1309" s="229" t="s">
        <v>159</v>
      </c>
      <c r="E1309" s="240" t="s">
        <v>1</v>
      </c>
      <c r="F1309" s="241" t="s">
        <v>1428</v>
      </c>
      <c r="G1309" s="239"/>
      <c r="H1309" s="242">
        <v>41.996000000000002</v>
      </c>
      <c r="I1309" s="243"/>
      <c r="J1309" s="239"/>
      <c r="K1309" s="239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8" t="s">
        <v>159</v>
      </c>
      <c r="AU1309" s="248" t="s">
        <v>82</v>
      </c>
      <c r="AV1309" s="14" t="s">
        <v>82</v>
      </c>
      <c r="AW1309" s="14" t="s">
        <v>30</v>
      </c>
      <c r="AX1309" s="14" t="s">
        <v>73</v>
      </c>
      <c r="AY1309" s="248" t="s">
        <v>152</v>
      </c>
    </row>
    <row r="1310" s="15" customFormat="1">
      <c r="A1310" s="15"/>
      <c r="B1310" s="249"/>
      <c r="C1310" s="250"/>
      <c r="D1310" s="229" t="s">
        <v>159</v>
      </c>
      <c r="E1310" s="251" t="s">
        <v>1</v>
      </c>
      <c r="F1310" s="252" t="s">
        <v>162</v>
      </c>
      <c r="G1310" s="250"/>
      <c r="H1310" s="253">
        <v>41.996000000000002</v>
      </c>
      <c r="I1310" s="254"/>
      <c r="J1310" s="250"/>
      <c r="K1310" s="250"/>
      <c r="L1310" s="255"/>
      <c r="M1310" s="256"/>
      <c r="N1310" s="257"/>
      <c r="O1310" s="257"/>
      <c r="P1310" s="257"/>
      <c r="Q1310" s="257"/>
      <c r="R1310" s="257"/>
      <c r="S1310" s="257"/>
      <c r="T1310" s="258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9" t="s">
        <v>159</v>
      </c>
      <c r="AU1310" s="259" t="s">
        <v>82</v>
      </c>
      <c r="AV1310" s="15" t="s">
        <v>158</v>
      </c>
      <c r="AW1310" s="15" t="s">
        <v>30</v>
      </c>
      <c r="AX1310" s="15" t="s">
        <v>80</v>
      </c>
      <c r="AY1310" s="259" t="s">
        <v>152</v>
      </c>
    </row>
    <row r="1311" s="2" customFormat="1" ht="21.75" customHeight="1">
      <c r="A1311" s="38"/>
      <c r="B1311" s="39"/>
      <c r="C1311" s="214" t="s">
        <v>863</v>
      </c>
      <c r="D1311" s="214" t="s">
        <v>154</v>
      </c>
      <c r="E1311" s="215" t="s">
        <v>1429</v>
      </c>
      <c r="F1311" s="216" t="s">
        <v>1430</v>
      </c>
      <c r="G1311" s="217" t="s">
        <v>211</v>
      </c>
      <c r="H1311" s="218">
        <v>161.56</v>
      </c>
      <c r="I1311" s="219"/>
      <c r="J1311" s="220">
        <f>ROUND(I1311*H1311,2)</f>
        <v>0</v>
      </c>
      <c r="K1311" s="216" t="s">
        <v>1</v>
      </c>
      <c r="L1311" s="44"/>
      <c r="M1311" s="221" t="s">
        <v>1</v>
      </c>
      <c r="N1311" s="222" t="s">
        <v>38</v>
      </c>
      <c r="O1311" s="91"/>
      <c r="P1311" s="223">
        <f>O1311*H1311</f>
        <v>0</v>
      </c>
      <c r="Q1311" s="223">
        <v>0</v>
      </c>
      <c r="R1311" s="223">
        <f>Q1311*H1311</f>
        <v>0</v>
      </c>
      <c r="S1311" s="223">
        <v>0</v>
      </c>
      <c r="T1311" s="224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225" t="s">
        <v>190</v>
      </c>
      <c r="AT1311" s="225" t="s">
        <v>154</v>
      </c>
      <c r="AU1311" s="225" t="s">
        <v>82</v>
      </c>
      <c r="AY1311" s="17" t="s">
        <v>152</v>
      </c>
      <c r="BE1311" s="226">
        <f>IF(N1311="základní",J1311,0)</f>
        <v>0</v>
      </c>
      <c r="BF1311" s="226">
        <f>IF(N1311="snížená",J1311,0)</f>
        <v>0</v>
      </c>
      <c r="BG1311" s="226">
        <f>IF(N1311="zákl. přenesená",J1311,0)</f>
        <v>0</v>
      </c>
      <c r="BH1311" s="226">
        <f>IF(N1311="sníž. přenesená",J1311,0)</f>
        <v>0</v>
      </c>
      <c r="BI1311" s="226">
        <f>IF(N1311="nulová",J1311,0)</f>
        <v>0</v>
      </c>
      <c r="BJ1311" s="17" t="s">
        <v>80</v>
      </c>
      <c r="BK1311" s="226">
        <f>ROUND(I1311*H1311,2)</f>
        <v>0</v>
      </c>
      <c r="BL1311" s="17" t="s">
        <v>190</v>
      </c>
      <c r="BM1311" s="225" t="s">
        <v>1431</v>
      </c>
    </row>
    <row r="1312" s="2" customFormat="1" ht="37.8" customHeight="1">
      <c r="A1312" s="38"/>
      <c r="B1312" s="39"/>
      <c r="C1312" s="214" t="s">
        <v>1432</v>
      </c>
      <c r="D1312" s="214" t="s">
        <v>154</v>
      </c>
      <c r="E1312" s="215" t="s">
        <v>1433</v>
      </c>
      <c r="F1312" s="216" t="s">
        <v>1434</v>
      </c>
      <c r="G1312" s="217" t="s">
        <v>211</v>
      </c>
      <c r="H1312" s="218">
        <v>37.380000000000003</v>
      </c>
      <c r="I1312" s="219"/>
      <c r="J1312" s="220">
        <f>ROUND(I1312*H1312,2)</f>
        <v>0</v>
      </c>
      <c r="K1312" s="216" t="s">
        <v>1</v>
      </c>
      <c r="L1312" s="44"/>
      <c r="M1312" s="221" t="s">
        <v>1</v>
      </c>
      <c r="N1312" s="222" t="s">
        <v>38</v>
      </c>
      <c r="O1312" s="91"/>
      <c r="P1312" s="223">
        <f>O1312*H1312</f>
        <v>0</v>
      </c>
      <c r="Q1312" s="223">
        <v>0</v>
      </c>
      <c r="R1312" s="223">
        <f>Q1312*H1312</f>
        <v>0</v>
      </c>
      <c r="S1312" s="223">
        <v>0</v>
      </c>
      <c r="T1312" s="224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225" t="s">
        <v>190</v>
      </c>
      <c r="AT1312" s="225" t="s">
        <v>154</v>
      </c>
      <c r="AU1312" s="225" t="s">
        <v>82</v>
      </c>
      <c r="AY1312" s="17" t="s">
        <v>152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7" t="s">
        <v>80</v>
      </c>
      <c r="BK1312" s="226">
        <f>ROUND(I1312*H1312,2)</f>
        <v>0</v>
      </c>
      <c r="BL1312" s="17" t="s">
        <v>190</v>
      </c>
      <c r="BM1312" s="225" t="s">
        <v>1435</v>
      </c>
    </row>
    <row r="1313" s="13" customFormat="1">
      <c r="A1313" s="13"/>
      <c r="B1313" s="227"/>
      <c r="C1313" s="228"/>
      <c r="D1313" s="229" t="s">
        <v>159</v>
      </c>
      <c r="E1313" s="230" t="s">
        <v>1</v>
      </c>
      <c r="F1313" s="231" t="s">
        <v>1436</v>
      </c>
      <c r="G1313" s="228"/>
      <c r="H1313" s="230" t="s">
        <v>1</v>
      </c>
      <c r="I1313" s="232"/>
      <c r="J1313" s="228"/>
      <c r="K1313" s="228"/>
      <c r="L1313" s="233"/>
      <c r="M1313" s="234"/>
      <c r="N1313" s="235"/>
      <c r="O1313" s="235"/>
      <c r="P1313" s="235"/>
      <c r="Q1313" s="235"/>
      <c r="R1313" s="235"/>
      <c r="S1313" s="235"/>
      <c r="T1313" s="236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7" t="s">
        <v>159</v>
      </c>
      <c r="AU1313" s="237" t="s">
        <v>82</v>
      </c>
      <c r="AV1313" s="13" t="s">
        <v>80</v>
      </c>
      <c r="AW1313" s="13" t="s">
        <v>30</v>
      </c>
      <c r="AX1313" s="13" t="s">
        <v>73</v>
      </c>
      <c r="AY1313" s="237" t="s">
        <v>152</v>
      </c>
    </row>
    <row r="1314" s="14" customFormat="1">
      <c r="A1314" s="14"/>
      <c r="B1314" s="238"/>
      <c r="C1314" s="239"/>
      <c r="D1314" s="229" t="s">
        <v>159</v>
      </c>
      <c r="E1314" s="240" t="s">
        <v>1</v>
      </c>
      <c r="F1314" s="241" t="s">
        <v>1437</v>
      </c>
      <c r="G1314" s="239"/>
      <c r="H1314" s="242">
        <v>13.5</v>
      </c>
      <c r="I1314" s="243"/>
      <c r="J1314" s="239"/>
      <c r="K1314" s="239"/>
      <c r="L1314" s="244"/>
      <c r="M1314" s="245"/>
      <c r="N1314" s="246"/>
      <c r="O1314" s="246"/>
      <c r="P1314" s="246"/>
      <c r="Q1314" s="246"/>
      <c r="R1314" s="246"/>
      <c r="S1314" s="246"/>
      <c r="T1314" s="24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48" t="s">
        <v>159</v>
      </c>
      <c r="AU1314" s="248" t="s">
        <v>82</v>
      </c>
      <c r="AV1314" s="14" t="s">
        <v>82</v>
      </c>
      <c r="AW1314" s="14" t="s">
        <v>30</v>
      </c>
      <c r="AX1314" s="14" t="s">
        <v>73</v>
      </c>
      <c r="AY1314" s="248" t="s">
        <v>152</v>
      </c>
    </row>
    <row r="1315" s="14" customFormat="1">
      <c r="A1315" s="14"/>
      <c r="B1315" s="238"/>
      <c r="C1315" s="239"/>
      <c r="D1315" s="229" t="s">
        <v>159</v>
      </c>
      <c r="E1315" s="240" t="s">
        <v>1</v>
      </c>
      <c r="F1315" s="241" t="s">
        <v>1307</v>
      </c>
      <c r="G1315" s="239"/>
      <c r="H1315" s="242">
        <v>14.279999999999999</v>
      </c>
      <c r="I1315" s="243"/>
      <c r="J1315" s="239"/>
      <c r="K1315" s="239"/>
      <c r="L1315" s="244"/>
      <c r="M1315" s="245"/>
      <c r="N1315" s="246"/>
      <c r="O1315" s="246"/>
      <c r="P1315" s="246"/>
      <c r="Q1315" s="246"/>
      <c r="R1315" s="246"/>
      <c r="S1315" s="246"/>
      <c r="T1315" s="24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8" t="s">
        <v>159</v>
      </c>
      <c r="AU1315" s="248" t="s">
        <v>82</v>
      </c>
      <c r="AV1315" s="14" t="s">
        <v>82</v>
      </c>
      <c r="AW1315" s="14" t="s">
        <v>30</v>
      </c>
      <c r="AX1315" s="14" t="s">
        <v>73</v>
      </c>
      <c r="AY1315" s="248" t="s">
        <v>152</v>
      </c>
    </row>
    <row r="1316" s="14" customFormat="1">
      <c r="A1316" s="14"/>
      <c r="B1316" s="238"/>
      <c r="C1316" s="239"/>
      <c r="D1316" s="229" t="s">
        <v>159</v>
      </c>
      <c r="E1316" s="240" t="s">
        <v>1</v>
      </c>
      <c r="F1316" s="241" t="s">
        <v>1438</v>
      </c>
      <c r="G1316" s="239"/>
      <c r="H1316" s="242">
        <v>9.5999999999999996</v>
      </c>
      <c r="I1316" s="243"/>
      <c r="J1316" s="239"/>
      <c r="K1316" s="239"/>
      <c r="L1316" s="244"/>
      <c r="M1316" s="245"/>
      <c r="N1316" s="246"/>
      <c r="O1316" s="246"/>
      <c r="P1316" s="246"/>
      <c r="Q1316" s="246"/>
      <c r="R1316" s="246"/>
      <c r="S1316" s="246"/>
      <c r="T1316" s="24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8" t="s">
        <v>159</v>
      </c>
      <c r="AU1316" s="248" t="s">
        <v>82</v>
      </c>
      <c r="AV1316" s="14" t="s">
        <v>82</v>
      </c>
      <c r="AW1316" s="14" t="s">
        <v>30</v>
      </c>
      <c r="AX1316" s="14" t="s">
        <v>73</v>
      </c>
      <c r="AY1316" s="248" t="s">
        <v>152</v>
      </c>
    </row>
    <row r="1317" s="15" customFormat="1">
      <c r="A1317" s="15"/>
      <c r="B1317" s="249"/>
      <c r="C1317" s="250"/>
      <c r="D1317" s="229" t="s">
        <v>159</v>
      </c>
      <c r="E1317" s="251" t="s">
        <v>1</v>
      </c>
      <c r="F1317" s="252" t="s">
        <v>162</v>
      </c>
      <c r="G1317" s="250"/>
      <c r="H1317" s="253">
        <v>37.380000000000003</v>
      </c>
      <c r="I1317" s="254"/>
      <c r="J1317" s="250"/>
      <c r="K1317" s="250"/>
      <c r="L1317" s="255"/>
      <c r="M1317" s="256"/>
      <c r="N1317" s="257"/>
      <c r="O1317" s="257"/>
      <c r="P1317" s="257"/>
      <c r="Q1317" s="257"/>
      <c r="R1317" s="257"/>
      <c r="S1317" s="257"/>
      <c r="T1317" s="258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9" t="s">
        <v>159</v>
      </c>
      <c r="AU1317" s="259" t="s">
        <v>82</v>
      </c>
      <c r="AV1317" s="15" t="s">
        <v>158</v>
      </c>
      <c r="AW1317" s="15" t="s">
        <v>30</v>
      </c>
      <c r="AX1317" s="15" t="s">
        <v>80</v>
      </c>
      <c r="AY1317" s="259" t="s">
        <v>152</v>
      </c>
    </row>
    <row r="1318" s="2" customFormat="1" ht="24.15" customHeight="1">
      <c r="A1318" s="38"/>
      <c r="B1318" s="39"/>
      <c r="C1318" s="214" t="s">
        <v>866</v>
      </c>
      <c r="D1318" s="214" t="s">
        <v>154</v>
      </c>
      <c r="E1318" s="215" t="s">
        <v>1439</v>
      </c>
      <c r="F1318" s="216" t="s">
        <v>1440</v>
      </c>
      <c r="G1318" s="217" t="s">
        <v>211</v>
      </c>
      <c r="H1318" s="218">
        <v>373.80000000000001</v>
      </c>
      <c r="I1318" s="219"/>
      <c r="J1318" s="220">
        <f>ROUND(I1318*H1318,2)</f>
        <v>0</v>
      </c>
      <c r="K1318" s="216" t="s">
        <v>1</v>
      </c>
      <c r="L1318" s="44"/>
      <c r="M1318" s="221" t="s">
        <v>1</v>
      </c>
      <c r="N1318" s="222" t="s">
        <v>38</v>
      </c>
      <c r="O1318" s="91"/>
      <c r="P1318" s="223">
        <f>O1318*H1318</f>
        <v>0</v>
      </c>
      <c r="Q1318" s="223">
        <v>0</v>
      </c>
      <c r="R1318" s="223">
        <f>Q1318*H1318</f>
        <v>0</v>
      </c>
      <c r="S1318" s="223">
        <v>0</v>
      </c>
      <c r="T1318" s="224">
        <f>S1318*H1318</f>
        <v>0</v>
      </c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R1318" s="225" t="s">
        <v>190</v>
      </c>
      <c r="AT1318" s="225" t="s">
        <v>154</v>
      </c>
      <c r="AU1318" s="225" t="s">
        <v>82</v>
      </c>
      <c r="AY1318" s="17" t="s">
        <v>152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7" t="s">
        <v>80</v>
      </c>
      <c r="BK1318" s="226">
        <f>ROUND(I1318*H1318,2)</f>
        <v>0</v>
      </c>
      <c r="BL1318" s="17" t="s">
        <v>190</v>
      </c>
      <c r="BM1318" s="225" t="s">
        <v>1441</v>
      </c>
    </row>
    <row r="1319" s="13" customFormat="1">
      <c r="A1319" s="13"/>
      <c r="B1319" s="227"/>
      <c r="C1319" s="228"/>
      <c r="D1319" s="229" t="s">
        <v>159</v>
      </c>
      <c r="E1319" s="230" t="s">
        <v>1</v>
      </c>
      <c r="F1319" s="231" t="s">
        <v>1442</v>
      </c>
      <c r="G1319" s="228"/>
      <c r="H1319" s="230" t="s">
        <v>1</v>
      </c>
      <c r="I1319" s="232"/>
      <c r="J1319" s="228"/>
      <c r="K1319" s="228"/>
      <c r="L1319" s="233"/>
      <c r="M1319" s="234"/>
      <c r="N1319" s="235"/>
      <c r="O1319" s="235"/>
      <c r="P1319" s="235"/>
      <c r="Q1319" s="235"/>
      <c r="R1319" s="235"/>
      <c r="S1319" s="235"/>
      <c r="T1319" s="236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7" t="s">
        <v>159</v>
      </c>
      <c r="AU1319" s="237" t="s">
        <v>82</v>
      </c>
      <c r="AV1319" s="13" t="s">
        <v>80</v>
      </c>
      <c r="AW1319" s="13" t="s">
        <v>30</v>
      </c>
      <c r="AX1319" s="13" t="s">
        <v>73</v>
      </c>
      <c r="AY1319" s="237" t="s">
        <v>152</v>
      </c>
    </row>
    <row r="1320" s="14" customFormat="1">
      <c r="A1320" s="14"/>
      <c r="B1320" s="238"/>
      <c r="C1320" s="239"/>
      <c r="D1320" s="229" t="s">
        <v>159</v>
      </c>
      <c r="E1320" s="240" t="s">
        <v>1</v>
      </c>
      <c r="F1320" s="241" t="s">
        <v>1443</v>
      </c>
      <c r="G1320" s="239"/>
      <c r="H1320" s="242">
        <v>373.80000000000001</v>
      </c>
      <c r="I1320" s="243"/>
      <c r="J1320" s="239"/>
      <c r="K1320" s="239"/>
      <c r="L1320" s="244"/>
      <c r="M1320" s="245"/>
      <c r="N1320" s="246"/>
      <c r="O1320" s="246"/>
      <c r="P1320" s="246"/>
      <c r="Q1320" s="246"/>
      <c r="R1320" s="246"/>
      <c r="S1320" s="246"/>
      <c r="T1320" s="24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8" t="s">
        <v>159</v>
      </c>
      <c r="AU1320" s="248" t="s">
        <v>82</v>
      </c>
      <c r="AV1320" s="14" t="s">
        <v>82</v>
      </c>
      <c r="AW1320" s="14" t="s">
        <v>30</v>
      </c>
      <c r="AX1320" s="14" t="s">
        <v>73</v>
      </c>
      <c r="AY1320" s="248" t="s">
        <v>152</v>
      </c>
    </row>
    <row r="1321" s="15" customFormat="1">
      <c r="A1321" s="15"/>
      <c r="B1321" s="249"/>
      <c r="C1321" s="250"/>
      <c r="D1321" s="229" t="s">
        <v>159</v>
      </c>
      <c r="E1321" s="251" t="s">
        <v>1</v>
      </c>
      <c r="F1321" s="252" t="s">
        <v>162</v>
      </c>
      <c r="G1321" s="250"/>
      <c r="H1321" s="253">
        <v>373.80000000000001</v>
      </c>
      <c r="I1321" s="254"/>
      <c r="J1321" s="250"/>
      <c r="K1321" s="250"/>
      <c r="L1321" s="255"/>
      <c r="M1321" s="256"/>
      <c r="N1321" s="257"/>
      <c r="O1321" s="257"/>
      <c r="P1321" s="257"/>
      <c r="Q1321" s="257"/>
      <c r="R1321" s="257"/>
      <c r="S1321" s="257"/>
      <c r="T1321" s="258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9" t="s">
        <v>159</v>
      </c>
      <c r="AU1321" s="259" t="s">
        <v>82</v>
      </c>
      <c r="AV1321" s="15" t="s">
        <v>158</v>
      </c>
      <c r="AW1321" s="15" t="s">
        <v>30</v>
      </c>
      <c r="AX1321" s="15" t="s">
        <v>80</v>
      </c>
      <c r="AY1321" s="259" t="s">
        <v>152</v>
      </c>
    </row>
    <row r="1322" s="2" customFormat="1" ht="21.75" customHeight="1">
      <c r="A1322" s="38"/>
      <c r="B1322" s="39"/>
      <c r="C1322" s="214" t="s">
        <v>1444</v>
      </c>
      <c r="D1322" s="214" t="s">
        <v>154</v>
      </c>
      <c r="E1322" s="215" t="s">
        <v>1445</v>
      </c>
      <c r="F1322" s="216" t="s">
        <v>1446</v>
      </c>
      <c r="G1322" s="217" t="s">
        <v>278</v>
      </c>
      <c r="H1322" s="218">
        <v>15.050000000000001</v>
      </c>
      <c r="I1322" s="219"/>
      <c r="J1322" s="220">
        <f>ROUND(I1322*H1322,2)</f>
        <v>0</v>
      </c>
      <c r="K1322" s="216" t="s">
        <v>1</v>
      </c>
      <c r="L1322" s="44"/>
      <c r="M1322" s="221" t="s">
        <v>1</v>
      </c>
      <c r="N1322" s="222" t="s">
        <v>38</v>
      </c>
      <c r="O1322" s="91"/>
      <c r="P1322" s="223">
        <f>O1322*H1322</f>
        <v>0</v>
      </c>
      <c r="Q1322" s="223">
        <v>0</v>
      </c>
      <c r="R1322" s="223">
        <f>Q1322*H1322</f>
        <v>0</v>
      </c>
      <c r="S1322" s="223">
        <v>0</v>
      </c>
      <c r="T1322" s="224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25" t="s">
        <v>190</v>
      </c>
      <c r="AT1322" s="225" t="s">
        <v>154</v>
      </c>
      <c r="AU1322" s="225" t="s">
        <v>82</v>
      </c>
      <c r="AY1322" s="17" t="s">
        <v>152</v>
      </c>
      <c r="BE1322" s="226">
        <f>IF(N1322="základní",J1322,0)</f>
        <v>0</v>
      </c>
      <c r="BF1322" s="226">
        <f>IF(N1322="snížená",J1322,0)</f>
        <v>0</v>
      </c>
      <c r="BG1322" s="226">
        <f>IF(N1322="zákl. přenesená",J1322,0)</f>
        <v>0</v>
      </c>
      <c r="BH1322" s="226">
        <f>IF(N1322="sníž. přenesená",J1322,0)</f>
        <v>0</v>
      </c>
      <c r="BI1322" s="226">
        <f>IF(N1322="nulová",J1322,0)</f>
        <v>0</v>
      </c>
      <c r="BJ1322" s="17" t="s">
        <v>80</v>
      </c>
      <c r="BK1322" s="226">
        <f>ROUND(I1322*H1322,2)</f>
        <v>0</v>
      </c>
      <c r="BL1322" s="17" t="s">
        <v>190</v>
      </c>
      <c r="BM1322" s="225" t="s">
        <v>1447</v>
      </c>
    </row>
    <row r="1323" s="13" customFormat="1">
      <c r="A1323" s="13"/>
      <c r="B1323" s="227"/>
      <c r="C1323" s="228"/>
      <c r="D1323" s="229" t="s">
        <v>159</v>
      </c>
      <c r="E1323" s="230" t="s">
        <v>1</v>
      </c>
      <c r="F1323" s="231" t="s">
        <v>1448</v>
      </c>
      <c r="G1323" s="228"/>
      <c r="H1323" s="230" t="s">
        <v>1</v>
      </c>
      <c r="I1323" s="232"/>
      <c r="J1323" s="228"/>
      <c r="K1323" s="228"/>
      <c r="L1323" s="233"/>
      <c r="M1323" s="234"/>
      <c r="N1323" s="235"/>
      <c r="O1323" s="235"/>
      <c r="P1323" s="235"/>
      <c r="Q1323" s="235"/>
      <c r="R1323" s="235"/>
      <c r="S1323" s="235"/>
      <c r="T1323" s="23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7" t="s">
        <v>159</v>
      </c>
      <c r="AU1323" s="237" t="s">
        <v>82</v>
      </c>
      <c r="AV1323" s="13" t="s">
        <v>80</v>
      </c>
      <c r="AW1323" s="13" t="s">
        <v>30</v>
      </c>
      <c r="AX1323" s="13" t="s">
        <v>73</v>
      </c>
      <c r="AY1323" s="237" t="s">
        <v>152</v>
      </c>
    </row>
    <row r="1324" s="14" customFormat="1">
      <c r="A1324" s="14"/>
      <c r="B1324" s="238"/>
      <c r="C1324" s="239"/>
      <c r="D1324" s="229" t="s">
        <v>159</v>
      </c>
      <c r="E1324" s="240" t="s">
        <v>1</v>
      </c>
      <c r="F1324" s="241" t="s">
        <v>1449</v>
      </c>
      <c r="G1324" s="239"/>
      <c r="H1324" s="242">
        <v>3.2000000000000002</v>
      </c>
      <c r="I1324" s="243"/>
      <c r="J1324" s="239"/>
      <c r="K1324" s="239"/>
      <c r="L1324" s="244"/>
      <c r="M1324" s="245"/>
      <c r="N1324" s="246"/>
      <c r="O1324" s="246"/>
      <c r="P1324" s="246"/>
      <c r="Q1324" s="246"/>
      <c r="R1324" s="246"/>
      <c r="S1324" s="246"/>
      <c r="T1324" s="24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8" t="s">
        <v>159</v>
      </c>
      <c r="AU1324" s="248" t="s">
        <v>82</v>
      </c>
      <c r="AV1324" s="14" t="s">
        <v>82</v>
      </c>
      <c r="AW1324" s="14" t="s">
        <v>30</v>
      </c>
      <c r="AX1324" s="14" t="s">
        <v>73</v>
      </c>
      <c r="AY1324" s="248" t="s">
        <v>152</v>
      </c>
    </row>
    <row r="1325" s="13" customFormat="1">
      <c r="A1325" s="13"/>
      <c r="B1325" s="227"/>
      <c r="C1325" s="228"/>
      <c r="D1325" s="229" t="s">
        <v>159</v>
      </c>
      <c r="E1325" s="230" t="s">
        <v>1</v>
      </c>
      <c r="F1325" s="231" t="s">
        <v>1450</v>
      </c>
      <c r="G1325" s="228"/>
      <c r="H1325" s="230" t="s">
        <v>1</v>
      </c>
      <c r="I1325" s="232"/>
      <c r="J1325" s="228"/>
      <c r="K1325" s="228"/>
      <c r="L1325" s="233"/>
      <c r="M1325" s="234"/>
      <c r="N1325" s="235"/>
      <c r="O1325" s="235"/>
      <c r="P1325" s="235"/>
      <c r="Q1325" s="235"/>
      <c r="R1325" s="235"/>
      <c r="S1325" s="235"/>
      <c r="T1325" s="23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7" t="s">
        <v>159</v>
      </c>
      <c r="AU1325" s="237" t="s">
        <v>82</v>
      </c>
      <c r="AV1325" s="13" t="s">
        <v>80</v>
      </c>
      <c r="AW1325" s="13" t="s">
        <v>30</v>
      </c>
      <c r="AX1325" s="13" t="s">
        <v>73</v>
      </c>
      <c r="AY1325" s="237" t="s">
        <v>152</v>
      </c>
    </row>
    <row r="1326" s="14" customFormat="1">
      <c r="A1326" s="14"/>
      <c r="B1326" s="238"/>
      <c r="C1326" s="239"/>
      <c r="D1326" s="229" t="s">
        <v>159</v>
      </c>
      <c r="E1326" s="240" t="s">
        <v>1</v>
      </c>
      <c r="F1326" s="241" t="s">
        <v>1451</v>
      </c>
      <c r="G1326" s="239"/>
      <c r="H1326" s="242">
        <v>3</v>
      </c>
      <c r="I1326" s="243"/>
      <c r="J1326" s="239"/>
      <c r="K1326" s="239"/>
      <c r="L1326" s="244"/>
      <c r="M1326" s="245"/>
      <c r="N1326" s="246"/>
      <c r="O1326" s="246"/>
      <c r="P1326" s="246"/>
      <c r="Q1326" s="246"/>
      <c r="R1326" s="246"/>
      <c r="S1326" s="246"/>
      <c r="T1326" s="24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8" t="s">
        <v>159</v>
      </c>
      <c r="AU1326" s="248" t="s">
        <v>82</v>
      </c>
      <c r="AV1326" s="14" t="s">
        <v>82</v>
      </c>
      <c r="AW1326" s="14" t="s">
        <v>30</v>
      </c>
      <c r="AX1326" s="14" t="s">
        <v>73</v>
      </c>
      <c r="AY1326" s="248" t="s">
        <v>152</v>
      </c>
    </row>
    <row r="1327" s="13" customFormat="1">
      <c r="A1327" s="13"/>
      <c r="B1327" s="227"/>
      <c r="C1327" s="228"/>
      <c r="D1327" s="229" t="s">
        <v>159</v>
      </c>
      <c r="E1327" s="230" t="s">
        <v>1</v>
      </c>
      <c r="F1327" s="231" t="s">
        <v>1452</v>
      </c>
      <c r="G1327" s="228"/>
      <c r="H1327" s="230" t="s">
        <v>1</v>
      </c>
      <c r="I1327" s="232"/>
      <c r="J1327" s="228"/>
      <c r="K1327" s="228"/>
      <c r="L1327" s="233"/>
      <c r="M1327" s="234"/>
      <c r="N1327" s="235"/>
      <c r="O1327" s="235"/>
      <c r="P1327" s="235"/>
      <c r="Q1327" s="235"/>
      <c r="R1327" s="235"/>
      <c r="S1327" s="235"/>
      <c r="T1327" s="23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7" t="s">
        <v>159</v>
      </c>
      <c r="AU1327" s="237" t="s">
        <v>82</v>
      </c>
      <c r="AV1327" s="13" t="s">
        <v>80</v>
      </c>
      <c r="AW1327" s="13" t="s">
        <v>30</v>
      </c>
      <c r="AX1327" s="13" t="s">
        <v>73</v>
      </c>
      <c r="AY1327" s="237" t="s">
        <v>152</v>
      </c>
    </row>
    <row r="1328" s="14" customFormat="1">
      <c r="A1328" s="14"/>
      <c r="B1328" s="238"/>
      <c r="C1328" s="239"/>
      <c r="D1328" s="229" t="s">
        <v>159</v>
      </c>
      <c r="E1328" s="240" t="s">
        <v>1</v>
      </c>
      <c r="F1328" s="241" t="s">
        <v>1451</v>
      </c>
      <c r="G1328" s="239"/>
      <c r="H1328" s="242">
        <v>3</v>
      </c>
      <c r="I1328" s="243"/>
      <c r="J1328" s="239"/>
      <c r="K1328" s="239"/>
      <c r="L1328" s="244"/>
      <c r="M1328" s="245"/>
      <c r="N1328" s="246"/>
      <c r="O1328" s="246"/>
      <c r="P1328" s="246"/>
      <c r="Q1328" s="246"/>
      <c r="R1328" s="246"/>
      <c r="S1328" s="246"/>
      <c r="T1328" s="24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8" t="s">
        <v>159</v>
      </c>
      <c r="AU1328" s="248" t="s">
        <v>82</v>
      </c>
      <c r="AV1328" s="14" t="s">
        <v>82</v>
      </c>
      <c r="AW1328" s="14" t="s">
        <v>30</v>
      </c>
      <c r="AX1328" s="14" t="s">
        <v>73</v>
      </c>
      <c r="AY1328" s="248" t="s">
        <v>152</v>
      </c>
    </row>
    <row r="1329" s="13" customFormat="1">
      <c r="A1329" s="13"/>
      <c r="B1329" s="227"/>
      <c r="C1329" s="228"/>
      <c r="D1329" s="229" t="s">
        <v>159</v>
      </c>
      <c r="E1329" s="230" t="s">
        <v>1</v>
      </c>
      <c r="F1329" s="231" t="s">
        <v>1453</v>
      </c>
      <c r="G1329" s="228"/>
      <c r="H1329" s="230" t="s">
        <v>1</v>
      </c>
      <c r="I1329" s="232"/>
      <c r="J1329" s="228"/>
      <c r="K1329" s="228"/>
      <c r="L1329" s="233"/>
      <c r="M1329" s="234"/>
      <c r="N1329" s="235"/>
      <c r="O1329" s="235"/>
      <c r="P1329" s="235"/>
      <c r="Q1329" s="235"/>
      <c r="R1329" s="235"/>
      <c r="S1329" s="235"/>
      <c r="T1329" s="23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7" t="s">
        <v>159</v>
      </c>
      <c r="AU1329" s="237" t="s">
        <v>82</v>
      </c>
      <c r="AV1329" s="13" t="s">
        <v>80</v>
      </c>
      <c r="AW1329" s="13" t="s">
        <v>30</v>
      </c>
      <c r="AX1329" s="13" t="s">
        <v>73</v>
      </c>
      <c r="AY1329" s="237" t="s">
        <v>152</v>
      </c>
    </row>
    <row r="1330" s="14" customFormat="1">
      <c r="A1330" s="14"/>
      <c r="B1330" s="238"/>
      <c r="C1330" s="239"/>
      <c r="D1330" s="229" t="s">
        <v>159</v>
      </c>
      <c r="E1330" s="240" t="s">
        <v>1</v>
      </c>
      <c r="F1330" s="241" t="s">
        <v>1451</v>
      </c>
      <c r="G1330" s="239"/>
      <c r="H1330" s="242">
        <v>3</v>
      </c>
      <c r="I1330" s="243"/>
      <c r="J1330" s="239"/>
      <c r="K1330" s="239"/>
      <c r="L1330" s="244"/>
      <c r="M1330" s="245"/>
      <c r="N1330" s="246"/>
      <c r="O1330" s="246"/>
      <c r="P1330" s="246"/>
      <c r="Q1330" s="246"/>
      <c r="R1330" s="246"/>
      <c r="S1330" s="246"/>
      <c r="T1330" s="24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8" t="s">
        <v>159</v>
      </c>
      <c r="AU1330" s="248" t="s">
        <v>82</v>
      </c>
      <c r="AV1330" s="14" t="s">
        <v>82</v>
      </c>
      <c r="AW1330" s="14" t="s">
        <v>30</v>
      </c>
      <c r="AX1330" s="14" t="s">
        <v>73</v>
      </c>
      <c r="AY1330" s="248" t="s">
        <v>152</v>
      </c>
    </row>
    <row r="1331" s="13" customFormat="1">
      <c r="A1331" s="13"/>
      <c r="B1331" s="227"/>
      <c r="C1331" s="228"/>
      <c r="D1331" s="229" t="s">
        <v>159</v>
      </c>
      <c r="E1331" s="230" t="s">
        <v>1</v>
      </c>
      <c r="F1331" s="231" t="s">
        <v>1454</v>
      </c>
      <c r="G1331" s="228"/>
      <c r="H1331" s="230" t="s">
        <v>1</v>
      </c>
      <c r="I1331" s="232"/>
      <c r="J1331" s="228"/>
      <c r="K1331" s="228"/>
      <c r="L1331" s="233"/>
      <c r="M1331" s="234"/>
      <c r="N1331" s="235"/>
      <c r="O1331" s="235"/>
      <c r="P1331" s="235"/>
      <c r="Q1331" s="235"/>
      <c r="R1331" s="235"/>
      <c r="S1331" s="235"/>
      <c r="T1331" s="23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7" t="s">
        <v>159</v>
      </c>
      <c r="AU1331" s="237" t="s">
        <v>82</v>
      </c>
      <c r="AV1331" s="13" t="s">
        <v>80</v>
      </c>
      <c r="AW1331" s="13" t="s">
        <v>30</v>
      </c>
      <c r="AX1331" s="13" t="s">
        <v>73</v>
      </c>
      <c r="AY1331" s="237" t="s">
        <v>152</v>
      </c>
    </row>
    <row r="1332" s="14" customFormat="1">
      <c r="A1332" s="14"/>
      <c r="B1332" s="238"/>
      <c r="C1332" s="239"/>
      <c r="D1332" s="229" t="s">
        <v>159</v>
      </c>
      <c r="E1332" s="240" t="s">
        <v>1</v>
      </c>
      <c r="F1332" s="241" t="s">
        <v>1455</v>
      </c>
      <c r="G1332" s="239"/>
      <c r="H1332" s="242">
        <v>2.8500000000000001</v>
      </c>
      <c r="I1332" s="243"/>
      <c r="J1332" s="239"/>
      <c r="K1332" s="239"/>
      <c r="L1332" s="244"/>
      <c r="M1332" s="245"/>
      <c r="N1332" s="246"/>
      <c r="O1332" s="246"/>
      <c r="P1332" s="246"/>
      <c r="Q1332" s="246"/>
      <c r="R1332" s="246"/>
      <c r="S1332" s="246"/>
      <c r="T1332" s="247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8" t="s">
        <v>159</v>
      </c>
      <c r="AU1332" s="248" t="s">
        <v>82</v>
      </c>
      <c r="AV1332" s="14" t="s">
        <v>82</v>
      </c>
      <c r="AW1332" s="14" t="s">
        <v>30</v>
      </c>
      <c r="AX1332" s="14" t="s">
        <v>73</v>
      </c>
      <c r="AY1332" s="248" t="s">
        <v>152</v>
      </c>
    </row>
    <row r="1333" s="15" customFormat="1">
      <c r="A1333" s="15"/>
      <c r="B1333" s="249"/>
      <c r="C1333" s="250"/>
      <c r="D1333" s="229" t="s">
        <v>159</v>
      </c>
      <c r="E1333" s="251" t="s">
        <v>1</v>
      </c>
      <c r="F1333" s="252" t="s">
        <v>162</v>
      </c>
      <c r="G1333" s="250"/>
      <c r="H1333" s="253">
        <v>15.049999999999999</v>
      </c>
      <c r="I1333" s="254"/>
      <c r="J1333" s="250"/>
      <c r="K1333" s="250"/>
      <c r="L1333" s="255"/>
      <c r="M1333" s="256"/>
      <c r="N1333" s="257"/>
      <c r="O1333" s="257"/>
      <c r="P1333" s="257"/>
      <c r="Q1333" s="257"/>
      <c r="R1333" s="257"/>
      <c r="S1333" s="257"/>
      <c r="T1333" s="258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59" t="s">
        <v>159</v>
      </c>
      <c r="AU1333" s="259" t="s">
        <v>82</v>
      </c>
      <c r="AV1333" s="15" t="s">
        <v>158</v>
      </c>
      <c r="AW1333" s="15" t="s">
        <v>30</v>
      </c>
      <c r="AX1333" s="15" t="s">
        <v>80</v>
      </c>
      <c r="AY1333" s="259" t="s">
        <v>152</v>
      </c>
    </row>
    <row r="1334" s="2" customFormat="1" ht="21.75" customHeight="1">
      <c r="A1334" s="38"/>
      <c r="B1334" s="39"/>
      <c r="C1334" s="214" t="s">
        <v>870</v>
      </c>
      <c r="D1334" s="214" t="s">
        <v>154</v>
      </c>
      <c r="E1334" s="215" t="s">
        <v>1456</v>
      </c>
      <c r="F1334" s="216" t="s">
        <v>1457</v>
      </c>
      <c r="G1334" s="217" t="s">
        <v>211</v>
      </c>
      <c r="H1334" s="218">
        <v>6.9950000000000001</v>
      </c>
      <c r="I1334" s="219"/>
      <c r="J1334" s="220">
        <f>ROUND(I1334*H1334,2)</f>
        <v>0</v>
      </c>
      <c r="K1334" s="216" t="s">
        <v>1</v>
      </c>
      <c r="L1334" s="44"/>
      <c r="M1334" s="221" t="s">
        <v>1</v>
      </c>
      <c r="N1334" s="222" t="s">
        <v>38</v>
      </c>
      <c r="O1334" s="91"/>
      <c r="P1334" s="223">
        <f>O1334*H1334</f>
        <v>0</v>
      </c>
      <c r="Q1334" s="223">
        <v>0</v>
      </c>
      <c r="R1334" s="223">
        <f>Q1334*H1334</f>
        <v>0</v>
      </c>
      <c r="S1334" s="223">
        <v>0</v>
      </c>
      <c r="T1334" s="224">
        <f>S1334*H1334</f>
        <v>0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225" t="s">
        <v>190</v>
      </c>
      <c r="AT1334" s="225" t="s">
        <v>154</v>
      </c>
      <c r="AU1334" s="225" t="s">
        <v>82</v>
      </c>
      <c r="AY1334" s="17" t="s">
        <v>152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7" t="s">
        <v>80</v>
      </c>
      <c r="BK1334" s="226">
        <f>ROUND(I1334*H1334,2)</f>
        <v>0</v>
      </c>
      <c r="BL1334" s="17" t="s">
        <v>190</v>
      </c>
      <c r="BM1334" s="225" t="s">
        <v>1458</v>
      </c>
    </row>
    <row r="1335" s="13" customFormat="1">
      <c r="A1335" s="13"/>
      <c r="B1335" s="227"/>
      <c r="C1335" s="228"/>
      <c r="D1335" s="229" t="s">
        <v>159</v>
      </c>
      <c r="E1335" s="230" t="s">
        <v>1</v>
      </c>
      <c r="F1335" s="231" t="s">
        <v>741</v>
      </c>
      <c r="G1335" s="228"/>
      <c r="H1335" s="230" t="s">
        <v>1</v>
      </c>
      <c r="I1335" s="232"/>
      <c r="J1335" s="228"/>
      <c r="K1335" s="228"/>
      <c r="L1335" s="233"/>
      <c r="M1335" s="234"/>
      <c r="N1335" s="235"/>
      <c r="O1335" s="235"/>
      <c r="P1335" s="235"/>
      <c r="Q1335" s="235"/>
      <c r="R1335" s="235"/>
      <c r="S1335" s="235"/>
      <c r="T1335" s="23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7" t="s">
        <v>159</v>
      </c>
      <c r="AU1335" s="237" t="s">
        <v>82</v>
      </c>
      <c r="AV1335" s="13" t="s">
        <v>80</v>
      </c>
      <c r="AW1335" s="13" t="s">
        <v>30</v>
      </c>
      <c r="AX1335" s="13" t="s">
        <v>73</v>
      </c>
      <c r="AY1335" s="237" t="s">
        <v>152</v>
      </c>
    </row>
    <row r="1336" s="14" customFormat="1">
      <c r="A1336" s="14"/>
      <c r="B1336" s="238"/>
      <c r="C1336" s="239"/>
      <c r="D1336" s="229" t="s">
        <v>159</v>
      </c>
      <c r="E1336" s="240" t="s">
        <v>1</v>
      </c>
      <c r="F1336" s="241" t="s">
        <v>1459</v>
      </c>
      <c r="G1336" s="239"/>
      <c r="H1336" s="242">
        <v>3.4199999999999999</v>
      </c>
      <c r="I1336" s="243"/>
      <c r="J1336" s="239"/>
      <c r="K1336" s="239"/>
      <c r="L1336" s="244"/>
      <c r="M1336" s="245"/>
      <c r="N1336" s="246"/>
      <c r="O1336" s="246"/>
      <c r="P1336" s="246"/>
      <c r="Q1336" s="246"/>
      <c r="R1336" s="246"/>
      <c r="S1336" s="246"/>
      <c r="T1336" s="24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8" t="s">
        <v>159</v>
      </c>
      <c r="AU1336" s="248" t="s">
        <v>82</v>
      </c>
      <c r="AV1336" s="14" t="s">
        <v>82</v>
      </c>
      <c r="AW1336" s="14" t="s">
        <v>30</v>
      </c>
      <c r="AX1336" s="14" t="s">
        <v>73</v>
      </c>
      <c r="AY1336" s="248" t="s">
        <v>152</v>
      </c>
    </row>
    <row r="1337" s="13" customFormat="1">
      <c r="A1337" s="13"/>
      <c r="B1337" s="227"/>
      <c r="C1337" s="228"/>
      <c r="D1337" s="229" t="s">
        <v>159</v>
      </c>
      <c r="E1337" s="230" t="s">
        <v>1</v>
      </c>
      <c r="F1337" s="231" t="s">
        <v>1460</v>
      </c>
      <c r="G1337" s="228"/>
      <c r="H1337" s="230" t="s">
        <v>1</v>
      </c>
      <c r="I1337" s="232"/>
      <c r="J1337" s="228"/>
      <c r="K1337" s="228"/>
      <c r="L1337" s="233"/>
      <c r="M1337" s="234"/>
      <c r="N1337" s="235"/>
      <c r="O1337" s="235"/>
      <c r="P1337" s="235"/>
      <c r="Q1337" s="235"/>
      <c r="R1337" s="235"/>
      <c r="S1337" s="235"/>
      <c r="T1337" s="23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7" t="s">
        <v>159</v>
      </c>
      <c r="AU1337" s="237" t="s">
        <v>82</v>
      </c>
      <c r="AV1337" s="13" t="s">
        <v>80</v>
      </c>
      <c r="AW1337" s="13" t="s">
        <v>30</v>
      </c>
      <c r="AX1337" s="13" t="s">
        <v>73</v>
      </c>
      <c r="AY1337" s="237" t="s">
        <v>152</v>
      </c>
    </row>
    <row r="1338" s="14" customFormat="1">
      <c r="A1338" s="14"/>
      <c r="B1338" s="238"/>
      <c r="C1338" s="239"/>
      <c r="D1338" s="229" t="s">
        <v>159</v>
      </c>
      <c r="E1338" s="240" t="s">
        <v>1</v>
      </c>
      <c r="F1338" s="241" t="s">
        <v>1461</v>
      </c>
      <c r="G1338" s="239"/>
      <c r="H1338" s="242">
        <v>3.5750000000000002</v>
      </c>
      <c r="I1338" s="243"/>
      <c r="J1338" s="239"/>
      <c r="K1338" s="239"/>
      <c r="L1338" s="244"/>
      <c r="M1338" s="245"/>
      <c r="N1338" s="246"/>
      <c r="O1338" s="246"/>
      <c r="P1338" s="246"/>
      <c r="Q1338" s="246"/>
      <c r="R1338" s="246"/>
      <c r="S1338" s="246"/>
      <c r="T1338" s="24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8" t="s">
        <v>159</v>
      </c>
      <c r="AU1338" s="248" t="s">
        <v>82</v>
      </c>
      <c r="AV1338" s="14" t="s">
        <v>82</v>
      </c>
      <c r="AW1338" s="14" t="s">
        <v>30</v>
      </c>
      <c r="AX1338" s="14" t="s">
        <v>73</v>
      </c>
      <c r="AY1338" s="248" t="s">
        <v>152</v>
      </c>
    </row>
    <row r="1339" s="15" customFormat="1">
      <c r="A1339" s="15"/>
      <c r="B1339" s="249"/>
      <c r="C1339" s="250"/>
      <c r="D1339" s="229" t="s">
        <v>159</v>
      </c>
      <c r="E1339" s="251" t="s">
        <v>1</v>
      </c>
      <c r="F1339" s="252" t="s">
        <v>162</v>
      </c>
      <c r="G1339" s="250"/>
      <c r="H1339" s="253">
        <v>6.9950000000000001</v>
      </c>
      <c r="I1339" s="254"/>
      <c r="J1339" s="250"/>
      <c r="K1339" s="250"/>
      <c r="L1339" s="255"/>
      <c r="M1339" s="256"/>
      <c r="N1339" s="257"/>
      <c r="O1339" s="257"/>
      <c r="P1339" s="257"/>
      <c r="Q1339" s="257"/>
      <c r="R1339" s="257"/>
      <c r="S1339" s="257"/>
      <c r="T1339" s="258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9" t="s">
        <v>159</v>
      </c>
      <c r="AU1339" s="259" t="s">
        <v>82</v>
      </c>
      <c r="AV1339" s="15" t="s">
        <v>158</v>
      </c>
      <c r="AW1339" s="15" t="s">
        <v>30</v>
      </c>
      <c r="AX1339" s="15" t="s">
        <v>80</v>
      </c>
      <c r="AY1339" s="259" t="s">
        <v>152</v>
      </c>
    </row>
    <row r="1340" s="2" customFormat="1" ht="21.75" customHeight="1">
      <c r="A1340" s="38"/>
      <c r="B1340" s="39"/>
      <c r="C1340" s="214" t="s">
        <v>1462</v>
      </c>
      <c r="D1340" s="214" t="s">
        <v>154</v>
      </c>
      <c r="E1340" s="215" t="s">
        <v>1463</v>
      </c>
      <c r="F1340" s="216" t="s">
        <v>1464</v>
      </c>
      <c r="G1340" s="217" t="s">
        <v>1465</v>
      </c>
      <c r="H1340" s="218">
        <v>5</v>
      </c>
      <c r="I1340" s="219"/>
      <c r="J1340" s="220">
        <f>ROUND(I1340*H1340,2)</f>
        <v>0</v>
      </c>
      <c r="K1340" s="216" t="s">
        <v>1</v>
      </c>
      <c r="L1340" s="44"/>
      <c r="M1340" s="221" t="s">
        <v>1</v>
      </c>
      <c r="N1340" s="222" t="s">
        <v>38</v>
      </c>
      <c r="O1340" s="91"/>
      <c r="P1340" s="223">
        <f>O1340*H1340</f>
        <v>0</v>
      </c>
      <c r="Q1340" s="223">
        <v>0</v>
      </c>
      <c r="R1340" s="223">
        <f>Q1340*H1340</f>
        <v>0</v>
      </c>
      <c r="S1340" s="223">
        <v>0</v>
      </c>
      <c r="T1340" s="224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225" t="s">
        <v>190</v>
      </c>
      <c r="AT1340" s="225" t="s">
        <v>154</v>
      </c>
      <c r="AU1340" s="225" t="s">
        <v>82</v>
      </c>
      <c r="AY1340" s="17" t="s">
        <v>152</v>
      </c>
      <c r="BE1340" s="226">
        <f>IF(N1340="základní",J1340,0)</f>
        <v>0</v>
      </c>
      <c r="BF1340" s="226">
        <f>IF(N1340="snížená",J1340,0)</f>
        <v>0</v>
      </c>
      <c r="BG1340" s="226">
        <f>IF(N1340="zákl. přenesená",J1340,0)</f>
        <v>0</v>
      </c>
      <c r="BH1340" s="226">
        <f>IF(N1340="sníž. přenesená",J1340,0)</f>
        <v>0</v>
      </c>
      <c r="BI1340" s="226">
        <f>IF(N1340="nulová",J1340,0)</f>
        <v>0</v>
      </c>
      <c r="BJ1340" s="17" t="s">
        <v>80</v>
      </c>
      <c r="BK1340" s="226">
        <f>ROUND(I1340*H1340,2)</f>
        <v>0</v>
      </c>
      <c r="BL1340" s="17" t="s">
        <v>190</v>
      </c>
      <c r="BM1340" s="225" t="s">
        <v>1466</v>
      </c>
    </row>
    <row r="1341" s="2" customFormat="1" ht="21.75" customHeight="1">
      <c r="A1341" s="38"/>
      <c r="B1341" s="39"/>
      <c r="C1341" s="214" t="s">
        <v>874</v>
      </c>
      <c r="D1341" s="214" t="s">
        <v>154</v>
      </c>
      <c r="E1341" s="215" t="s">
        <v>1467</v>
      </c>
      <c r="F1341" s="216" t="s">
        <v>1468</v>
      </c>
      <c r="G1341" s="217" t="s">
        <v>218</v>
      </c>
      <c r="H1341" s="218">
        <v>13</v>
      </c>
      <c r="I1341" s="219"/>
      <c r="J1341" s="220">
        <f>ROUND(I1341*H1341,2)</f>
        <v>0</v>
      </c>
      <c r="K1341" s="216" t="s">
        <v>1</v>
      </c>
      <c r="L1341" s="44"/>
      <c r="M1341" s="221" t="s">
        <v>1</v>
      </c>
      <c r="N1341" s="222" t="s">
        <v>38</v>
      </c>
      <c r="O1341" s="91"/>
      <c r="P1341" s="223">
        <f>O1341*H1341</f>
        <v>0</v>
      </c>
      <c r="Q1341" s="223">
        <v>0</v>
      </c>
      <c r="R1341" s="223">
        <f>Q1341*H1341</f>
        <v>0</v>
      </c>
      <c r="S1341" s="223">
        <v>0</v>
      </c>
      <c r="T1341" s="224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225" t="s">
        <v>190</v>
      </c>
      <c r="AT1341" s="225" t="s">
        <v>154</v>
      </c>
      <c r="AU1341" s="225" t="s">
        <v>82</v>
      </c>
      <c r="AY1341" s="17" t="s">
        <v>152</v>
      </c>
      <c r="BE1341" s="226">
        <f>IF(N1341="základní",J1341,0)</f>
        <v>0</v>
      </c>
      <c r="BF1341" s="226">
        <f>IF(N1341="snížená",J1341,0)</f>
        <v>0</v>
      </c>
      <c r="BG1341" s="226">
        <f>IF(N1341="zákl. přenesená",J1341,0)</f>
        <v>0</v>
      </c>
      <c r="BH1341" s="226">
        <f>IF(N1341="sníž. přenesená",J1341,0)</f>
        <v>0</v>
      </c>
      <c r="BI1341" s="226">
        <f>IF(N1341="nulová",J1341,0)</f>
        <v>0</v>
      </c>
      <c r="BJ1341" s="17" t="s">
        <v>80</v>
      </c>
      <c r="BK1341" s="226">
        <f>ROUND(I1341*H1341,2)</f>
        <v>0</v>
      </c>
      <c r="BL1341" s="17" t="s">
        <v>190</v>
      </c>
      <c r="BM1341" s="225" t="s">
        <v>1469</v>
      </c>
    </row>
    <row r="1342" s="13" customFormat="1">
      <c r="A1342" s="13"/>
      <c r="B1342" s="227"/>
      <c r="C1342" s="228"/>
      <c r="D1342" s="229" t="s">
        <v>159</v>
      </c>
      <c r="E1342" s="230" t="s">
        <v>1</v>
      </c>
      <c r="F1342" s="231" t="s">
        <v>1452</v>
      </c>
      <c r="G1342" s="228"/>
      <c r="H1342" s="230" t="s">
        <v>1</v>
      </c>
      <c r="I1342" s="232"/>
      <c r="J1342" s="228"/>
      <c r="K1342" s="228"/>
      <c r="L1342" s="233"/>
      <c r="M1342" s="234"/>
      <c r="N1342" s="235"/>
      <c r="O1342" s="235"/>
      <c r="P1342" s="235"/>
      <c r="Q1342" s="235"/>
      <c r="R1342" s="235"/>
      <c r="S1342" s="235"/>
      <c r="T1342" s="236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7" t="s">
        <v>159</v>
      </c>
      <c r="AU1342" s="237" t="s">
        <v>82</v>
      </c>
      <c r="AV1342" s="13" t="s">
        <v>80</v>
      </c>
      <c r="AW1342" s="13" t="s">
        <v>30</v>
      </c>
      <c r="AX1342" s="13" t="s">
        <v>73</v>
      </c>
      <c r="AY1342" s="237" t="s">
        <v>152</v>
      </c>
    </row>
    <row r="1343" s="14" customFormat="1">
      <c r="A1343" s="14"/>
      <c r="B1343" s="238"/>
      <c r="C1343" s="239"/>
      <c r="D1343" s="229" t="s">
        <v>159</v>
      </c>
      <c r="E1343" s="240" t="s">
        <v>1</v>
      </c>
      <c r="F1343" s="241" t="s">
        <v>82</v>
      </c>
      <c r="G1343" s="239"/>
      <c r="H1343" s="242">
        <v>2</v>
      </c>
      <c r="I1343" s="243"/>
      <c r="J1343" s="239"/>
      <c r="K1343" s="239"/>
      <c r="L1343" s="244"/>
      <c r="M1343" s="245"/>
      <c r="N1343" s="246"/>
      <c r="O1343" s="246"/>
      <c r="P1343" s="246"/>
      <c r="Q1343" s="246"/>
      <c r="R1343" s="246"/>
      <c r="S1343" s="246"/>
      <c r="T1343" s="24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8" t="s">
        <v>159</v>
      </c>
      <c r="AU1343" s="248" t="s">
        <v>82</v>
      </c>
      <c r="AV1343" s="14" t="s">
        <v>82</v>
      </c>
      <c r="AW1343" s="14" t="s">
        <v>30</v>
      </c>
      <c r="AX1343" s="14" t="s">
        <v>73</v>
      </c>
      <c r="AY1343" s="248" t="s">
        <v>152</v>
      </c>
    </row>
    <row r="1344" s="13" customFormat="1">
      <c r="A1344" s="13"/>
      <c r="B1344" s="227"/>
      <c r="C1344" s="228"/>
      <c r="D1344" s="229" t="s">
        <v>159</v>
      </c>
      <c r="E1344" s="230" t="s">
        <v>1</v>
      </c>
      <c r="F1344" s="231" t="s">
        <v>739</v>
      </c>
      <c r="G1344" s="228"/>
      <c r="H1344" s="230" t="s">
        <v>1</v>
      </c>
      <c r="I1344" s="232"/>
      <c r="J1344" s="228"/>
      <c r="K1344" s="228"/>
      <c r="L1344" s="233"/>
      <c r="M1344" s="234"/>
      <c r="N1344" s="235"/>
      <c r="O1344" s="235"/>
      <c r="P1344" s="235"/>
      <c r="Q1344" s="235"/>
      <c r="R1344" s="235"/>
      <c r="S1344" s="235"/>
      <c r="T1344" s="23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7" t="s">
        <v>159</v>
      </c>
      <c r="AU1344" s="237" t="s">
        <v>82</v>
      </c>
      <c r="AV1344" s="13" t="s">
        <v>80</v>
      </c>
      <c r="AW1344" s="13" t="s">
        <v>30</v>
      </c>
      <c r="AX1344" s="13" t="s">
        <v>73</v>
      </c>
      <c r="AY1344" s="237" t="s">
        <v>152</v>
      </c>
    </row>
    <row r="1345" s="14" customFormat="1">
      <c r="A1345" s="14"/>
      <c r="B1345" s="238"/>
      <c r="C1345" s="239"/>
      <c r="D1345" s="229" t="s">
        <v>159</v>
      </c>
      <c r="E1345" s="240" t="s">
        <v>1</v>
      </c>
      <c r="F1345" s="241" t="s">
        <v>80</v>
      </c>
      <c r="G1345" s="239"/>
      <c r="H1345" s="242">
        <v>1</v>
      </c>
      <c r="I1345" s="243"/>
      <c r="J1345" s="239"/>
      <c r="K1345" s="239"/>
      <c r="L1345" s="244"/>
      <c r="M1345" s="245"/>
      <c r="N1345" s="246"/>
      <c r="O1345" s="246"/>
      <c r="P1345" s="246"/>
      <c r="Q1345" s="246"/>
      <c r="R1345" s="246"/>
      <c r="S1345" s="246"/>
      <c r="T1345" s="24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8" t="s">
        <v>159</v>
      </c>
      <c r="AU1345" s="248" t="s">
        <v>82</v>
      </c>
      <c r="AV1345" s="14" t="s">
        <v>82</v>
      </c>
      <c r="AW1345" s="14" t="s">
        <v>30</v>
      </c>
      <c r="AX1345" s="14" t="s">
        <v>73</v>
      </c>
      <c r="AY1345" s="248" t="s">
        <v>152</v>
      </c>
    </row>
    <row r="1346" s="13" customFormat="1">
      <c r="A1346" s="13"/>
      <c r="B1346" s="227"/>
      <c r="C1346" s="228"/>
      <c r="D1346" s="229" t="s">
        <v>159</v>
      </c>
      <c r="E1346" s="230" t="s">
        <v>1</v>
      </c>
      <c r="F1346" s="231" t="s">
        <v>314</v>
      </c>
      <c r="G1346" s="228"/>
      <c r="H1346" s="230" t="s">
        <v>1</v>
      </c>
      <c r="I1346" s="232"/>
      <c r="J1346" s="228"/>
      <c r="K1346" s="228"/>
      <c r="L1346" s="233"/>
      <c r="M1346" s="234"/>
      <c r="N1346" s="235"/>
      <c r="O1346" s="235"/>
      <c r="P1346" s="235"/>
      <c r="Q1346" s="235"/>
      <c r="R1346" s="235"/>
      <c r="S1346" s="235"/>
      <c r="T1346" s="23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7" t="s">
        <v>159</v>
      </c>
      <c r="AU1346" s="237" t="s">
        <v>82</v>
      </c>
      <c r="AV1346" s="13" t="s">
        <v>80</v>
      </c>
      <c r="AW1346" s="13" t="s">
        <v>30</v>
      </c>
      <c r="AX1346" s="13" t="s">
        <v>73</v>
      </c>
      <c r="AY1346" s="237" t="s">
        <v>152</v>
      </c>
    </row>
    <row r="1347" s="14" customFormat="1">
      <c r="A1347" s="14"/>
      <c r="B1347" s="238"/>
      <c r="C1347" s="239"/>
      <c r="D1347" s="229" t="s">
        <v>159</v>
      </c>
      <c r="E1347" s="240" t="s">
        <v>1</v>
      </c>
      <c r="F1347" s="241" t="s">
        <v>80</v>
      </c>
      <c r="G1347" s="239"/>
      <c r="H1347" s="242">
        <v>1</v>
      </c>
      <c r="I1347" s="243"/>
      <c r="J1347" s="239"/>
      <c r="K1347" s="239"/>
      <c r="L1347" s="244"/>
      <c r="M1347" s="245"/>
      <c r="N1347" s="246"/>
      <c r="O1347" s="246"/>
      <c r="P1347" s="246"/>
      <c r="Q1347" s="246"/>
      <c r="R1347" s="246"/>
      <c r="S1347" s="246"/>
      <c r="T1347" s="24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8" t="s">
        <v>159</v>
      </c>
      <c r="AU1347" s="248" t="s">
        <v>82</v>
      </c>
      <c r="AV1347" s="14" t="s">
        <v>82</v>
      </c>
      <c r="AW1347" s="14" t="s">
        <v>30</v>
      </c>
      <c r="AX1347" s="14" t="s">
        <v>73</v>
      </c>
      <c r="AY1347" s="248" t="s">
        <v>152</v>
      </c>
    </row>
    <row r="1348" s="13" customFormat="1">
      <c r="A1348" s="13"/>
      <c r="B1348" s="227"/>
      <c r="C1348" s="228"/>
      <c r="D1348" s="229" t="s">
        <v>159</v>
      </c>
      <c r="E1348" s="230" t="s">
        <v>1</v>
      </c>
      <c r="F1348" s="231" t="s">
        <v>1470</v>
      </c>
      <c r="G1348" s="228"/>
      <c r="H1348" s="230" t="s">
        <v>1</v>
      </c>
      <c r="I1348" s="232"/>
      <c r="J1348" s="228"/>
      <c r="K1348" s="228"/>
      <c r="L1348" s="233"/>
      <c r="M1348" s="234"/>
      <c r="N1348" s="235"/>
      <c r="O1348" s="235"/>
      <c r="P1348" s="235"/>
      <c r="Q1348" s="235"/>
      <c r="R1348" s="235"/>
      <c r="S1348" s="235"/>
      <c r="T1348" s="23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7" t="s">
        <v>159</v>
      </c>
      <c r="AU1348" s="237" t="s">
        <v>82</v>
      </c>
      <c r="AV1348" s="13" t="s">
        <v>80</v>
      </c>
      <c r="AW1348" s="13" t="s">
        <v>30</v>
      </c>
      <c r="AX1348" s="13" t="s">
        <v>73</v>
      </c>
      <c r="AY1348" s="237" t="s">
        <v>152</v>
      </c>
    </row>
    <row r="1349" s="14" customFormat="1">
      <c r="A1349" s="14"/>
      <c r="B1349" s="238"/>
      <c r="C1349" s="239"/>
      <c r="D1349" s="229" t="s">
        <v>159</v>
      </c>
      <c r="E1349" s="240" t="s">
        <v>1</v>
      </c>
      <c r="F1349" s="241" t="s">
        <v>80</v>
      </c>
      <c r="G1349" s="239"/>
      <c r="H1349" s="242">
        <v>1</v>
      </c>
      <c r="I1349" s="243"/>
      <c r="J1349" s="239"/>
      <c r="K1349" s="239"/>
      <c r="L1349" s="244"/>
      <c r="M1349" s="245"/>
      <c r="N1349" s="246"/>
      <c r="O1349" s="246"/>
      <c r="P1349" s="246"/>
      <c r="Q1349" s="246"/>
      <c r="R1349" s="246"/>
      <c r="S1349" s="246"/>
      <c r="T1349" s="24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8" t="s">
        <v>159</v>
      </c>
      <c r="AU1349" s="248" t="s">
        <v>82</v>
      </c>
      <c r="AV1349" s="14" t="s">
        <v>82</v>
      </c>
      <c r="AW1349" s="14" t="s">
        <v>30</v>
      </c>
      <c r="AX1349" s="14" t="s">
        <v>73</v>
      </c>
      <c r="AY1349" s="248" t="s">
        <v>152</v>
      </c>
    </row>
    <row r="1350" s="13" customFormat="1">
      <c r="A1350" s="13"/>
      <c r="B1350" s="227"/>
      <c r="C1350" s="228"/>
      <c r="D1350" s="229" t="s">
        <v>159</v>
      </c>
      <c r="E1350" s="230" t="s">
        <v>1</v>
      </c>
      <c r="F1350" s="231" t="s">
        <v>1359</v>
      </c>
      <c r="G1350" s="228"/>
      <c r="H1350" s="230" t="s">
        <v>1</v>
      </c>
      <c r="I1350" s="232"/>
      <c r="J1350" s="228"/>
      <c r="K1350" s="228"/>
      <c r="L1350" s="233"/>
      <c r="M1350" s="234"/>
      <c r="N1350" s="235"/>
      <c r="O1350" s="235"/>
      <c r="P1350" s="235"/>
      <c r="Q1350" s="235"/>
      <c r="R1350" s="235"/>
      <c r="S1350" s="235"/>
      <c r="T1350" s="23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7" t="s">
        <v>159</v>
      </c>
      <c r="AU1350" s="237" t="s">
        <v>82</v>
      </c>
      <c r="AV1350" s="13" t="s">
        <v>80</v>
      </c>
      <c r="AW1350" s="13" t="s">
        <v>30</v>
      </c>
      <c r="AX1350" s="13" t="s">
        <v>73</v>
      </c>
      <c r="AY1350" s="237" t="s">
        <v>152</v>
      </c>
    </row>
    <row r="1351" s="14" customFormat="1">
      <c r="A1351" s="14"/>
      <c r="B1351" s="238"/>
      <c r="C1351" s="239"/>
      <c r="D1351" s="229" t="s">
        <v>159</v>
      </c>
      <c r="E1351" s="240" t="s">
        <v>1</v>
      </c>
      <c r="F1351" s="241" t="s">
        <v>80</v>
      </c>
      <c r="G1351" s="239"/>
      <c r="H1351" s="242">
        <v>1</v>
      </c>
      <c r="I1351" s="243"/>
      <c r="J1351" s="239"/>
      <c r="K1351" s="239"/>
      <c r="L1351" s="244"/>
      <c r="M1351" s="245"/>
      <c r="N1351" s="246"/>
      <c r="O1351" s="246"/>
      <c r="P1351" s="246"/>
      <c r="Q1351" s="246"/>
      <c r="R1351" s="246"/>
      <c r="S1351" s="246"/>
      <c r="T1351" s="24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8" t="s">
        <v>159</v>
      </c>
      <c r="AU1351" s="248" t="s">
        <v>82</v>
      </c>
      <c r="AV1351" s="14" t="s">
        <v>82</v>
      </c>
      <c r="AW1351" s="14" t="s">
        <v>30</v>
      </c>
      <c r="AX1351" s="14" t="s">
        <v>73</v>
      </c>
      <c r="AY1351" s="248" t="s">
        <v>152</v>
      </c>
    </row>
    <row r="1352" s="13" customFormat="1">
      <c r="A1352" s="13"/>
      <c r="B1352" s="227"/>
      <c r="C1352" s="228"/>
      <c r="D1352" s="229" t="s">
        <v>159</v>
      </c>
      <c r="E1352" s="230" t="s">
        <v>1</v>
      </c>
      <c r="F1352" s="231" t="s">
        <v>1471</v>
      </c>
      <c r="G1352" s="228"/>
      <c r="H1352" s="230" t="s">
        <v>1</v>
      </c>
      <c r="I1352" s="232"/>
      <c r="J1352" s="228"/>
      <c r="K1352" s="228"/>
      <c r="L1352" s="233"/>
      <c r="M1352" s="234"/>
      <c r="N1352" s="235"/>
      <c r="O1352" s="235"/>
      <c r="P1352" s="235"/>
      <c r="Q1352" s="235"/>
      <c r="R1352" s="235"/>
      <c r="S1352" s="235"/>
      <c r="T1352" s="23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7" t="s">
        <v>159</v>
      </c>
      <c r="AU1352" s="237" t="s">
        <v>82</v>
      </c>
      <c r="AV1352" s="13" t="s">
        <v>80</v>
      </c>
      <c r="AW1352" s="13" t="s">
        <v>30</v>
      </c>
      <c r="AX1352" s="13" t="s">
        <v>73</v>
      </c>
      <c r="AY1352" s="237" t="s">
        <v>152</v>
      </c>
    </row>
    <row r="1353" s="14" customFormat="1">
      <c r="A1353" s="14"/>
      <c r="B1353" s="238"/>
      <c r="C1353" s="239"/>
      <c r="D1353" s="229" t="s">
        <v>159</v>
      </c>
      <c r="E1353" s="240" t="s">
        <v>1</v>
      </c>
      <c r="F1353" s="241" t="s">
        <v>80</v>
      </c>
      <c r="G1353" s="239"/>
      <c r="H1353" s="242">
        <v>1</v>
      </c>
      <c r="I1353" s="243"/>
      <c r="J1353" s="239"/>
      <c r="K1353" s="239"/>
      <c r="L1353" s="244"/>
      <c r="M1353" s="245"/>
      <c r="N1353" s="246"/>
      <c r="O1353" s="246"/>
      <c r="P1353" s="246"/>
      <c r="Q1353" s="246"/>
      <c r="R1353" s="246"/>
      <c r="S1353" s="246"/>
      <c r="T1353" s="24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8" t="s">
        <v>159</v>
      </c>
      <c r="AU1353" s="248" t="s">
        <v>82</v>
      </c>
      <c r="AV1353" s="14" t="s">
        <v>82</v>
      </c>
      <c r="AW1353" s="14" t="s">
        <v>30</v>
      </c>
      <c r="AX1353" s="14" t="s">
        <v>73</v>
      </c>
      <c r="AY1353" s="248" t="s">
        <v>152</v>
      </c>
    </row>
    <row r="1354" s="13" customFormat="1">
      <c r="A1354" s="13"/>
      <c r="B1354" s="227"/>
      <c r="C1354" s="228"/>
      <c r="D1354" s="229" t="s">
        <v>159</v>
      </c>
      <c r="E1354" s="230" t="s">
        <v>1</v>
      </c>
      <c r="F1354" s="231" t="s">
        <v>1472</v>
      </c>
      <c r="G1354" s="228"/>
      <c r="H1354" s="230" t="s">
        <v>1</v>
      </c>
      <c r="I1354" s="232"/>
      <c r="J1354" s="228"/>
      <c r="K1354" s="228"/>
      <c r="L1354" s="233"/>
      <c r="M1354" s="234"/>
      <c r="N1354" s="235"/>
      <c r="O1354" s="235"/>
      <c r="P1354" s="235"/>
      <c r="Q1354" s="235"/>
      <c r="R1354" s="235"/>
      <c r="S1354" s="235"/>
      <c r="T1354" s="236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7" t="s">
        <v>159</v>
      </c>
      <c r="AU1354" s="237" t="s">
        <v>82</v>
      </c>
      <c r="AV1354" s="13" t="s">
        <v>80</v>
      </c>
      <c r="AW1354" s="13" t="s">
        <v>30</v>
      </c>
      <c r="AX1354" s="13" t="s">
        <v>73</v>
      </c>
      <c r="AY1354" s="237" t="s">
        <v>152</v>
      </c>
    </row>
    <row r="1355" s="14" customFormat="1">
      <c r="A1355" s="14"/>
      <c r="B1355" s="238"/>
      <c r="C1355" s="239"/>
      <c r="D1355" s="229" t="s">
        <v>159</v>
      </c>
      <c r="E1355" s="240" t="s">
        <v>1</v>
      </c>
      <c r="F1355" s="241" t="s">
        <v>80</v>
      </c>
      <c r="G1355" s="239"/>
      <c r="H1355" s="242">
        <v>1</v>
      </c>
      <c r="I1355" s="243"/>
      <c r="J1355" s="239"/>
      <c r="K1355" s="239"/>
      <c r="L1355" s="244"/>
      <c r="M1355" s="245"/>
      <c r="N1355" s="246"/>
      <c r="O1355" s="246"/>
      <c r="P1355" s="246"/>
      <c r="Q1355" s="246"/>
      <c r="R1355" s="246"/>
      <c r="S1355" s="246"/>
      <c r="T1355" s="24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8" t="s">
        <v>159</v>
      </c>
      <c r="AU1355" s="248" t="s">
        <v>82</v>
      </c>
      <c r="AV1355" s="14" t="s">
        <v>82</v>
      </c>
      <c r="AW1355" s="14" t="s">
        <v>30</v>
      </c>
      <c r="AX1355" s="14" t="s">
        <v>73</v>
      </c>
      <c r="AY1355" s="248" t="s">
        <v>152</v>
      </c>
    </row>
    <row r="1356" s="13" customFormat="1">
      <c r="A1356" s="13"/>
      <c r="B1356" s="227"/>
      <c r="C1356" s="228"/>
      <c r="D1356" s="229" t="s">
        <v>159</v>
      </c>
      <c r="E1356" s="230" t="s">
        <v>1</v>
      </c>
      <c r="F1356" s="231" t="s">
        <v>1473</v>
      </c>
      <c r="G1356" s="228"/>
      <c r="H1356" s="230" t="s">
        <v>1</v>
      </c>
      <c r="I1356" s="232"/>
      <c r="J1356" s="228"/>
      <c r="K1356" s="228"/>
      <c r="L1356" s="233"/>
      <c r="M1356" s="234"/>
      <c r="N1356" s="235"/>
      <c r="O1356" s="235"/>
      <c r="P1356" s="235"/>
      <c r="Q1356" s="235"/>
      <c r="R1356" s="235"/>
      <c r="S1356" s="235"/>
      <c r="T1356" s="23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7" t="s">
        <v>159</v>
      </c>
      <c r="AU1356" s="237" t="s">
        <v>82</v>
      </c>
      <c r="AV1356" s="13" t="s">
        <v>80</v>
      </c>
      <c r="AW1356" s="13" t="s">
        <v>30</v>
      </c>
      <c r="AX1356" s="13" t="s">
        <v>73</v>
      </c>
      <c r="AY1356" s="237" t="s">
        <v>152</v>
      </c>
    </row>
    <row r="1357" s="14" customFormat="1">
      <c r="A1357" s="14"/>
      <c r="B1357" s="238"/>
      <c r="C1357" s="239"/>
      <c r="D1357" s="229" t="s">
        <v>159</v>
      </c>
      <c r="E1357" s="240" t="s">
        <v>1</v>
      </c>
      <c r="F1357" s="241" t="s">
        <v>80</v>
      </c>
      <c r="G1357" s="239"/>
      <c r="H1357" s="242">
        <v>1</v>
      </c>
      <c r="I1357" s="243"/>
      <c r="J1357" s="239"/>
      <c r="K1357" s="239"/>
      <c r="L1357" s="244"/>
      <c r="M1357" s="245"/>
      <c r="N1357" s="246"/>
      <c r="O1357" s="246"/>
      <c r="P1357" s="246"/>
      <c r="Q1357" s="246"/>
      <c r="R1357" s="246"/>
      <c r="S1357" s="246"/>
      <c r="T1357" s="24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8" t="s">
        <v>159</v>
      </c>
      <c r="AU1357" s="248" t="s">
        <v>82</v>
      </c>
      <c r="AV1357" s="14" t="s">
        <v>82</v>
      </c>
      <c r="AW1357" s="14" t="s">
        <v>30</v>
      </c>
      <c r="AX1357" s="14" t="s">
        <v>73</v>
      </c>
      <c r="AY1357" s="248" t="s">
        <v>152</v>
      </c>
    </row>
    <row r="1358" s="13" customFormat="1">
      <c r="A1358" s="13"/>
      <c r="B1358" s="227"/>
      <c r="C1358" s="228"/>
      <c r="D1358" s="229" t="s">
        <v>159</v>
      </c>
      <c r="E1358" s="230" t="s">
        <v>1</v>
      </c>
      <c r="F1358" s="231" t="s">
        <v>1474</v>
      </c>
      <c r="G1358" s="228"/>
      <c r="H1358" s="230" t="s">
        <v>1</v>
      </c>
      <c r="I1358" s="232"/>
      <c r="J1358" s="228"/>
      <c r="K1358" s="228"/>
      <c r="L1358" s="233"/>
      <c r="M1358" s="234"/>
      <c r="N1358" s="235"/>
      <c r="O1358" s="235"/>
      <c r="P1358" s="235"/>
      <c r="Q1358" s="235"/>
      <c r="R1358" s="235"/>
      <c r="S1358" s="235"/>
      <c r="T1358" s="23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7" t="s">
        <v>159</v>
      </c>
      <c r="AU1358" s="237" t="s">
        <v>82</v>
      </c>
      <c r="AV1358" s="13" t="s">
        <v>80</v>
      </c>
      <c r="AW1358" s="13" t="s">
        <v>30</v>
      </c>
      <c r="AX1358" s="13" t="s">
        <v>73</v>
      </c>
      <c r="AY1358" s="237" t="s">
        <v>152</v>
      </c>
    </row>
    <row r="1359" s="14" customFormat="1">
      <c r="A1359" s="14"/>
      <c r="B1359" s="238"/>
      <c r="C1359" s="239"/>
      <c r="D1359" s="229" t="s">
        <v>159</v>
      </c>
      <c r="E1359" s="240" t="s">
        <v>1</v>
      </c>
      <c r="F1359" s="241" t="s">
        <v>80</v>
      </c>
      <c r="G1359" s="239"/>
      <c r="H1359" s="242">
        <v>1</v>
      </c>
      <c r="I1359" s="243"/>
      <c r="J1359" s="239"/>
      <c r="K1359" s="239"/>
      <c r="L1359" s="244"/>
      <c r="M1359" s="245"/>
      <c r="N1359" s="246"/>
      <c r="O1359" s="246"/>
      <c r="P1359" s="246"/>
      <c r="Q1359" s="246"/>
      <c r="R1359" s="246"/>
      <c r="S1359" s="246"/>
      <c r="T1359" s="24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8" t="s">
        <v>159</v>
      </c>
      <c r="AU1359" s="248" t="s">
        <v>82</v>
      </c>
      <c r="AV1359" s="14" t="s">
        <v>82</v>
      </c>
      <c r="AW1359" s="14" t="s">
        <v>30</v>
      </c>
      <c r="AX1359" s="14" t="s">
        <v>73</v>
      </c>
      <c r="AY1359" s="248" t="s">
        <v>152</v>
      </c>
    </row>
    <row r="1360" s="13" customFormat="1">
      <c r="A1360" s="13"/>
      <c r="B1360" s="227"/>
      <c r="C1360" s="228"/>
      <c r="D1360" s="229" t="s">
        <v>159</v>
      </c>
      <c r="E1360" s="230" t="s">
        <v>1</v>
      </c>
      <c r="F1360" s="231" t="s">
        <v>1475</v>
      </c>
      <c r="G1360" s="228"/>
      <c r="H1360" s="230" t="s">
        <v>1</v>
      </c>
      <c r="I1360" s="232"/>
      <c r="J1360" s="228"/>
      <c r="K1360" s="228"/>
      <c r="L1360" s="233"/>
      <c r="M1360" s="234"/>
      <c r="N1360" s="235"/>
      <c r="O1360" s="235"/>
      <c r="P1360" s="235"/>
      <c r="Q1360" s="235"/>
      <c r="R1360" s="235"/>
      <c r="S1360" s="235"/>
      <c r="T1360" s="23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7" t="s">
        <v>159</v>
      </c>
      <c r="AU1360" s="237" t="s">
        <v>82</v>
      </c>
      <c r="AV1360" s="13" t="s">
        <v>80</v>
      </c>
      <c r="AW1360" s="13" t="s">
        <v>30</v>
      </c>
      <c r="AX1360" s="13" t="s">
        <v>73</v>
      </c>
      <c r="AY1360" s="237" t="s">
        <v>152</v>
      </c>
    </row>
    <row r="1361" s="14" customFormat="1">
      <c r="A1361" s="14"/>
      <c r="B1361" s="238"/>
      <c r="C1361" s="239"/>
      <c r="D1361" s="229" t="s">
        <v>159</v>
      </c>
      <c r="E1361" s="240" t="s">
        <v>1</v>
      </c>
      <c r="F1361" s="241" t="s">
        <v>80</v>
      </c>
      <c r="G1361" s="239"/>
      <c r="H1361" s="242">
        <v>1</v>
      </c>
      <c r="I1361" s="243"/>
      <c r="J1361" s="239"/>
      <c r="K1361" s="239"/>
      <c r="L1361" s="244"/>
      <c r="M1361" s="245"/>
      <c r="N1361" s="246"/>
      <c r="O1361" s="246"/>
      <c r="P1361" s="246"/>
      <c r="Q1361" s="246"/>
      <c r="R1361" s="246"/>
      <c r="S1361" s="246"/>
      <c r="T1361" s="24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8" t="s">
        <v>159</v>
      </c>
      <c r="AU1361" s="248" t="s">
        <v>82</v>
      </c>
      <c r="AV1361" s="14" t="s">
        <v>82</v>
      </c>
      <c r="AW1361" s="14" t="s">
        <v>30</v>
      </c>
      <c r="AX1361" s="14" t="s">
        <v>73</v>
      </c>
      <c r="AY1361" s="248" t="s">
        <v>152</v>
      </c>
    </row>
    <row r="1362" s="13" customFormat="1">
      <c r="A1362" s="13"/>
      <c r="B1362" s="227"/>
      <c r="C1362" s="228"/>
      <c r="D1362" s="229" t="s">
        <v>159</v>
      </c>
      <c r="E1362" s="230" t="s">
        <v>1</v>
      </c>
      <c r="F1362" s="231" t="s">
        <v>1476</v>
      </c>
      <c r="G1362" s="228"/>
      <c r="H1362" s="230" t="s">
        <v>1</v>
      </c>
      <c r="I1362" s="232"/>
      <c r="J1362" s="228"/>
      <c r="K1362" s="228"/>
      <c r="L1362" s="233"/>
      <c r="M1362" s="234"/>
      <c r="N1362" s="235"/>
      <c r="O1362" s="235"/>
      <c r="P1362" s="235"/>
      <c r="Q1362" s="235"/>
      <c r="R1362" s="235"/>
      <c r="S1362" s="235"/>
      <c r="T1362" s="236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7" t="s">
        <v>159</v>
      </c>
      <c r="AU1362" s="237" t="s">
        <v>82</v>
      </c>
      <c r="AV1362" s="13" t="s">
        <v>80</v>
      </c>
      <c r="AW1362" s="13" t="s">
        <v>30</v>
      </c>
      <c r="AX1362" s="13" t="s">
        <v>73</v>
      </c>
      <c r="AY1362" s="237" t="s">
        <v>152</v>
      </c>
    </row>
    <row r="1363" s="14" customFormat="1">
      <c r="A1363" s="14"/>
      <c r="B1363" s="238"/>
      <c r="C1363" s="239"/>
      <c r="D1363" s="229" t="s">
        <v>159</v>
      </c>
      <c r="E1363" s="240" t="s">
        <v>1</v>
      </c>
      <c r="F1363" s="241" t="s">
        <v>80</v>
      </c>
      <c r="G1363" s="239"/>
      <c r="H1363" s="242">
        <v>1</v>
      </c>
      <c r="I1363" s="243"/>
      <c r="J1363" s="239"/>
      <c r="K1363" s="239"/>
      <c r="L1363" s="244"/>
      <c r="M1363" s="245"/>
      <c r="N1363" s="246"/>
      <c r="O1363" s="246"/>
      <c r="P1363" s="246"/>
      <c r="Q1363" s="246"/>
      <c r="R1363" s="246"/>
      <c r="S1363" s="246"/>
      <c r="T1363" s="24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8" t="s">
        <v>159</v>
      </c>
      <c r="AU1363" s="248" t="s">
        <v>82</v>
      </c>
      <c r="AV1363" s="14" t="s">
        <v>82</v>
      </c>
      <c r="AW1363" s="14" t="s">
        <v>30</v>
      </c>
      <c r="AX1363" s="14" t="s">
        <v>73</v>
      </c>
      <c r="AY1363" s="248" t="s">
        <v>152</v>
      </c>
    </row>
    <row r="1364" s="13" customFormat="1">
      <c r="A1364" s="13"/>
      <c r="B1364" s="227"/>
      <c r="C1364" s="228"/>
      <c r="D1364" s="229" t="s">
        <v>159</v>
      </c>
      <c r="E1364" s="230" t="s">
        <v>1</v>
      </c>
      <c r="F1364" s="231" t="s">
        <v>1477</v>
      </c>
      <c r="G1364" s="228"/>
      <c r="H1364" s="230" t="s">
        <v>1</v>
      </c>
      <c r="I1364" s="232"/>
      <c r="J1364" s="228"/>
      <c r="K1364" s="228"/>
      <c r="L1364" s="233"/>
      <c r="M1364" s="234"/>
      <c r="N1364" s="235"/>
      <c r="O1364" s="235"/>
      <c r="P1364" s="235"/>
      <c r="Q1364" s="235"/>
      <c r="R1364" s="235"/>
      <c r="S1364" s="235"/>
      <c r="T1364" s="23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7" t="s">
        <v>159</v>
      </c>
      <c r="AU1364" s="237" t="s">
        <v>82</v>
      </c>
      <c r="AV1364" s="13" t="s">
        <v>80</v>
      </c>
      <c r="AW1364" s="13" t="s">
        <v>30</v>
      </c>
      <c r="AX1364" s="13" t="s">
        <v>73</v>
      </c>
      <c r="AY1364" s="237" t="s">
        <v>152</v>
      </c>
    </row>
    <row r="1365" s="14" customFormat="1">
      <c r="A1365" s="14"/>
      <c r="B1365" s="238"/>
      <c r="C1365" s="239"/>
      <c r="D1365" s="229" t="s">
        <v>159</v>
      </c>
      <c r="E1365" s="240" t="s">
        <v>1</v>
      </c>
      <c r="F1365" s="241" t="s">
        <v>80</v>
      </c>
      <c r="G1365" s="239"/>
      <c r="H1365" s="242">
        <v>1</v>
      </c>
      <c r="I1365" s="243"/>
      <c r="J1365" s="239"/>
      <c r="K1365" s="239"/>
      <c r="L1365" s="244"/>
      <c r="M1365" s="245"/>
      <c r="N1365" s="246"/>
      <c r="O1365" s="246"/>
      <c r="P1365" s="246"/>
      <c r="Q1365" s="246"/>
      <c r="R1365" s="246"/>
      <c r="S1365" s="246"/>
      <c r="T1365" s="24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8" t="s">
        <v>159</v>
      </c>
      <c r="AU1365" s="248" t="s">
        <v>82</v>
      </c>
      <c r="AV1365" s="14" t="s">
        <v>82</v>
      </c>
      <c r="AW1365" s="14" t="s">
        <v>30</v>
      </c>
      <c r="AX1365" s="14" t="s">
        <v>73</v>
      </c>
      <c r="AY1365" s="248" t="s">
        <v>152</v>
      </c>
    </row>
    <row r="1366" s="15" customFormat="1">
      <c r="A1366" s="15"/>
      <c r="B1366" s="249"/>
      <c r="C1366" s="250"/>
      <c r="D1366" s="229" t="s">
        <v>159</v>
      </c>
      <c r="E1366" s="251" t="s">
        <v>1</v>
      </c>
      <c r="F1366" s="252" t="s">
        <v>162</v>
      </c>
      <c r="G1366" s="250"/>
      <c r="H1366" s="253">
        <v>13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9" t="s">
        <v>159</v>
      </c>
      <c r="AU1366" s="259" t="s">
        <v>82</v>
      </c>
      <c r="AV1366" s="15" t="s">
        <v>158</v>
      </c>
      <c r="AW1366" s="15" t="s">
        <v>30</v>
      </c>
      <c r="AX1366" s="15" t="s">
        <v>80</v>
      </c>
      <c r="AY1366" s="259" t="s">
        <v>152</v>
      </c>
    </row>
    <row r="1367" s="2" customFormat="1" ht="33" customHeight="1">
      <c r="A1367" s="38"/>
      <c r="B1367" s="39"/>
      <c r="C1367" s="260" t="s">
        <v>1478</v>
      </c>
      <c r="D1367" s="260" t="s">
        <v>203</v>
      </c>
      <c r="E1367" s="261" t="s">
        <v>1479</v>
      </c>
      <c r="F1367" s="262" t="s">
        <v>1480</v>
      </c>
      <c r="G1367" s="263" t="s">
        <v>218</v>
      </c>
      <c r="H1367" s="264">
        <v>6</v>
      </c>
      <c r="I1367" s="265"/>
      <c r="J1367" s="266">
        <f>ROUND(I1367*H1367,2)</f>
        <v>0</v>
      </c>
      <c r="K1367" s="262" t="s">
        <v>1</v>
      </c>
      <c r="L1367" s="267"/>
      <c r="M1367" s="268" t="s">
        <v>1</v>
      </c>
      <c r="N1367" s="269" t="s">
        <v>38</v>
      </c>
      <c r="O1367" s="91"/>
      <c r="P1367" s="223">
        <f>O1367*H1367</f>
        <v>0</v>
      </c>
      <c r="Q1367" s="223">
        <v>0</v>
      </c>
      <c r="R1367" s="223">
        <f>Q1367*H1367</f>
        <v>0</v>
      </c>
      <c r="S1367" s="223">
        <v>0</v>
      </c>
      <c r="T1367" s="224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25" t="s">
        <v>240</v>
      </c>
      <c r="AT1367" s="225" t="s">
        <v>203</v>
      </c>
      <c r="AU1367" s="225" t="s">
        <v>82</v>
      </c>
      <c r="AY1367" s="17" t="s">
        <v>152</v>
      </c>
      <c r="BE1367" s="226">
        <f>IF(N1367="základní",J1367,0)</f>
        <v>0</v>
      </c>
      <c r="BF1367" s="226">
        <f>IF(N1367="snížená",J1367,0)</f>
        <v>0</v>
      </c>
      <c r="BG1367" s="226">
        <f>IF(N1367="zákl. přenesená",J1367,0)</f>
        <v>0</v>
      </c>
      <c r="BH1367" s="226">
        <f>IF(N1367="sníž. přenesená",J1367,0)</f>
        <v>0</v>
      </c>
      <c r="BI1367" s="226">
        <f>IF(N1367="nulová",J1367,0)</f>
        <v>0</v>
      </c>
      <c r="BJ1367" s="17" t="s">
        <v>80</v>
      </c>
      <c r="BK1367" s="226">
        <f>ROUND(I1367*H1367,2)</f>
        <v>0</v>
      </c>
      <c r="BL1367" s="17" t="s">
        <v>190</v>
      </c>
      <c r="BM1367" s="225" t="s">
        <v>1481</v>
      </c>
    </row>
    <row r="1368" s="2" customFormat="1" ht="33" customHeight="1">
      <c r="A1368" s="38"/>
      <c r="B1368" s="39"/>
      <c r="C1368" s="260" t="s">
        <v>879</v>
      </c>
      <c r="D1368" s="260" t="s">
        <v>203</v>
      </c>
      <c r="E1368" s="261" t="s">
        <v>1482</v>
      </c>
      <c r="F1368" s="262" t="s">
        <v>1483</v>
      </c>
      <c r="G1368" s="263" t="s">
        <v>218</v>
      </c>
      <c r="H1368" s="264">
        <v>4</v>
      </c>
      <c r="I1368" s="265"/>
      <c r="J1368" s="266">
        <f>ROUND(I1368*H1368,2)</f>
        <v>0</v>
      </c>
      <c r="K1368" s="262" t="s">
        <v>1</v>
      </c>
      <c r="L1368" s="267"/>
      <c r="M1368" s="268" t="s">
        <v>1</v>
      </c>
      <c r="N1368" s="269" t="s">
        <v>38</v>
      </c>
      <c r="O1368" s="91"/>
      <c r="P1368" s="223">
        <f>O1368*H1368</f>
        <v>0</v>
      </c>
      <c r="Q1368" s="223">
        <v>0</v>
      </c>
      <c r="R1368" s="223">
        <f>Q1368*H1368</f>
        <v>0</v>
      </c>
      <c r="S1368" s="223">
        <v>0</v>
      </c>
      <c r="T1368" s="224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25" t="s">
        <v>240</v>
      </c>
      <c r="AT1368" s="225" t="s">
        <v>203</v>
      </c>
      <c r="AU1368" s="225" t="s">
        <v>82</v>
      </c>
      <c r="AY1368" s="17" t="s">
        <v>152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7" t="s">
        <v>80</v>
      </c>
      <c r="BK1368" s="226">
        <f>ROUND(I1368*H1368,2)</f>
        <v>0</v>
      </c>
      <c r="BL1368" s="17" t="s">
        <v>190</v>
      </c>
      <c r="BM1368" s="225" t="s">
        <v>1484</v>
      </c>
    </row>
    <row r="1369" s="2" customFormat="1" ht="33" customHeight="1">
      <c r="A1369" s="38"/>
      <c r="B1369" s="39"/>
      <c r="C1369" s="260" t="s">
        <v>1485</v>
      </c>
      <c r="D1369" s="260" t="s">
        <v>203</v>
      </c>
      <c r="E1369" s="261" t="s">
        <v>1486</v>
      </c>
      <c r="F1369" s="262" t="s">
        <v>1487</v>
      </c>
      <c r="G1369" s="263" t="s">
        <v>218</v>
      </c>
      <c r="H1369" s="264">
        <v>3</v>
      </c>
      <c r="I1369" s="265"/>
      <c r="J1369" s="266">
        <f>ROUND(I1369*H1369,2)</f>
        <v>0</v>
      </c>
      <c r="K1369" s="262" t="s">
        <v>1</v>
      </c>
      <c r="L1369" s="267"/>
      <c r="M1369" s="268" t="s">
        <v>1</v>
      </c>
      <c r="N1369" s="269" t="s">
        <v>38</v>
      </c>
      <c r="O1369" s="91"/>
      <c r="P1369" s="223">
        <f>O1369*H1369</f>
        <v>0</v>
      </c>
      <c r="Q1369" s="223">
        <v>0</v>
      </c>
      <c r="R1369" s="223">
        <f>Q1369*H1369</f>
        <v>0</v>
      </c>
      <c r="S1369" s="223">
        <v>0</v>
      </c>
      <c r="T1369" s="224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225" t="s">
        <v>240</v>
      </c>
      <c r="AT1369" s="225" t="s">
        <v>203</v>
      </c>
      <c r="AU1369" s="225" t="s">
        <v>82</v>
      </c>
      <c r="AY1369" s="17" t="s">
        <v>152</v>
      </c>
      <c r="BE1369" s="226">
        <f>IF(N1369="základní",J1369,0)</f>
        <v>0</v>
      </c>
      <c r="BF1369" s="226">
        <f>IF(N1369="snížená",J1369,0)</f>
        <v>0</v>
      </c>
      <c r="BG1369" s="226">
        <f>IF(N1369="zákl. přenesená",J1369,0)</f>
        <v>0</v>
      </c>
      <c r="BH1369" s="226">
        <f>IF(N1369="sníž. přenesená",J1369,0)</f>
        <v>0</v>
      </c>
      <c r="BI1369" s="226">
        <f>IF(N1369="nulová",J1369,0)</f>
        <v>0</v>
      </c>
      <c r="BJ1369" s="17" t="s">
        <v>80</v>
      </c>
      <c r="BK1369" s="226">
        <f>ROUND(I1369*H1369,2)</f>
        <v>0</v>
      </c>
      <c r="BL1369" s="17" t="s">
        <v>190</v>
      </c>
      <c r="BM1369" s="225" t="s">
        <v>1488</v>
      </c>
    </row>
    <row r="1370" s="2" customFormat="1" ht="24.15" customHeight="1">
      <c r="A1370" s="38"/>
      <c r="B1370" s="39"/>
      <c r="C1370" s="214" t="s">
        <v>882</v>
      </c>
      <c r="D1370" s="214" t="s">
        <v>154</v>
      </c>
      <c r="E1370" s="215" t="s">
        <v>1489</v>
      </c>
      <c r="F1370" s="216" t="s">
        <v>1490</v>
      </c>
      <c r="G1370" s="217" t="s">
        <v>218</v>
      </c>
      <c r="H1370" s="218">
        <v>2</v>
      </c>
      <c r="I1370" s="219"/>
      <c r="J1370" s="220">
        <f>ROUND(I1370*H1370,2)</f>
        <v>0</v>
      </c>
      <c r="K1370" s="216" t="s">
        <v>1</v>
      </c>
      <c r="L1370" s="44"/>
      <c r="M1370" s="221" t="s">
        <v>1</v>
      </c>
      <c r="N1370" s="222" t="s">
        <v>38</v>
      </c>
      <c r="O1370" s="91"/>
      <c r="P1370" s="223">
        <f>O1370*H1370</f>
        <v>0</v>
      </c>
      <c r="Q1370" s="223">
        <v>0</v>
      </c>
      <c r="R1370" s="223">
        <f>Q1370*H1370</f>
        <v>0</v>
      </c>
      <c r="S1370" s="223">
        <v>0</v>
      </c>
      <c r="T1370" s="224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225" t="s">
        <v>190</v>
      </c>
      <c r="AT1370" s="225" t="s">
        <v>154</v>
      </c>
      <c r="AU1370" s="225" t="s">
        <v>82</v>
      </c>
      <c r="AY1370" s="17" t="s">
        <v>152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7" t="s">
        <v>80</v>
      </c>
      <c r="BK1370" s="226">
        <f>ROUND(I1370*H1370,2)</f>
        <v>0</v>
      </c>
      <c r="BL1370" s="17" t="s">
        <v>190</v>
      </c>
      <c r="BM1370" s="225" t="s">
        <v>1491</v>
      </c>
    </row>
    <row r="1371" s="13" customFormat="1">
      <c r="A1371" s="13"/>
      <c r="B1371" s="227"/>
      <c r="C1371" s="228"/>
      <c r="D1371" s="229" t="s">
        <v>159</v>
      </c>
      <c r="E1371" s="230" t="s">
        <v>1</v>
      </c>
      <c r="F1371" s="231" t="s">
        <v>739</v>
      </c>
      <c r="G1371" s="228"/>
      <c r="H1371" s="230" t="s">
        <v>1</v>
      </c>
      <c r="I1371" s="232"/>
      <c r="J1371" s="228"/>
      <c r="K1371" s="228"/>
      <c r="L1371" s="233"/>
      <c r="M1371" s="234"/>
      <c r="N1371" s="235"/>
      <c r="O1371" s="235"/>
      <c r="P1371" s="235"/>
      <c r="Q1371" s="235"/>
      <c r="R1371" s="235"/>
      <c r="S1371" s="235"/>
      <c r="T1371" s="236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7" t="s">
        <v>159</v>
      </c>
      <c r="AU1371" s="237" t="s">
        <v>82</v>
      </c>
      <c r="AV1371" s="13" t="s">
        <v>80</v>
      </c>
      <c r="AW1371" s="13" t="s">
        <v>30</v>
      </c>
      <c r="AX1371" s="13" t="s">
        <v>73</v>
      </c>
      <c r="AY1371" s="237" t="s">
        <v>152</v>
      </c>
    </row>
    <row r="1372" s="14" customFormat="1">
      <c r="A1372" s="14"/>
      <c r="B1372" s="238"/>
      <c r="C1372" s="239"/>
      <c r="D1372" s="229" t="s">
        <v>159</v>
      </c>
      <c r="E1372" s="240" t="s">
        <v>1</v>
      </c>
      <c r="F1372" s="241" t="s">
        <v>80</v>
      </c>
      <c r="G1372" s="239"/>
      <c r="H1372" s="242">
        <v>1</v>
      </c>
      <c r="I1372" s="243"/>
      <c r="J1372" s="239"/>
      <c r="K1372" s="239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8" t="s">
        <v>159</v>
      </c>
      <c r="AU1372" s="248" t="s">
        <v>82</v>
      </c>
      <c r="AV1372" s="14" t="s">
        <v>82</v>
      </c>
      <c r="AW1372" s="14" t="s">
        <v>30</v>
      </c>
      <c r="AX1372" s="14" t="s">
        <v>73</v>
      </c>
      <c r="AY1372" s="248" t="s">
        <v>152</v>
      </c>
    </row>
    <row r="1373" s="13" customFormat="1">
      <c r="A1373" s="13"/>
      <c r="B1373" s="227"/>
      <c r="C1373" s="228"/>
      <c r="D1373" s="229" t="s">
        <v>159</v>
      </c>
      <c r="E1373" s="230" t="s">
        <v>1</v>
      </c>
      <c r="F1373" s="231" t="s">
        <v>1492</v>
      </c>
      <c r="G1373" s="228"/>
      <c r="H1373" s="230" t="s">
        <v>1</v>
      </c>
      <c r="I1373" s="232"/>
      <c r="J1373" s="228"/>
      <c r="K1373" s="228"/>
      <c r="L1373" s="233"/>
      <c r="M1373" s="234"/>
      <c r="N1373" s="235"/>
      <c r="O1373" s="235"/>
      <c r="P1373" s="235"/>
      <c r="Q1373" s="235"/>
      <c r="R1373" s="235"/>
      <c r="S1373" s="235"/>
      <c r="T1373" s="236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7" t="s">
        <v>159</v>
      </c>
      <c r="AU1373" s="237" t="s">
        <v>82</v>
      </c>
      <c r="AV1373" s="13" t="s">
        <v>80</v>
      </c>
      <c r="AW1373" s="13" t="s">
        <v>30</v>
      </c>
      <c r="AX1373" s="13" t="s">
        <v>73</v>
      </c>
      <c r="AY1373" s="237" t="s">
        <v>152</v>
      </c>
    </row>
    <row r="1374" s="14" customFormat="1">
      <c r="A1374" s="14"/>
      <c r="B1374" s="238"/>
      <c r="C1374" s="239"/>
      <c r="D1374" s="229" t="s">
        <v>159</v>
      </c>
      <c r="E1374" s="240" t="s">
        <v>1</v>
      </c>
      <c r="F1374" s="241" t="s">
        <v>80</v>
      </c>
      <c r="G1374" s="239"/>
      <c r="H1374" s="242">
        <v>1</v>
      </c>
      <c r="I1374" s="243"/>
      <c r="J1374" s="239"/>
      <c r="K1374" s="239"/>
      <c r="L1374" s="244"/>
      <c r="M1374" s="245"/>
      <c r="N1374" s="246"/>
      <c r="O1374" s="246"/>
      <c r="P1374" s="246"/>
      <c r="Q1374" s="246"/>
      <c r="R1374" s="246"/>
      <c r="S1374" s="246"/>
      <c r="T1374" s="247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8" t="s">
        <v>159</v>
      </c>
      <c r="AU1374" s="248" t="s">
        <v>82</v>
      </c>
      <c r="AV1374" s="14" t="s">
        <v>82</v>
      </c>
      <c r="AW1374" s="14" t="s">
        <v>30</v>
      </c>
      <c r="AX1374" s="14" t="s">
        <v>73</v>
      </c>
      <c r="AY1374" s="248" t="s">
        <v>152</v>
      </c>
    </row>
    <row r="1375" s="15" customFormat="1">
      <c r="A1375" s="15"/>
      <c r="B1375" s="249"/>
      <c r="C1375" s="250"/>
      <c r="D1375" s="229" t="s">
        <v>159</v>
      </c>
      <c r="E1375" s="251" t="s">
        <v>1</v>
      </c>
      <c r="F1375" s="252" t="s">
        <v>162</v>
      </c>
      <c r="G1375" s="250"/>
      <c r="H1375" s="253">
        <v>2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9" t="s">
        <v>159</v>
      </c>
      <c r="AU1375" s="259" t="s">
        <v>82</v>
      </c>
      <c r="AV1375" s="15" t="s">
        <v>158</v>
      </c>
      <c r="AW1375" s="15" t="s">
        <v>30</v>
      </c>
      <c r="AX1375" s="15" t="s">
        <v>80</v>
      </c>
      <c r="AY1375" s="259" t="s">
        <v>152</v>
      </c>
    </row>
    <row r="1376" s="2" customFormat="1" ht="21.75" customHeight="1">
      <c r="A1376" s="38"/>
      <c r="B1376" s="39"/>
      <c r="C1376" s="214" t="s">
        <v>1493</v>
      </c>
      <c r="D1376" s="214" t="s">
        <v>154</v>
      </c>
      <c r="E1376" s="215" t="s">
        <v>1494</v>
      </c>
      <c r="F1376" s="216" t="s">
        <v>1495</v>
      </c>
      <c r="G1376" s="217" t="s">
        <v>278</v>
      </c>
      <c r="H1376" s="218">
        <v>29</v>
      </c>
      <c r="I1376" s="219"/>
      <c r="J1376" s="220">
        <f>ROUND(I1376*H1376,2)</f>
        <v>0</v>
      </c>
      <c r="K1376" s="216" t="s">
        <v>1</v>
      </c>
      <c r="L1376" s="44"/>
      <c r="M1376" s="221" t="s">
        <v>1</v>
      </c>
      <c r="N1376" s="222" t="s">
        <v>38</v>
      </c>
      <c r="O1376" s="91"/>
      <c r="P1376" s="223">
        <f>O1376*H1376</f>
        <v>0</v>
      </c>
      <c r="Q1376" s="223">
        <v>0</v>
      </c>
      <c r="R1376" s="223">
        <f>Q1376*H1376</f>
        <v>0</v>
      </c>
      <c r="S1376" s="223">
        <v>0</v>
      </c>
      <c r="T1376" s="224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225" t="s">
        <v>190</v>
      </c>
      <c r="AT1376" s="225" t="s">
        <v>154</v>
      </c>
      <c r="AU1376" s="225" t="s">
        <v>82</v>
      </c>
      <c r="AY1376" s="17" t="s">
        <v>152</v>
      </c>
      <c r="BE1376" s="226">
        <f>IF(N1376="základní",J1376,0)</f>
        <v>0</v>
      </c>
      <c r="BF1376" s="226">
        <f>IF(N1376="snížená",J1376,0)</f>
        <v>0</v>
      </c>
      <c r="BG1376" s="226">
        <f>IF(N1376="zákl. přenesená",J1376,0)</f>
        <v>0</v>
      </c>
      <c r="BH1376" s="226">
        <f>IF(N1376="sníž. přenesená",J1376,0)</f>
        <v>0</v>
      </c>
      <c r="BI1376" s="226">
        <f>IF(N1376="nulová",J1376,0)</f>
        <v>0</v>
      </c>
      <c r="BJ1376" s="17" t="s">
        <v>80</v>
      </c>
      <c r="BK1376" s="226">
        <f>ROUND(I1376*H1376,2)</f>
        <v>0</v>
      </c>
      <c r="BL1376" s="17" t="s">
        <v>190</v>
      </c>
      <c r="BM1376" s="225" t="s">
        <v>1496</v>
      </c>
    </row>
    <row r="1377" s="13" customFormat="1">
      <c r="A1377" s="13"/>
      <c r="B1377" s="227"/>
      <c r="C1377" s="228"/>
      <c r="D1377" s="229" t="s">
        <v>159</v>
      </c>
      <c r="E1377" s="230" t="s">
        <v>1</v>
      </c>
      <c r="F1377" s="231" t="s">
        <v>1497</v>
      </c>
      <c r="G1377" s="228"/>
      <c r="H1377" s="230" t="s">
        <v>1</v>
      </c>
      <c r="I1377" s="232"/>
      <c r="J1377" s="228"/>
      <c r="K1377" s="228"/>
      <c r="L1377" s="233"/>
      <c r="M1377" s="234"/>
      <c r="N1377" s="235"/>
      <c r="O1377" s="235"/>
      <c r="P1377" s="235"/>
      <c r="Q1377" s="235"/>
      <c r="R1377" s="235"/>
      <c r="S1377" s="235"/>
      <c r="T1377" s="23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7" t="s">
        <v>159</v>
      </c>
      <c r="AU1377" s="237" t="s">
        <v>82</v>
      </c>
      <c r="AV1377" s="13" t="s">
        <v>80</v>
      </c>
      <c r="AW1377" s="13" t="s">
        <v>30</v>
      </c>
      <c r="AX1377" s="13" t="s">
        <v>73</v>
      </c>
      <c r="AY1377" s="237" t="s">
        <v>152</v>
      </c>
    </row>
    <row r="1378" s="14" customFormat="1">
      <c r="A1378" s="14"/>
      <c r="B1378" s="238"/>
      <c r="C1378" s="239"/>
      <c r="D1378" s="229" t="s">
        <v>159</v>
      </c>
      <c r="E1378" s="240" t="s">
        <v>1</v>
      </c>
      <c r="F1378" s="241" t="s">
        <v>1498</v>
      </c>
      <c r="G1378" s="239"/>
      <c r="H1378" s="242">
        <v>29</v>
      </c>
      <c r="I1378" s="243"/>
      <c r="J1378" s="239"/>
      <c r="K1378" s="239"/>
      <c r="L1378" s="244"/>
      <c r="M1378" s="245"/>
      <c r="N1378" s="246"/>
      <c r="O1378" s="246"/>
      <c r="P1378" s="246"/>
      <c r="Q1378" s="246"/>
      <c r="R1378" s="246"/>
      <c r="S1378" s="246"/>
      <c r="T1378" s="24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8" t="s">
        <v>159</v>
      </c>
      <c r="AU1378" s="248" t="s">
        <v>82</v>
      </c>
      <c r="AV1378" s="14" t="s">
        <v>82</v>
      </c>
      <c r="AW1378" s="14" t="s">
        <v>30</v>
      </c>
      <c r="AX1378" s="14" t="s">
        <v>73</v>
      </c>
      <c r="AY1378" s="248" t="s">
        <v>152</v>
      </c>
    </row>
    <row r="1379" s="15" customFormat="1">
      <c r="A1379" s="15"/>
      <c r="B1379" s="249"/>
      <c r="C1379" s="250"/>
      <c r="D1379" s="229" t="s">
        <v>159</v>
      </c>
      <c r="E1379" s="251" t="s">
        <v>1</v>
      </c>
      <c r="F1379" s="252" t="s">
        <v>162</v>
      </c>
      <c r="G1379" s="250"/>
      <c r="H1379" s="253">
        <v>29</v>
      </c>
      <c r="I1379" s="254"/>
      <c r="J1379" s="250"/>
      <c r="K1379" s="250"/>
      <c r="L1379" s="255"/>
      <c r="M1379" s="256"/>
      <c r="N1379" s="257"/>
      <c r="O1379" s="257"/>
      <c r="P1379" s="257"/>
      <c r="Q1379" s="257"/>
      <c r="R1379" s="257"/>
      <c r="S1379" s="257"/>
      <c r="T1379" s="258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9" t="s">
        <v>159</v>
      </c>
      <c r="AU1379" s="259" t="s">
        <v>82</v>
      </c>
      <c r="AV1379" s="15" t="s">
        <v>158</v>
      </c>
      <c r="AW1379" s="15" t="s">
        <v>30</v>
      </c>
      <c r="AX1379" s="15" t="s">
        <v>80</v>
      </c>
      <c r="AY1379" s="259" t="s">
        <v>152</v>
      </c>
    </row>
    <row r="1380" s="2" customFormat="1" ht="33" customHeight="1">
      <c r="A1380" s="38"/>
      <c r="B1380" s="39"/>
      <c r="C1380" s="214" t="s">
        <v>888</v>
      </c>
      <c r="D1380" s="214" t="s">
        <v>154</v>
      </c>
      <c r="E1380" s="215" t="s">
        <v>1499</v>
      </c>
      <c r="F1380" s="216" t="s">
        <v>1500</v>
      </c>
      <c r="G1380" s="217" t="s">
        <v>732</v>
      </c>
      <c r="H1380" s="270"/>
      <c r="I1380" s="219"/>
      <c r="J1380" s="220">
        <f>ROUND(I1380*H1380,2)</f>
        <v>0</v>
      </c>
      <c r="K1380" s="216" t="s">
        <v>1</v>
      </c>
      <c r="L1380" s="44"/>
      <c r="M1380" s="221" t="s">
        <v>1</v>
      </c>
      <c r="N1380" s="222" t="s">
        <v>38</v>
      </c>
      <c r="O1380" s="91"/>
      <c r="P1380" s="223">
        <f>O1380*H1380</f>
        <v>0</v>
      </c>
      <c r="Q1380" s="223">
        <v>0</v>
      </c>
      <c r="R1380" s="223">
        <f>Q1380*H1380</f>
        <v>0</v>
      </c>
      <c r="S1380" s="223">
        <v>0</v>
      </c>
      <c r="T1380" s="224">
        <f>S1380*H1380</f>
        <v>0</v>
      </c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R1380" s="225" t="s">
        <v>190</v>
      </c>
      <c r="AT1380" s="225" t="s">
        <v>154</v>
      </c>
      <c r="AU1380" s="225" t="s">
        <v>82</v>
      </c>
      <c r="AY1380" s="17" t="s">
        <v>152</v>
      </c>
      <c r="BE1380" s="226">
        <f>IF(N1380="základní",J1380,0)</f>
        <v>0</v>
      </c>
      <c r="BF1380" s="226">
        <f>IF(N1380="snížená",J1380,0)</f>
        <v>0</v>
      </c>
      <c r="BG1380" s="226">
        <f>IF(N1380="zákl. přenesená",J1380,0)</f>
        <v>0</v>
      </c>
      <c r="BH1380" s="226">
        <f>IF(N1380="sníž. přenesená",J1380,0)</f>
        <v>0</v>
      </c>
      <c r="BI1380" s="226">
        <f>IF(N1380="nulová",J1380,0)</f>
        <v>0</v>
      </c>
      <c r="BJ1380" s="17" t="s">
        <v>80</v>
      </c>
      <c r="BK1380" s="226">
        <f>ROUND(I1380*H1380,2)</f>
        <v>0</v>
      </c>
      <c r="BL1380" s="17" t="s">
        <v>190</v>
      </c>
      <c r="BM1380" s="225" t="s">
        <v>1501</v>
      </c>
    </row>
    <row r="1381" s="12" customFormat="1" ht="22.8" customHeight="1">
      <c r="A1381" s="12"/>
      <c r="B1381" s="198"/>
      <c r="C1381" s="199"/>
      <c r="D1381" s="200" t="s">
        <v>72</v>
      </c>
      <c r="E1381" s="212" t="s">
        <v>1502</v>
      </c>
      <c r="F1381" s="212" t="s">
        <v>1503</v>
      </c>
      <c r="G1381" s="199"/>
      <c r="H1381" s="199"/>
      <c r="I1381" s="202"/>
      <c r="J1381" s="213">
        <f>BK1381</f>
        <v>0</v>
      </c>
      <c r="K1381" s="199"/>
      <c r="L1381" s="204"/>
      <c r="M1381" s="205"/>
      <c r="N1381" s="206"/>
      <c r="O1381" s="206"/>
      <c r="P1381" s="207">
        <f>SUM(P1382:P1394)</f>
        <v>0</v>
      </c>
      <c r="Q1381" s="206"/>
      <c r="R1381" s="207">
        <f>SUM(R1382:R1394)</f>
        <v>0</v>
      </c>
      <c r="S1381" s="206"/>
      <c r="T1381" s="208">
        <f>SUM(T1382:T1394)</f>
        <v>0</v>
      </c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R1381" s="209" t="s">
        <v>82</v>
      </c>
      <c r="AT1381" s="210" t="s">
        <v>72</v>
      </c>
      <c r="AU1381" s="210" t="s">
        <v>80</v>
      </c>
      <c r="AY1381" s="209" t="s">
        <v>152</v>
      </c>
      <c r="BK1381" s="211">
        <f>SUM(BK1382:BK1394)</f>
        <v>0</v>
      </c>
    </row>
    <row r="1382" s="2" customFormat="1" ht="24.15" customHeight="1">
      <c r="A1382" s="38"/>
      <c r="B1382" s="39"/>
      <c r="C1382" s="214" t="s">
        <v>1504</v>
      </c>
      <c r="D1382" s="214" t="s">
        <v>154</v>
      </c>
      <c r="E1382" s="215" t="s">
        <v>1505</v>
      </c>
      <c r="F1382" s="216" t="s">
        <v>1506</v>
      </c>
      <c r="G1382" s="217" t="s">
        <v>278</v>
      </c>
      <c r="H1382" s="218">
        <v>15.708</v>
      </c>
      <c r="I1382" s="219"/>
      <c r="J1382" s="220">
        <f>ROUND(I1382*H1382,2)</f>
        <v>0</v>
      </c>
      <c r="K1382" s="216" t="s">
        <v>1</v>
      </c>
      <c r="L1382" s="44"/>
      <c r="M1382" s="221" t="s">
        <v>1</v>
      </c>
      <c r="N1382" s="222" t="s">
        <v>38</v>
      </c>
      <c r="O1382" s="91"/>
      <c r="P1382" s="223">
        <f>O1382*H1382</f>
        <v>0</v>
      </c>
      <c r="Q1382" s="223">
        <v>0</v>
      </c>
      <c r="R1382" s="223">
        <f>Q1382*H1382</f>
        <v>0</v>
      </c>
      <c r="S1382" s="223">
        <v>0</v>
      </c>
      <c r="T1382" s="224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25" t="s">
        <v>190</v>
      </c>
      <c r="AT1382" s="225" t="s">
        <v>154</v>
      </c>
      <c r="AU1382" s="225" t="s">
        <v>82</v>
      </c>
      <c r="AY1382" s="17" t="s">
        <v>152</v>
      </c>
      <c r="BE1382" s="226">
        <f>IF(N1382="základní",J1382,0)</f>
        <v>0</v>
      </c>
      <c r="BF1382" s="226">
        <f>IF(N1382="snížená",J1382,0)</f>
        <v>0</v>
      </c>
      <c r="BG1382" s="226">
        <f>IF(N1382="zákl. přenesená",J1382,0)</f>
        <v>0</v>
      </c>
      <c r="BH1382" s="226">
        <f>IF(N1382="sníž. přenesená",J1382,0)</f>
        <v>0</v>
      </c>
      <c r="BI1382" s="226">
        <f>IF(N1382="nulová",J1382,0)</f>
        <v>0</v>
      </c>
      <c r="BJ1382" s="17" t="s">
        <v>80</v>
      </c>
      <c r="BK1382" s="226">
        <f>ROUND(I1382*H1382,2)</f>
        <v>0</v>
      </c>
      <c r="BL1382" s="17" t="s">
        <v>190</v>
      </c>
      <c r="BM1382" s="225" t="s">
        <v>1507</v>
      </c>
    </row>
    <row r="1383" s="13" customFormat="1">
      <c r="A1383" s="13"/>
      <c r="B1383" s="227"/>
      <c r="C1383" s="228"/>
      <c r="D1383" s="229" t="s">
        <v>159</v>
      </c>
      <c r="E1383" s="230" t="s">
        <v>1</v>
      </c>
      <c r="F1383" s="231" t="s">
        <v>479</v>
      </c>
      <c r="G1383" s="228"/>
      <c r="H1383" s="230" t="s">
        <v>1</v>
      </c>
      <c r="I1383" s="232"/>
      <c r="J1383" s="228"/>
      <c r="K1383" s="228"/>
      <c r="L1383" s="233"/>
      <c r="M1383" s="234"/>
      <c r="N1383" s="235"/>
      <c r="O1383" s="235"/>
      <c r="P1383" s="235"/>
      <c r="Q1383" s="235"/>
      <c r="R1383" s="235"/>
      <c r="S1383" s="235"/>
      <c r="T1383" s="23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7" t="s">
        <v>159</v>
      </c>
      <c r="AU1383" s="237" t="s">
        <v>82</v>
      </c>
      <c r="AV1383" s="13" t="s">
        <v>80</v>
      </c>
      <c r="AW1383" s="13" t="s">
        <v>30</v>
      </c>
      <c r="AX1383" s="13" t="s">
        <v>73</v>
      </c>
      <c r="AY1383" s="237" t="s">
        <v>152</v>
      </c>
    </row>
    <row r="1384" s="14" customFormat="1">
      <c r="A1384" s="14"/>
      <c r="B1384" s="238"/>
      <c r="C1384" s="239"/>
      <c r="D1384" s="229" t="s">
        <v>159</v>
      </c>
      <c r="E1384" s="240" t="s">
        <v>1</v>
      </c>
      <c r="F1384" s="241" t="s">
        <v>1320</v>
      </c>
      <c r="G1384" s="239"/>
      <c r="H1384" s="242">
        <v>15.708</v>
      </c>
      <c r="I1384" s="243"/>
      <c r="J1384" s="239"/>
      <c r="K1384" s="239"/>
      <c r="L1384" s="244"/>
      <c r="M1384" s="245"/>
      <c r="N1384" s="246"/>
      <c r="O1384" s="246"/>
      <c r="P1384" s="246"/>
      <c r="Q1384" s="246"/>
      <c r="R1384" s="246"/>
      <c r="S1384" s="246"/>
      <c r="T1384" s="24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8" t="s">
        <v>159</v>
      </c>
      <c r="AU1384" s="248" t="s">
        <v>82</v>
      </c>
      <c r="AV1384" s="14" t="s">
        <v>82</v>
      </c>
      <c r="AW1384" s="14" t="s">
        <v>30</v>
      </c>
      <c r="AX1384" s="14" t="s">
        <v>73</v>
      </c>
      <c r="AY1384" s="248" t="s">
        <v>152</v>
      </c>
    </row>
    <row r="1385" s="15" customFormat="1">
      <c r="A1385" s="15"/>
      <c r="B1385" s="249"/>
      <c r="C1385" s="250"/>
      <c r="D1385" s="229" t="s">
        <v>159</v>
      </c>
      <c r="E1385" s="251" t="s">
        <v>1</v>
      </c>
      <c r="F1385" s="252" t="s">
        <v>162</v>
      </c>
      <c r="G1385" s="250"/>
      <c r="H1385" s="253">
        <v>15.708</v>
      </c>
      <c r="I1385" s="254"/>
      <c r="J1385" s="250"/>
      <c r="K1385" s="250"/>
      <c r="L1385" s="255"/>
      <c r="M1385" s="256"/>
      <c r="N1385" s="257"/>
      <c r="O1385" s="257"/>
      <c r="P1385" s="257"/>
      <c r="Q1385" s="257"/>
      <c r="R1385" s="257"/>
      <c r="S1385" s="257"/>
      <c r="T1385" s="258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9" t="s">
        <v>159</v>
      </c>
      <c r="AU1385" s="259" t="s">
        <v>82</v>
      </c>
      <c r="AV1385" s="15" t="s">
        <v>158</v>
      </c>
      <c r="AW1385" s="15" t="s">
        <v>30</v>
      </c>
      <c r="AX1385" s="15" t="s">
        <v>80</v>
      </c>
      <c r="AY1385" s="259" t="s">
        <v>152</v>
      </c>
    </row>
    <row r="1386" s="2" customFormat="1" ht="33" customHeight="1">
      <c r="A1386" s="38"/>
      <c r="B1386" s="39"/>
      <c r="C1386" s="214" t="s">
        <v>891</v>
      </c>
      <c r="D1386" s="214" t="s">
        <v>154</v>
      </c>
      <c r="E1386" s="215" t="s">
        <v>1508</v>
      </c>
      <c r="F1386" s="216" t="s">
        <v>1509</v>
      </c>
      <c r="G1386" s="217" t="s">
        <v>211</v>
      </c>
      <c r="H1386" s="218">
        <v>15.708</v>
      </c>
      <c r="I1386" s="219"/>
      <c r="J1386" s="220">
        <f>ROUND(I1386*H1386,2)</f>
        <v>0</v>
      </c>
      <c r="K1386" s="216" t="s">
        <v>1</v>
      </c>
      <c r="L1386" s="44"/>
      <c r="M1386" s="221" t="s">
        <v>1</v>
      </c>
      <c r="N1386" s="222" t="s">
        <v>38</v>
      </c>
      <c r="O1386" s="91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25" t="s">
        <v>190</v>
      </c>
      <c r="AT1386" s="225" t="s">
        <v>154</v>
      </c>
      <c r="AU1386" s="225" t="s">
        <v>82</v>
      </c>
      <c r="AY1386" s="17" t="s">
        <v>152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7" t="s">
        <v>80</v>
      </c>
      <c r="BK1386" s="226">
        <f>ROUND(I1386*H1386,2)</f>
        <v>0</v>
      </c>
      <c r="BL1386" s="17" t="s">
        <v>190</v>
      </c>
      <c r="BM1386" s="225" t="s">
        <v>1510</v>
      </c>
    </row>
    <row r="1387" s="13" customFormat="1">
      <c r="A1387" s="13"/>
      <c r="B1387" s="227"/>
      <c r="C1387" s="228"/>
      <c r="D1387" s="229" t="s">
        <v>159</v>
      </c>
      <c r="E1387" s="230" t="s">
        <v>1</v>
      </c>
      <c r="F1387" s="231" t="s">
        <v>479</v>
      </c>
      <c r="G1387" s="228"/>
      <c r="H1387" s="230" t="s">
        <v>1</v>
      </c>
      <c r="I1387" s="232"/>
      <c r="J1387" s="228"/>
      <c r="K1387" s="228"/>
      <c r="L1387" s="233"/>
      <c r="M1387" s="234"/>
      <c r="N1387" s="235"/>
      <c r="O1387" s="235"/>
      <c r="P1387" s="235"/>
      <c r="Q1387" s="235"/>
      <c r="R1387" s="235"/>
      <c r="S1387" s="235"/>
      <c r="T1387" s="236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7" t="s">
        <v>159</v>
      </c>
      <c r="AU1387" s="237" t="s">
        <v>82</v>
      </c>
      <c r="AV1387" s="13" t="s">
        <v>80</v>
      </c>
      <c r="AW1387" s="13" t="s">
        <v>30</v>
      </c>
      <c r="AX1387" s="13" t="s">
        <v>73</v>
      </c>
      <c r="AY1387" s="237" t="s">
        <v>152</v>
      </c>
    </row>
    <row r="1388" s="14" customFormat="1">
      <c r="A1388" s="14"/>
      <c r="B1388" s="238"/>
      <c r="C1388" s="239"/>
      <c r="D1388" s="229" t="s">
        <v>159</v>
      </c>
      <c r="E1388" s="240" t="s">
        <v>1</v>
      </c>
      <c r="F1388" s="241" t="s">
        <v>1320</v>
      </c>
      <c r="G1388" s="239"/>
      <c r="H1388" s="242">
        <v>15.708</v>
      </c>
      <c r="I1388" s="243"/>
      <c r="J1388" s="239"/>
      <c r="K1388" s="239"/>
      <c r="L1388" s="244"/>
      <c r="M1388" s="245"/>
      <c r="N1388" s="246"/>
      <c r="O1388" s="246"/>
      <c r="P1388" s="246"/>
      <c r="Q1388" s="246"/>
      <c r="R1388" s="246"/>
      <c r="S1388" s="246"/>
      <c r="T1388" s="24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8" t="s">
        <v>159</v>
      </c>
      <c r="AU1388" s="248" t="s">
        <v>82</v>
      </c>
      <c r="AV1388" s="14" t="s">
        <v>82</v>
      </c>
      <c r="AW1388" s="14" t="s">
        <v>30</v>
      </c>
      <c r="AX1388" s="14" t="s">
        <v>73</v>
      </c>
      <c r="AY1388" s="248" t="s">
        <v>152</v>
      </c>
    </row>
    <row r="1389" s="15" customFormat="1">
      <c r="A1389" s="15"/>
      <c r="B1389" s="249"/>
      <c r="C1389" s="250"/>
      <c r="D1389" s="229" t="s">
        <v>159</v>
      </c>
      <c r="E1389" s="251" t="s">
        <v>1</v>
      </c>
      <c r="F1389" s="252" t="s">
        <v>162</v>
      </c>
      <c r="G1389" s="250"/>
      <c r="H1389" s="253">
        <v>15.708</v>
      </c>
      <c r="I1389" s="254"/>
      <c r="J1389" s="250"/>
      <c r="K1389" s="250"/>
      <c r="L1389" s="255"/>
      <c r="M1389" s="256"/>
      <c r="N1389" s="257"/>
      <c r="O1389" s="257"/>
      <c r="P1389" s="257"/>
      <c r="Q1389" s="257"/>
      <c r="R1389" s="257"/>
      <c r="S1389" s="257"/>
      <c r="T1389" s="258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59" t="s">
        <v>159</v>
      </c>
      <c r="AU1389" s="259" t="s">
        <v>82</v>
      </c>
      <c r="AV1389" s="15" t="s">
        <v>158</v>
      </c>
      <c r="AW1389" s="15" t="s">
        <v>30</v>
      </c>
      <c r="AX1389" s="15" t="s">
        <v>80</v>
      </c>
      <c r="AY1389" s="259" t="s">
        <v>152</v>
      </c>
    </row>
    <row r="1390" s="2" customFormat="1" ht="33" customHeight="1">
      <c r="A1390" s="38"/>
      <c r="B1390" s="39"/>
      <c r="C1390" s="214" t="s">
        <v>1511</v>
      </c>
      <c r="D1390" s="214" t="s">
        <v>154</v>
      </c>
      <c r="E1390" s="215" t="s">
        <v>1512</v>
      </c>
      <c r="F1390" s="216" t="s">
        <v>1513</v>
      </c>
      <c r="G1390" s="217" t="s">
        <v>278</v>
      </c>
      <c r="H1390" s="218">
        <v>3</v>
      </c>
      <c r="I1390" s="219"/>
      <c r="J1390" s="220">
        <f>ROUND(I1390*H1390,2)</f>
        <v>0</v>
      </c>
      <c r="K1390" s="216" t="s">
        <v>1</v>
      </c>
      <c r="L1390" s="44"/>
      <c r="M1390" s="221" t="s">
        <v>1</v>
      </c>
      <c r="N1390" s="222" t="s">
        <v>38</v>
      </c>
      <c r="O1390" s="91"/>
      <c r="P1390" s="223">
        <f>O1390*H1390</f>
        <v>0</v>
      </c>
      <c r="Q1390" s="223">
        <v>0</v>
      </c>
      <c r="R1390" s="223">
        <f>Q1390*H1390</f>
        <v>0</v>
      </c>
      <c r="S1390" s="223">
        <v>0</v>
      </c>
      <c r="T1390" s="224">
        <f>S1390*H1390</f>
        <v>0</v>
      </c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R1390" s="225" t="s">
        <v>190</v>
      </c>
      <c r="AT1390" s="225" t="s">
        <v>154</v>
      </c>
      <c r="AU1390" s="225" t="s">
        <v>82</v>
      </c>
      <c r="AY1390" s="17" t="s">
        <v>152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7" t="s">
        <v>80</v>
      </c>
      <c r="BK1390" s="226">
        <f>ROUND(I1390*H1390,2)</f>
        <v>0</v>
      </c>
      <c r="BL1390" s="17" t="s">
        <v>190</v>
      </c>
      <c r="BM1390" s="225" t="s">
        <v>1514</v>
      </c>
    </row>
    <row r="1391" s="13" customFormat="1">
      <c r="A1391" s="13"/>
      <c r="B1391" s="227"/>
      <c r="C1391" s="228"/>
      <c r="D1391" s="229" t="s">
        <v>159</v>
      </c>
      <c r="E1391" s="230" t="s">
        <v>1</v>
      </c>
      <c r="F1391" s="231" t="s">
        <v>1515</v>
      </c>
      <c r="G1391" s="228"/>
      <c r="H1391" s="230" t="s">
        <v>1</v>
      </c>
      <c r="I1391" s="232"/>
      <c r="J1391" s="228"/>
      <c r="K1391" s="228"/>
      <c r="L1391" s="233"/>
      <c r="M1391" s="234"/>
      <c r="N1391" s="235"/>
      <c r="O1391" s="235"/>
      <c r="P1391" s="235"/>
      <c r="Q1391" s="235"/>
      <c r="R1391" s="235"/>
      <c r="S1391" s="235"/>
      <c r="T1391" s="23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7" t="s">
        <v>159</v>
      </c>
      <c r="AU1391" s="237" t="s">
        <v>82</v>
      </c>
      <c r="AV1391" s="13" t="s">
        <v>80</v>
      </c>
      <c r="AW1391" s="13" t="s">
        <v>30</v>
      </c>
      <c r="AX1391" s="13" t="s">
        <v>73</v>
      </c>
      <c r="AY1391" s="237" t="s">
        <v>152</v>
      </c>
    </row>
    <row r="1392" s="14" customFormat="1">
      <c r="A1392" s="14"/>
      <c r="B1392" s="238"/>
      <c r="C1392" s="239"/>
      <c r="D1392" s="229" t="s">
        <v>159</v>
      </c>
      <c r="E1392" s="240" t="s">
        <v>1</v>
      </c>
      <c r="F1392" s="241" t="s">
        <v>1451</v>
      </c>
      <c r="G1392" s="239"/>
      <c r="H1392" s="242">
        <v>3</v>
      </c>
      <c r="I1392" s="243"/>
      <c r="J1392" s="239"/>
      <c r="K1392" s="239"/>
      <c r="L1392" s="244"/>
      <c r="M1392" s="245"/>
      <c r="N1392" s="246"/>
      <c r="O1392" s="246"/>
      <c r="P1392" s="246"/>
      <c r="Q1392" s="246"/>
      <c r="R1392" s="246"/>
      <c r="S1392" s="246"/>
      <c r="T1392" s="24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8" t="s">
        <v>159</v>
      </c>
      <c r="AU1392" s="248" t="s">
        <v>82</v>
      </c>
      <c r="AV1392" s="14" t="s">
        <v>82</v>
      </c>
      <c r="AW1392" s="14" t="s">
        <v>30</v>
      </c>
      <c r="AX1392" s="14" t="s">
        <v>73</v>
      </c>
      <c r="AY1392" s="248" t="s">
        <v>152</v>
      </c>
    </row>
    <row r="1393" s="15" customFormat="1">
      <c r="A1393" s="15"/>
      <c r="B1393" s="249"/>
      <c r="C1393" s="250"/>
      <c r="D1393" s="229" t="s">
        <v>159</v>
      </c>
      <c r="E1393" s="251" t="s">
        <v>1</v>
      </c>
      <c r="F1393" s="252" t="s">
        <v>162</v>
      </c>
      <c r="G1393" s="250"/>
      <c r="H1393" s="253">
        <v>3</v>
      </c>
      <c r="I1393" s="254"/>
      <c r="J1393" s="250"/>
      <c r="K1393" s="250"/>
      <c r="L1393" s="255"/>
      <c r="M1393" s="256"/>
      <c r="N1393" s="257"/>
      <c r="O1393" s="257"/>
      <c r="P1393" s="257"/>
      <c r="Q1393" s="257"/>
      <c r="R1393" s="257"/>
      <c r="S1393" s="257"/>
      <c r="T1393" s="258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9" t="s">
        <v>159</v>
      </c>
      <c r="AU1393" s="259" t="s">
        <v>82</v>
      </c>
      <c r="AV1393" s="15" t="s">
        <v>158</v>
      </c>
      <c r="AW1393" s="15" t="s">
        <v>30</v>
      </c>
      <c r="AX1393" s="15" t="s">
        <v>80</v>
      </c>
      <c r="AY1393" s="259" t="s">
        <v>152</v>
      </c>
    </row>
    <row r="1394" s="2" customFormat="1" ht="33" customHeight="1">
      <c r="A1394" s="38"/>
      <c r="B1394" s="39"/>
      <c r="C1394" s="214" t="s">
        <v>920</v>
      </c>
      <c r="D1394" s="214" t="s">
        <v>154</v>
      </c>
      <c r="E1394" s="215" t="s">
        <v>1516</v>
      </c>
      <c r="F1394" s="216" t="s">
        <v>1517</v>
      </c>
      <c r="G1394" s="217" t="s">
        <v>732</v>
      </c>
      <c r="H1394" s="270"/>
      <c r="I1394" s="219"/>
      <c r="J1394" s="220">
        <f>ROUND(I1394*H1394,2)</f>
        <v>0</v>
      </c>
      <c r="K1394" s="216" t="s">
        <v>1</v>
      </c>
      <c r="L1394" s="44"/>
      <c r="M1394" s="221" t="s">
        <v>1</v>
      </c>
      <c r="N1394" s="222" t="s">
        <v>38</v>
      </c>
      <c r="O1394" s="91"/>
      <c r="P1394" s="223">
        <f>O1394*H1394</f>
        <v>0</v>
      </c>
      <c r="Q1394" s="223">
        <v>0</v>
      </c>
      <c r="R1394" s="223">
        <f>Q1394*H1394</f>
        <v>0</v>
      </c>
      <c r="S1394" s="223">
        <v>0</v>
      </c>
      <c r="T1394" s="224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25" t="s">
        <v>190</v>
      </c>
      <c r="AT1394" s="225" t="s">
        <v>154</v>
      </c>
      <c r="AU1394" s="225" t="s">
        <v>82</v>
      </c>
      <c r="AY1394" s="17" t="s">
        <v>152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7" t="s">
        <v>80</v>
      </c>
      <c r="BK1394" s="226">
        <f>ROUND(I1394*H1394,2)</f>
        <v>0</v>
      </c>
      <c r="BL1394" s="17" t="s">
        <v>190</v>
      </c>
      <c r="BM1394" s="225" t="s">
        <v>1518</v>
      </c>
    </row>
    <row r="1395" s="12" customFormat="1" ht="22.8" customHeight="1">
      <c r="A1395" s="12"/>
      <c r="B1395" s="198"/>
      <c r="C1395" s="199"/>
      <c r="D1395" s="200" t="s">
        <v>72</v>
      </c>
      <c r="E1395" s="212" t="s">
        <v>1519</v>
      </c>
      <c r="F1395" s="212" t="s">
        <v>1520</v>
      </c>
      <c r="G1395" s="199"/>
      <c r="H1395" s="199"/>
      <c r="I1395" s="202"/>
      <c r="J1395" s="213">
        <f>BK1395</f>
        <v>0</v>
      </c>
      <c r="K1395" s="199"/>
      <c r="L1395" s="204"/>
      <c r="M1395" s="205"/>
      <c r="N1395" s="206"/>
      <c r="O1395" s="206"/>
      <c r="P1395" s="207">
        <f>SUM(P1396:P1404)</f>
        <v>0</v>
      </c>
      <c r="Q1395" s="206"/>
      <c r="R1395" s="207">
        <f>SUM(R1396:R1404)</f>
        <v>0</v>
      </c>
      <c r="S1395" s="206"/>
      <c r="T1395" s="208">
        <f>SUM(T1396:T1404)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09" t="s">
        <v>82</v>
      </c>
      <c r="AT1395" s="210" t="s">
        <v>72</v>
      </c>
      <c r="AU1395" s="210" t="s">
        <v>80</v>
      </c>
      <c r="AY1395" s="209" t="s">
        <v>152</v>
      </c>
      <c r="BK1395" s="211">
        <f>SUM(BK1396:BK1404)</f>
        <v>0</v>
      </c>
    </row>
    <row r="1396" s="2" customFormat="1" ht="16.5" customHeight="1">
      <c r="A1396" s="38"/>
      <c r="B1396" s="39"/>
      <c r="C1396" s="214" t="s">
        <v>1521</v>
      </c>
      <c r="D1396" s="214" t="s">
        <v>154</v>
      </c>
      <c r="E1396" s="215" t="s">
        <v>1522</v>
      </c>
      <c r="F1396" s="216" t="s">
        <v>1523</v>
      </c>
      <c r="G1396" s="217" t="s">
        <v>1465</v>
      </c>
      <c r="H1396" s="218">
        <v>5</v>
      </c>
      <c r="I1396" s="219"/>
      <c r="J1396" s="220">
        <f>ROUND(I1396*H1396,2)</f>
        <v>0</v>
      </c>
      <c r="K1396" s="216" t="s">
        <v>1</v>
      </c>
      <c r="L1396" s="44"/>
      <c r="M1396" s="221" t="s">
        <v>1</v>
      </c>
      <c r="N1396" s="222" t="s">
        <v>38</v>
      </c>
      <c r="O1396" s="91"/>
      <c r="P1396" s="223">
        <f>O1396*H1396</f>
        <v>0</v>
      </c>
      <c r="Q1396" s="223">
        <v>0</v>
      </c>
      <c r="R1396" s="223">
        <f>Q1396*H1396</f>
        <v>0</v>
      </c>
      <c r="S1396" s="223">
        <v>0</v>
      </c>
      <c r="T1396" s="224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225" t="s">
        <v>190</v>
      </c>
      <c r="AT1396" s="225" t="s">
        <v>154</v>
      </c>
      <c r="AU1396" s="225" t="s">
        <v>82</v>
      </c>
      <c r="AY1396" s="17" t="s">
        <v>152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7" t="s">
        <v>80</v>
      </c>
      <c r="BK1396" s="226">
        <f>ROUND(I1396*H1396,2)</f>
        <v>0</v>
      </c>
      <c r="BL1396" s="17" t="s">
        <v>190</v>
      </c>
      <c r="BM1396" s="225" t="s">
        <v>1524</v>
      </c>
    </row>
    <row r="1397" s="2" customFormat="1" ht="16.5" customHeight="1">
      <c r="A1397" s="38"/>
      <c r="B1397" s="39"/>
      <c r="C1397" s="214" t="s">
        <v>927</v>
      </c>
      <c r="D1397" s="214" t="s">
        <v>154</v>
      </c>
      <c r="E1397" s="215" t="s">
        <v>1525</v>
      </c>
      <c r="F1397" s="216" t="s">
        <v>1526</v>
      </c>
      <c r="G1397" s="217" t="s">
        <v>211</v>
      </c>
      <c r="H1397" s="218">
        <v>4.5570000000000004</v>
      </c>
      <c r="I1397" s="219"/>
      <c r="J1397" s="220">
        <f>ROUND(I1397*H1397,2)</f>
        <v>0</v>
      </c>
      <c r="K1397" s="216" t="s">
        <v>1</v>
      </c>
      <c r="L1397" s="44"/>
      <c r="M1397" s="221" t="s">
        <v>1</v>
      </c>
      <c r="N1397" s="222" t="s">
        <v>38</v>
      </c>
      <c r="O1397" s="91"/>
      <c r="P1397" s="223">
        <f>O1397*H1397</f>
        <v>0</v>
      </c>
      <c r="Q1397" s="223">
        <v>0</v>
      </c>
      <c r="R1397" s="223">
        <f>Q1397*H1397</f>
        <v>0</v>
      </c>
      <c r="S1397" s="223">
        <v>0</v>
      </c>
      <c r="T1397" s="224">
        <f>S1397*H1397</f>
        <v>0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225" t="s">
        <v>190</v>
      </c>
      <c r="AT1397" s="225" t="s">
        <v>154</v>
      </c>
      <c r="AU1397" s="225" t="s">
        <v>82</v>
      </c>
      <c r="AY1397" s="17" t="s">
        <v>152</v>
      </c>
      <c r="BE1397" s="226">
        <f>IF(N1397="základní",J1397,0)</f>
        <v>0</v>
      </c>
      <c r="BF1397" s="226">
        <f>IF(N1397="snížená",J1397,0)</f>
        <v>0</v>
      </c>
      <c r="BG1397" s="226">
        <f>IF(N1397="zákl. přenesená",J1397,0)</f>
        <v>0</v>
      </c>
      <c r="BH1397" s="226">
        <f>IF(N1397="sníž. přenesená",J1397,0)</f>
        <v>0</v>
      </c>
      <c r="BI1397" s="226">
        <f>IF(N1397="nulová",J1397,0)</f>
        <v>0</v>
      </c>
      <c r="BJ1397" s="17" t="s">
        <v>80</v>
      </c>
      <c r="BK1397" s="226">
        <f>ROUND(I1397*H1397,2)</f>
        <v>0</v>
      </c>
      <c r="BL1397" s="17" t="s">
        <v>190</v>
      </c>
      <c r="BM1397" s="225" t="s">
        <v>1527</v>
      </c>
    </row>
    <row r="1398" s="14" customFormat="1">
      <c r="A1398" s="14"/>
      <c r="B1398" s="238"/>
      <c r="C1398" s="239"/>
      <c r="D1398" s="229" t="s">
        <v>159</v>
      </c>
      <c r="E1398" s="240" t="s">
        <v>1</v>
      </c>
      <c r="F1398" s="241" t="s">
        <v>1528</v>
      </c>
      <c r="G1398" s="239"/>
      <c r="H1398" s="242">
        <v>4.5570000000000004</v>
      </c>
      <c r="I1398" s="243"/>
      <c r="J1398" s="239"/>
      <c r="K1398" s="239"/>
      <c r="L1398" s="244"/>
      <c r="M1398" s="245"/>
      <c r="N1398" s="246"/>
      <c r="O1398" s="246"/>
      <c r="P1398" s="246"/>
      <c r="Q1398" s="246"/>
      <c r="R1398" s="246"/>
      <c r="S1398" s="246"/>
      <c r="T1398" s="247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8" t="s">
        <v>159</v>
      </c>
      <c r="AU1398" s="248" t="s">
        <v>82</v>
      </c>
      <c r="AV1398" s="14" t="s">
        <v>82</v>
      </c>
      <c r="AW1398" s="14" t="s">
        <v>30</v>
      </c>
      <c r="AX1398" s="14" t="s">
        <v>73</v>
      </c>
      <c r="AY1398" s="248" t="s">
        <v>152</v>
      </c>
    </row>
    <row r="1399" s="15" customFormat="1">
      <c r="A1399" s="15"/>
      <c r="B1399" s="249"/>
      <c r="C1399" s="250"/>
      <c r="D1399" s="229" t="s">
        <v>159</v>
      </c>
      <c r="E1399" s="251" t="s">
        <v>1</v>
      </c>
      <c r="F1399" s="252" t="s">
        <v>162</v>
      </c>
      <c r="G1399" s="250"/>
      <c r="H1399" s="253">
        <v>4.5570000000000004</v>
      </c>
      <c r="I1399" s="254"/>
      <c r="J1399" s="250"/>
      <c r="K1399" s="250"/>
      <c r="L1399" s="255"/>
      <c r="M1399" s="256"/>
      <c r="N1399" s="257"/>
      <c r="O1399" s="257"/>
      <c r="P1399" s="257"/>
      <c r="Q1399" s="257"/>
      <c r="R1399" s="257"/>
      <c r="S1399" s="257"/>
      <c r="T1399" s="258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59" t="s">
        <v>159</v>
      </c>
      <c r="AU1399" s="259" t="s">
        <v>82</v>
      </c>
      <c r="AV1399" s="15" t="s">
        <v>158</v>
      </c>
      <c r="AW1399" s="15" t="s">
        <v>30</v>
      </c>
      <c r="AX1399" s="15" t="s">
        <v>80</v>
      </c>
      <c r="AY1399" s="259" t="s">
        <v>152</v>
      </c>
    </row>
    <row r="1400" s="2" customFormat="1" ht="37.8" customHeight="1">
      <c r="A1400" s="38"/>
      <c r="B1400" s="39"/>
      <c r="C1400" s="214" t="s">
        <v>1529</v>
      </c>
      <c r="D1400" s="214" t="s">
        <v>154</v>
      </c>
      <c r="E1400" s="215" t="s">
        <v>1530</v>
      </c>
      <c r="F1400" s="216" t="s">
        <v>1531</v>
      </c>
      <c r="G1400" s="217" t="s">
        <v>211</v>
      </c>
      <c r="H1400" s="218">
        <v>15.708</v>
      </c>
      <c r="I1400" s="219"/>
      <c r="J1400" s="220">
        <f>ROUND(I1400*H1400,2)</f>
        <v>0</v>
      </c>
      <c r="K1400" s="216" t="s">
        <v>1</v>
      </c>
      <c r="L1400" s="44"/>
      <c r="M1400" s="221" t="s">
        <v>1</v>
      </c>
      <c r="N1400" s="222" t="s">
        <v>38</v>
      </c>
      <c r="O1400" s="91"/>
      <c r="P1400" s="223">
        <f>O1400*H1400</f>
        <v>0</v>
      </c>
      <c r="Q1400" s="223">
        <v>0</v>
      </c>
      <c r="R1400" s="223">
        <f>Q1400*H1400</f>
        <v>0</v>
      </c>
      <c r="S1400" s="223">
        <v>0</v>
      </c>
      <c r="T1400" s="224">
        <f>S1400*H1400</f>
        <v>0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225" t="s">
        <v>190</v>
      </c>
      <c r="AT1400" s="225" t="s">
        <v>154</v>
      </c>
      <c r="AU1400" s="225" t="s">
        <v>82</v>
      </c>
      <c r="AY1400" s="17" t="s">
        <v>152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7" t="s">
        <v>80</v>
      </c>
      <c r="BK1400" s="226">
        <f>ROUND(I1400*H1400,2)</f>
        <v>0</v>
      </c>
      <c r="BL1400" s="17" t="s">
        <v>190</v>
      </c>
      <c r="BM1400" s="225" t="s">
        <v>1532</v>
      </c>
    </row>
    <row r="1401" s="2" customFormat="1" ht="37.8" customHeight="1">
      <c r="A1401" s="38"/>
      <c r="B1401" s="39"/>
      <c r="C1401" s="260" t="s">
        <v>932</v>
      </c>
      <c r="D1401" s="260" t="s">
        <v>203</v>
      </c>
      <c r="E1401" s="261" t="s">
        <v>1533</v>
      </c>
      <c r="F1401" s="262" t="s">
        <v>1534</v>
      </c>
      <c r="G1401" s="263" t="s">
        <v>211</v>
      </c>
      <c r="H1401" s="264">
        <v>17.279</v>
      </c>
      <c r="I1401" s="265"/>
      <c r="J1401" s="266">
        <f>ROUND(I1401*H1401,2)</f>
        <v>0</v>
      </c>
      <c r="K1401" s="262" t="s">
        <v>1</v>
      </c>
      <c r="L1401" s="267"/>
      <c r="M1401" s="268" t="s">
        <v>1</v>
      </c>
      <c r="N1401" s="269" t="s">
        <v>38</v>
      </c>
      <c r="O1401" s="91"/>
      <c r="P1401" s="223">
        <f>O1401*H1401</f>
        <v>0</v>
      </c>
      <c r="Q1401" s="223">
        <v>0</v>
      </c>
      <c r="R1401" s="223">
        <f>Q1401*H1401</f>
        <v>0</v>
      </c>
      <c r="S1401" s="223">
        <v>0</v>
      </c>
      <c r="T1401" s="224">
        <f>S1401*H1401</f>
        <v>0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225" t="s">
        <v>240</v>
      </c>
      <c r="AT1401" s="225" t="s">
        <v>203</v>
      </c>
      <c r="AU1401" s="225" t="s">
        <v>82</v>
      </c>
      <c r="AY1401" s="17" t="s">
        <v>152</v>
      </c>
      <c r="BE1401" s="226">
        <f>IF(N1401="základní",J1401,0)</f>
        <v>0</v>
      </c>
      <c r="BF1401" s="226">
        <f>IF(N1401="snížená",J1401,0)</f>
        <v>0</v>
      </c>
      <c r="BG1401" s="226">
        <f>IF(N1401="zákl. přenesená",J1401,0)</f>
        <v>0</v>
      </c>
      <c r="BH1401" s="226">
        <f>IF(N1401="sníž. přenesená",J1401,0)</f>
        <v>0</v>
      </c>
      <c r="BI1401" s="226">
        <f>IF(N1401="nulová",J1401,0)</f>
        <v>0</v>
      </c>
      <c r="BJ1401" s="17" t="s">
        <v>80</v>
      </c>
      <c r="BK1401" s="226">
        <f>ROUND(I1401*H1401,2)</f>
        <v>0</v>
      </c>
      <c r="BL1401" s="17" t="s">
        <v>190</v>
      </c>
      <c r="BM1401" s="225" t="s">
        <v>1535</v>
      </c>
    </row>
    <row r="1402" s="14" customFormat="1">
      <c r="A1402" s="14"/>
      <c r="B1402" s="238"/>
      <c r="C1402" s="239"/>
      <c r="D1402" s="229" t="s">
        <v>159</v>
      </c>
      <c r="E1402" s="240" t="s">
        <v>1</v>
      </c>
      <c r="F1402" s="241" t="s">
        <v>1536</v>
      </c>
      <c r="G1402" s="239"/>
      <c r="H1402" s="242">
        <v>17.279</v>
      </c>
      <c r="I1402" s="243"/>
      <c r="J1402" s="239"/>
      <c r="K1402" s="239"/>
      <c r="L1402" s="244"/>
      <c r="M1402" s="245"/>
      <c r="N1402" s="246"/>
      <c r="O1402" s="246"/>
      <c r="P1402" s="246"/>
      <c r="Q1402" s="246"/>
      <c r="R1402" s="246"/>
      <c r="S1402" s="246"/>
      <c r="T1402" s="24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8" t="s">
        <v>159</v>
      </c>
      <c r="AU1402" s="248" t="s">
        <v>82</v>
      </c>
      <c r="AV1402" s="14" t="s">
        <v>82</v>
      </c>
      <c r="AW1402" s="14" t="s">
        <v>30</v>
      </c>
      <c r="AX1402" s="14" t="s">
        <v>73</v>
      </c>
      <c r="AY1402" s="248" t="s">
        <v>152</v>
      </c>
    </row>
    <row r="1403" s="15" customFormat="1">
      <c r="A1403" s="15"/>
      <c r="B1403" s="249"/>
      <c r="C1403" s="250"/>
      <c r="D1403" s="229" t="s">
        <v>159</v>
      </c>
      <c r="E1403" s="251" t="s">
        <v>1</v>
      </c>
      <c r="F1403" s="252" t="s">
        <v>162</v>
      </c>
      <c r="G1403" s="250"/>
      <c r="H1403" s="253">
        <v>17.279</v>
      </c>
      <c r="I1403" s="254"/>
      <c r="J1403" s="250"/>
      <c r="K1403" s="250"/>
      <c r="L1403" s="255"/>
      <c r="M1403" s="256"/>
      <c r="N1403" s="257"/>
      <c r="O1403" s="257"/>
      <c r="P1403" s="257"/>
      <c r="Q1403" s="257"/>
      <c r="R1403" s="257"/>
      <c r="S1403" s="257"/>
      <c r="T1403" s="25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9" t="s">
        <v>159</v>
      </c>
      <c r="AU1403" s="259" t="s">
        <v>82</v>
      </c>
      <c r="AV1403" s="15" t="s">
        <v>158</v>
      </c>
      <c r="AW1403" s="15" t="s">
        <v>30</v>
      </c>
      <c r="AX1403" s="15" t="s">
        <v>80</v>
      </c>
      <c r="AY1403" s="259" t="s">
        <v>152</v>
      </c>
    </row>
    <row r="1404" s="2" customFormat="1" ht="24.15" customHeight="1">
      <c r="A1404" s="38"/>
      <c r="B1404" s="39"/>
      <c r="C1404" s="214" t="s">
        <v>1537</v>
      </c>
      <c r="D1404" s="214" t="s">
        <v>154</v>
      </c>
      <c r="E1404" s="215" t="s">
        <v>1538</v>
      </c>
      <c r="F1404" s="216" t="s">
        <v>1539</v>
      </c>
      <c r="G1404" s="217" t="s">
        <v>732</v>
      </c>
      <c r="H1404" s="270"/>
      <c r="I1404" s="219"/>
      <c r="J1404" s="220">
        <f>ROUND(I1404*H1404,2)</f>
        <v>0</v>
      </c>
      <c r="K1404" s="216" t="s">
        <v>1</v>
      </c>
      <c r="L1404" s="44"/>
      <c r="M1404" s="221" t="s">
        <v>1</v>
      </c>
      <c r="N1404" s="222" t="s">
        <v>38</v>
      </c>
      <c r="O1404" s="91"/>
      <c r="P1404" s="223">
        <f>O1404*H1404</f>
        <v>0</v>
      </c>
      <c r="Q1404" s="223">
        <v>0</v>
      </c>
      <c r="R1404" s="223">
        <f>Q1404*H1404</f>
        <v>0</v>
      </c>
      <c r="S1404" s="223">
        <v>0</v>
      </c>
      <c r="T1404" s="224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25" t="s">
        <v>190</v>
      </c>
      <c r="AT1404" s="225" t="s">
        <v>154</v>
      </c>
      <c r="AU1404" s="225" t="s">
        <v>82</v>
      </c>
      <c r="AY1404" s="17" t="s">
        <v>152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7" t="s">
        <v>80</v>
      </c>
      <c r="BK1404" s="226">
        <f>ROUND(I1404*H1404,2)</f>
        <v>0</v>
      </c>
      <c r="BL1404" s="17" t="s">
        <v>190</v>
      </c>
      <c r="BM1404" s="225" t="s">
        <v>1540</v>
      </c>
    </row>
    <row r="1405" s="12" customFormat="1" ht="22.8" customHeight="1">
      <c r="A1405" s="12"/>
      <c r="B1405" s="198"/>
      <c r="C1405" s="199"/>
      <c r="D1405" s="200" t="s">
        <v>72</v>
      </c>
      <c r="E1405" s="212" t="s">
        <v>1541</v>
      </c>
      <c r="F1405" s="212" t="s">
        <v>1542</v>
      </c>
      <c r="G1405" s="199"/>
      <c r="H1405" s="199"/>
      <c r="I1405" s="202"/>
      <c r="J1405" s="213">
        <f>BK1405</f>
        <v>0</v>
      </c>
      <c r="K1405" s="199"/>
      <c r="L1405" s="204"/>
      <c r="M1405" s="205"/>
      <c r="N1405" s="206"/>
      <c r="O1405" s="206"/>
      <c r="P1405" s="207">
        <f>SUM(P1406:P1489)</f>
        <v>0</v>
      </c>
      <c r="Q1405" s="206"/>
      <c r="R1405" s="207">
        <f>SUM(R1406:R1489)</f>
        <v>0</v>
      </c>
      <c r="S1405" s="206"/>
      <c r="T1405" s="208">
        <f>SUM(T1406:T1489)</f>
        <v>0</v>
      </c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R1405" s="209" t="s">
        <v>82</v>
      </c>
      <c r="AT1405" s="210" t="s">
        <v>72</v>
      </c>
      <c r="AU1405" s="210" t="s">
        <v>80</v>
      </c>
      <c r="AY1405" s="209" t="s">
        <v>152</v>
      </c>
      <c r="BK1405" s="211">
        <f>SUM(BK1406:BK1489)</f>
        <v>0</v>
      </c>
    </row>
    <row r="1406" s="2" customFormat="1" ht="16.5" customHeight="1">
      <c r="A1406" s="38"/>
      <c r="B1406" s="39"/>
      <c r="C1406" s="214" t="s">
        <v>935</v>
      </c>
      <c r="D1406" s="214" t="s">
        <v>154</v>
      </c>
      <c r="E1406" s="215" t="s">
        <v>1543</v>
      </c>
      <c r="F1406" s="216" t="s">
        <v>1544</v>
      </c>
      <c r="G1406" s="217" t="s">
        <v>211</v>
      </c>
      <c r="H1406" s="218">
        <v>1</v>
      </c>
      <c r="I1406" s="219"/>
      <c r="J1406" s="220">
        <f>ROUND(I1406*H1406,2)</f>
        <v>0</v>
      </c>
      <c r="K1406" s="216" t="s">
        <v>1</v>
      </c>
      <c r="L1406" s="44"/>
      <c r="M1406" s="221" t="s">
        <v>1</v>
      </c>
      <c r="N1406" s="222" t="s">
        <v>38</v>
      </c>
      <c r="O1406" s="91"/>
      <c r="P1406" s="223">
        <f>O1406*H1406</f>
        <v>0</v>
      </c>
      <c r="Q1406" s="223">
        <v>0</v>
      </c>
      <c r="R1406" s="223">
        <f>Q1406*H1406</f>
        <v>0</v>
      </c>
      <c r="S1406" s="223">
        <v>0</v>
      </c>
      <c r="T1406" s="224">
        <f>S1406*H1406</f>
        <v>0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225" t="s">
        <v>190</v>
      </c>
      <c r="AT1406" s="225" t="s">
        <v>154</v>
      </c>
      <c r="AU1406" s="225" t="s">
        <v>82</v>
      </c>
      <c r="AY1406" s="17" t="s">
        <v>152</v>
      </c>
      <c r="BE1406" s="226">
        <f>IF(N1406="základní",J1406,0)</f>
        <v>0</v>
      </c>
      <c r="BF1406" s="226">
        <f>IF(N1406="snížená",J1406,0)</f>
        <v>0</v>
      </c>
      <c r="BG1406" s="226">
        <f>IF(N1406="zákl. přenesená",J1406,0)</f>
        <v>0</v>
      </c>
      <c r="BH1406" s="226">
        <f>IF(N1406="sníž. přenesená",J1406,0)</f>
        <v>0</v>
      </c>
      <c r="BI1406" s="226">
        <f>IF(N1406="nulová",J1406,0)</f>
        <v>0</v>
      </c>
      <c r="BJ1406" s="17" t="s">
        <v>80</v>
      </c>
      <c r="BK1406" s="226">
        <f>ROUND(I1406*H1406,2)</f>
        <v>0</v>
      </c>
      <c r="BL1406" s="17" t="s">
        <v>190</v>
      </c>
      <c r="BM1406" s="225" t="s">
        <v>1545</v>
      </c>
    </row>
    <row r="1407" s="13" customFormat="1">
      <c r="A1407" s="13"/>
      <c r="B1407" s="227"/>
      <c r="C1407" s="228"/>
      <c r="D1407" s="229" t="s">
        <v>159</v>
      </c>
      <c r="E1407" s="230" t="s">
        <v>1</v>
      </c>
      <c r="F1407" s="231" t="s">
        <v>1546</v>
      </c>
      <c r="G1407" s="228"/>
      <c r="H1407" s="230" t="s">
        <v>1</v>
      </c>
      <c r="I1407" s="232"/>
      <c r="J1407" s="228"/>
      <c r="K1407" s="228"/>
      <c r="L1407" s="233"/>
      <c r="M1407" s="234"/>
      <c r="N1407" s="235"/>
      <c r="O1407" s="235"/>
      <c r="P1407" s="235"/>
      <c r="Q1407" s="235"/>
      <c r="R1407" s="235"/>
      <c r="S1407" s="235"/>
      <c r="T1407" s="23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7" t="s">
        <v>159</v>
      </c>
      <c r="AU1407" s="237" t="s">
        <v>82</v>
      </c>
      <c r="AV1407" s="13" t="s">
        <v>80</v>
      </c>
      <c r="AW1407" s="13" t="s">
        <v>30</v>
      </c>
      <c r="AX1407" s="13" t="s">
        <v>73</v>
      </c>
      <c r="AY1407" s="237" t="s">
        <v>152</v>
      </c>
    </row>
    <row r="1408" s="14" customFormat="1">
      <c r="A1408" s="14"/>
      <c r="B1408" s="238"/>
      <c r="C1408" s="239"/>
      <c r="D1408" s="229" t="s">
        <v>159</v>
      </c>
      <c r="E1408" s="240" t="s">
        <v>1</v>
      </c>
      <c r="F1408" s="241" t="s">
        <v>80</v>
      </c>
      <c r="G1408" s="239"/>
      <c r="H1408" s="242">
        <v>1</v>
      </c>
      <c r="I1408" s="243"/>
      <c r="J1408" s="239"/>
      <c r="K1408" s="239"/>
      <c r="L1408" s="244"/>
      <c r="M1408" s="245"/>
      <c r="N1408" s="246"/>
      <c r="O1408" s="246"/>
      <c r="P1408" s="246"/>
      <c r="Q1408" s="246"/>
      <c r="R1408" s="246"/>
      <c r="S1408" s="246"/>
      <c r="T1408" s="24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8" t="s">
        <v>159</v>
      </c>
      <c r="AU1408" s="248" t="s">
        <v>82</v>
      </c>
      <c r="AV1408" s="14" t="s">
        <v>82</v>
      </c>
      <c r="AW1408" s="14" t="s">
        <v>30</v>
      </c>
      <c r="AX1408" s="14" t="s">
        <v>73</v>
      </c>
      <c r="AY1408" s="248" t="s">
        <v>152</v>
      </c>
    </row>
    <row r="1409" s="15" customFormat="1">
      <c r="A1409" s="15"/>
      <c r="B1409" s="249"/>
      <c r="C1409" s="250"/>
      <c r="D1409" s="229" t="s">
        <v>159</v>
      </c>
      <c r="E1409" s="251" t="s">
        <v>1</v>
      </c>
      <c r="F1409" s="252" t="s">
        <v>162</v>
      </c>
      <c r="G1409" s="250"/>
      <c r="H1409" s="253">
        <v>1</v>
      </c>
      <c r="I1409" s="254"/>
      <c r="J1409" s="250"/>
      <c r="K1409" s="250"/>
      <c r="L1409" s="255"/>
      <c r="M1409" s="256"/>
      <c r="N1409" s="257"/>
      <c r="O1409" s="257"/>
      <c r="P1409" s="257"/>
      <c r="Q1409" s="257"/>
      <c r="R1409" s="257"/>
      <c r="S1409" s="257"/>
      <c r="T1409" s="258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59" t="s">
        <v>159</v>
      </c>
      <c r="AU1409" s="259" t="s">
        <v>82</v>
      </c>
      <c r="AV1409" s="15" t="s">
        <v>158</v>
      </c>
      <c r="AW1409" s="15" t="s">
        <v>30</v>
      </c>
      <c r="AX1409" s="15" t="s">
        <v>80</v>
      </c>
      <c r="AY1409" s="259" t="s">
        <v>152</v>
      </c>
    </row>
    <row r="1410" s="2" customFormat="1" ht="33" customHeight="1">
      <c r="A1410" s="38"/>
      <c r="B1410" s="39"/>
      <c r="C1410" s="214" t="s">
        <v>1547</v>
      </c>
      <c r="D1410" s="214" t="s">
        <v>154</v>
      </c>
      <c r="E1410" s="215" t="s">
        <v>1548</v>
      </c>
      <c r="F1410" s="216" t="s">
        <v>1549</v>
      </c>
      <c r="G1410" s="217" t="s">
        <v>211</v>
      </c>
      <c r="H1410" s="218">
        <v>3.6000000000000001</v>
      </c>
      <c r="I1410" s="219"/>
      <c r="J1410" s="220">
        <f>ROUND(I1410*H1410,2)</f>
        <v>0</v>
      </c>
      <c r="K1410" s="216" t="s">
        <v>1</v>
      </c>
      <c r="L1410" s="44"/>
      <c r="M1410" s="221" t="s">
        <v>1</v>
      </c>
      <c r="N1410" s="222" t="s">
        <v>38</v>
      </c>
      <c r="O1410" s="91"/>
      <c r="P1410" s="223">
        <f>O1410*H1410</f>
        <v>0</v>
      </c>
      <c r="Q1410" s="223">
        <v>0</v>
      </c>
      <c r="R1410" s="223">
        <f>Q1410*H1410</f>
        <v>0</v>
      </c>
      <c r="S1410" s="223">
        <v>0</v>
      </c>
      <c r="T1410" s="224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25" t="s">
        <v>190</v>
      </c>
      <c r="AT1410" s="225" t="s">
        <v>154</v>
      </c>
      <c r="AU1410" s="225" t="s">
        <v>82</v>
      </c>
      <c r="AY1410" s="17" t="s">
        <v>152</v>
      </c>
      <c r="BE1410" s="226">
        <f>IF(N1410="základní",J1410,0)</f>
        <v>0</v>
      </c>
      <c r="BF1410" s="226">
        <f>IF(N1410="snížená",J1410,0)</f>
        <v>0</v>
      </c>
      <c r="BG1410" s="226">
        <f>IF(N1410="zákl. přenesená",J1410,0)</f>
        <v>0</v>
      </c>
      <c r="BH1410" s="226">
        <f>IF(N1410="sníž. přenesená",J1410,0)</f>
        <v>0</v>
      </c>
      <c r="BI1410" s="226">
        <f>IF(N1410="nulová",J1410,0)</f>
        <v>0</v>
      </c>
      <c r="BJ1410" s="17" t="s">
        <v>80</v>
      </c>
      <c r="BK1410" s="226">
        <f>ROUND(I1410*H1410,2)</f>
        <v>0</v>
      </c>
      <c r="BL1410" s="17" t="s">
        <v>190</v>
      </c>
      <c r="BM1410" s="225" t="s">
        <v>1550</v>
      </c>
    </row>
    <row r="1411" s="13" customFormat="1">
      <c r="A1411" s="13"/>
      <c r="B1411" s="227"/>
      <c r="C1411" s="228"/>
      <c r="D1411" s="229" t="s">
        <v>159</v>
      </c>
      <c r="E1411" s="230" t="s">
        <v>1</v>
      </c>
      <c r="F1411" s="231" t="s">
        <v>479</v>
      </c>
      <c r="G1411" s="228"/>
      <c r="H1411" s="230" t="s">
        <v>1</v>
      </c>
      <c r="I1411" s="232"/>
      <c r="J1411" s="228"/>
      <c r="K1411" s="228"/>
      <c r="L1411" s="233"/>
      <c r="M1411" s="234"/>
      <c r="N1411" s="235"/>
      <c r="O1411" s="235"/>
      <c r="P1411" s="235"/>
      <c r="Q1411" s="235"/>
      <c r="R1411" s="235"/>
      <c r="S1411" s="235"/>
      <c r="T1411" s="23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7" t="s">
        <v>159</v>
      </c>
      <c r="AU1411" s="237" t="s">
        <v>82</v>
      </c>
      <c r="AV1411" s="13" t="s">
        <v>80</v>
      </c>
      <c r="AW1411" s="13" t="s">
        <v>30</v>
      </c>
      <c r="AX1411" s="13" t="s">
        <v>73</v>
      </c>
      <c r="AY1411" s="237" t="s">
        <v>152</v>
      </c>
    </row>
    <row r="1412" s="14" customFormat="1">
      <c r="A1412" s="14"/>
      <c r="B1412" s="238"/>
      <c r="C1412" s="239"/>
      <c r="D1412" s="229" t="s">
        <v>159</v>
      </c>
      <c r="E1412" s="240" t="s">
        <v>1</v>
      </c>
      <c r="F1412" s="241" t="s">
        <v>1551</v>
      </c>
      <c r="G1412" s="239"/>
      <c r="H1412" s="242">
        <v>3.6000000000000001</v>
      </c>
      <c r="I1412" s="243"/>
      <c r="J1412" s="239"/>
      <c r="K1412" s="239"/>
      <c r="L1412" s="244"/>
      <c r="M1412" s="245"/>
      <c r="N1412" s="246"/>
      <c r="O1412" s="246"/>
      <c r="P1412" s="246"/>
      <c r="Q1412" s="246"/>
      <c r="R1412" s="246"/>
      <c r="S1412" s="246"/>
      <c r="T1412" s="24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8" t="s">
        <v>159</v>
      </c>
      <c r="AU1412" s="248" t="s">
        <v>82</v>
      </c>
      <c r="AV1412" s="14" t="s">
        <v>82</v>
      </c>
      <c r="AW1412" s="14" t="s">
        <v>30</v>
      </c>
      <c r="AX1412" s="14" t="s">
        <v>73</v>
      </c>
      <c r="AY1412" s="248" t="s">
        <v>152</v>
      </c>
    </row>
    <row r="1413" s="15" customFormat="1">
      <c r="A1413" s="15"/>
      <c r="B1413" s="249"/>
      <c r="C1413" s="250"/>
      <c r="D1413" s="229" t="s">
        <v>159</v>
      </c>
      <c r="E1413" s="251" t="s">
        <v>1</v>
      </c>
      <c r="F1413" s="252" t="s">
        <v>162</v>
      </c>
      <c r="G1413" s="250"/>
      <c r="H1413" s="253">
        <v>3.6000000000000001</v>
      </c>
      <c r="I1413" s="254"/>
      <c r="J1413" s="250"/>
      <c r="K1413" s="250"/>
      <c r="L1413" s="255"/>
      <c r="M1413" s="256"/>
      <c r="N1413" s="257"/>
      <c r="O1413" s="257"/>
      <c r="P1413" s="257"/>
      <c r="Q1413" s="257"/>
      <c r="R1413" s="257"/>
      <c r="S1413" s="257"/>
      <c r="T1413" s="258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9" t="s">
        <v>159</v>
      </c>
      <c r="AU1413" s="259" t="s">
        <v>82</v>
      </c>
      <c r="AV1413" s="15" t="s">
        <v>158</v>
      </c>
      <c r="AW1413" s="15" t="s">
        <v>30</v>
      </c>
      <c r="AX1413" s="15" t="s">
        <v>80</v>
      </c>
      <c r="AY1413" s="259" t="s">
        <v>152</v>
      </c>
    </row>
    <row r="1414" s="2" customFormat="1" ht="21.75" customHeight="1">
      <c r="A1414" s="38"/>
      <c r="B1414" s="39"/>
      <c r="C1414" s="260" t="s">
        <v>941</v>
      </c>
      <c r="D1414" s="260" t="s">
        <v>203</v>
      </c>
      <c r="E1414" s="261" t="s">
        <v>1552</v>
      </c>
      <c r="F1414" s="262" t="s">
        <v>1553</v>
      </c>
      <c r="G1414" s="263" t="s">
        <v>1465</v>
      </c>
      <c r="H1414" s="264">
        <v>2</v>
      </c>
      <c r="I1414" s="265"/>
      <c r="J1414" s="266">
        <f>ROUND(I1414*H1414,2)</f>
        <v>0</v>
      </c>
      <c r="K1414" s="262" t="s">
        <v>1</v>
      </c>
      <c r="L1414" s="267"/>
      <c r="M1414" s="268" t="s">
        <v>1</v>
      </c>
      <c r="N1414" s="269" t="s">
        <v>38</v>
      </c>
      <c r="O1414" s="91"/>
      <c r="P1414" s="223">
        <f>O1414*H1414</f>
        <v>0</v>
      </c>
      <c r="Q1414" s="223">
        <v>0</v>
      </c>
      <c r="R1414" s="223">
        <f>Q1414*H1414</f>
        <v>0</v>
      </c>
      <c r="S1414" s="223">
        <v>0</v>
      </c>
      <c r="T1414" s="224">
        <f>S1414*H1414</f>
        <v>0</v>
      </c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R1414" s="225" t="s">
        <v>240</v>
      </c>
      <c r="AT1414" s="225" t="s">
        <v>203</v>
      </c>
      <c r="AU1414" s="225" t="s">
        <v>82</v>
      </c>
      <c r="AY1414" s="17" t="s">
        <v>152</v>
      </c>
      <c r="BE1414" s="226">
        <f>IF(N1414="základní",J1414,0)</f>
        <v>0</v>
      </c>
      <c r="BF1414" s="226">
        <f>IF(N1414="snížená",J1414,0)</f>
        <v>0</v>
      </c>
      <c r="BG1414" s="226">
        <f>IF(N1414="zákl. přenesená",J1414,0)</f>
        <v>0</v>
      </c>
      <c r="BH1414" s="226">
        <f>IF(N1414="sníž. přenesená",J1414,0)</f>
        <v>0</v>
      </c>
      <c r="BI1414" s="226">
        <f>IF(N1414="nulová",J1414,0)</f>
        <v>0</v>
      </c>
      <c r="BJ1414" s="17" t="s">
        <v>80</v>
      </c>
      <c r="BK1414" s="226">
        <f>ROUND(I1414*H1414,2)</f>
        <v>0</v>
      </c>
      <c r="BL1414" s="17" t="s">
        <v>190</v>
      </c>
      <c r="BM1414" s="225" t="s">
        <v>1554</v>
      </c>
    </row>
    <row r="1415" s="14" customFormat="1">
      <c r="A1415" s="14"/>
      <c r="B1415" s="238"/>
      <c r="C1415" s="239"/>
      <c r="D1415" s="229" t="s">
        <v>159</v>
      </c>
      <c r="E1415" s="240" t="s">
        <v>1</v>
      </c>
      <c r="F1415" s="241" t="s">
        <v>82</v>
      </c>
      <c r="G1415" s="239"/>
      <c r="H1415" s="242">
        <v>2</v>
      </c>
      <c r="I1415" s="243"/>
      <c r="J1415" s="239"/>
      <c r="K1415" s="239"/>
      <c r="L1415" s="244"/>
      <c r="M1415" s="245"/>
      <c r="N1415" s="246"/>
      <c r="O1415" s="246"/>
      <c r="P1415" s="246"/>
      <c r="Q1415" s="246"/>
      <c r="R1415" s="246"/>
      <c r="S1415" s="246"/>
      <c r="T1415" s="24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48" t="s">
        <v>159</v>
      </c>
      <c r="AU1415" s="248" t="s">
        <v>82</v>
      </c>
      <c r="AV1415" s="14" t="s">
        <v>82</v>
      </c>
      <c r="AW1415" s="14" t="s">
        <v>30</v>
      </c>
      <c r="AX1415" s="14" t="s">
        <v>73</v>
      </c>
      <c r="AY1415" s="248" t="s">
        <v>152</v>
      </c>
    </row>
    <row r="1416" s="15" customFormat="1">
      <c r="A1416" s="15"/>
      <c r="B1416" s="249"/>
      <c r="C1416" s="250"/>
      <c r="D1416" s="229" t="s">
        <v>159</v>
      </c>
      <c r="E1416" s="251" t="s">
        <v>1</v>
      </c>
      <c r="F1416" s="252" t="s">
        <v>162</v>
      </c>
      <c r="G1416" s="250"/>
      <c r="H1416" s="253">
        <v>2</v>
      </c>
      <c r="I1416" s="254"/>
      <c r="J1416" s="250"/>
      <c r="K1416" s="250"/>
      <c r="L1416" s="255"/>
      <c r="M1416" s="256"/>
      <c r="N1416" s="257"/>
      <c r="O1416" s="257"/>
      <c r="P1416" s="257"/>
      <c r="Q1416" s="257"/>
      <c r="R1416" s="257"/>
      <c r="S1416" s="257"/>
      <c r="T1416" s="258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59" t="s">
        <v>159</v>
      </c>
      <c r="AU1416" s="259" t="s">
        <v>82</v>
      </c>
      <c r="AV1416" s="15" t="s">
        <v>158</v>
      </c>
      <c r="AW1416" s="15" t="s">
        <v>30</v>
      </c>
      <c r="AX1416" s="15" t="s">
        <v>80</v>
      </c>
      <c r="AY1416" s="259" t="s">
        <v>152</v>
      </c>
    </row>
    <row r="1417" s="2" customFormat="1" ht="24.15" customHeight="1">
      <c r="A1417" s="38"/>
      <c r="B1417" s="39"/>
      <c r="C1417" s="214" t="s">
        <v>1555</v>
      </c>
      <c r="D1417" s="214" t="s">
        <v>154</v>
      </c>
      <c r="E1417" s="215" t="s">
        <v>1556</v>
      </c>
      <c r="F1417" s="216" t="s">
        <v>1557</v>
      </c>
      <c r="G1417" s="217" t="s">
        <v>218</v>
      </c>
      <c r="H1417" s="218">
        <v>18</v>
      </c>
      <c r="I1417" s="219"/>
      <c r="J1417" s="220">
        <f>ROUND(I1417*H1417,2)</f>
        <v>0</v>
      </c>
      <c r="K1417" s="216" t="s">
        <v>1</v>
      </c>
      <c r="L1417" s="44"/>
      <c r="M1417" s="221" t="s">
        <v>1</v>
      </c>
      <c r="N1417" s="222" t="s">
        <v>38</v>
      </c>
      <c r="O1417" s="91"/>
      <c r="P1417" s="223">
        <f>O1417*H1417</f>
        <v>0</v>
      </c>
      <c r="Q1417" s="223">
        <v>0</v>
      </c>
      <c r="R1417" s="223">
        <f>Q1417*H1417</f>
        <v>0</v>
      </c>
      <c r="S1417" s="223">
        <v>0</v>
      </c>
      <c r="T1417" s="224">
        <f>S1417*H1417</f>
        <v>0</v>
      </c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R1417" s="225" t="s">
        <v>190</v>
      </c>
      <c r="AT1417" s="225" t="s">
        <v>154</v>
      </c>
      <c r="AU1417" s="225" t="s">
        <v>82</v>
      </c>
      <c r="AY1417" s="17" t="s">
        <v>152</v>
      </c>
      <c r="BE1417" s="226">
        <f>IF(N1417="základní",J1417,0)</f>
        <v>0</v>
      </c>
      <c r="BF1417" s="226">
        <f>IF(N1417="snížená",J1417,0)</f>
        <v>0</v>
      </c>
      <c r="BG1417" s="226">
        <f>IF(N1417="zákl. přenesená",J1417,0)</f>
        <v>0</v>
      </c>
      <c r="BH1417" s="226">
        <f>IF(N1417="sníž. přenesená",J1417,0)</f>
        <v>0</v>
      </c>
      <c r="BI1417" s="226">
        <f>IF(N1417="nulová",J1417,0)</f>
        <v>0</v>
      </c>
      <c r="BJ1417" s="17" t="s">
        <v>80</v>
      </c>
      <c r="BK1417" s="226">
        <f>ROUND(I1417*H1417,2)</f>
        <v>0</v>
      </c>
      <c r="BL1417" s="17" t="s">
        <v>190</v>
      </c>
      <c r="BM1417" s="225" t="s">
        <v>1558</v>
      </c>
    </row>
    <row r="1418" s="13" customFormat="1">
      <c r="A1418" s="13"/>
      <c r="B1418" s="227"/>
      <c r="C1418" s="228"/>
      <c r="D1418" s="229" t="s">
        <v>159</v>
      </c>
      <c r="E1418" s="230" t="s">
        <v>1</v>
      </c>
      <c r="F1418" s="231" t="s">
        <v>290</v>
      </c>
      <c r="G1418" s="228"/>
      <c r="H1418" s="230" t="s">
        <v>1</v>
      </c>
      <c r="I1418" s="232"/>
      <c r="J1418" s="228"/>
      <c r="K1418" s="228"/>
      <c r="L1418" s="233"/>
      <c r="M1418" s="234"/>
      <c r="N1418" s="235"/>
      <c r="O1418" s="235"/>
      <c r="P1418" s="235"/>
      <c r="Q1418" s="235"/>
      <c r="R1418" s="235"/>
      <c r="S1418" s="235"/>
      <c r="T1418" s="23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7" t="s">
        <v>159</v>
      </c>
      <c r="AU1418" s="237" t="s">
        <v>82</v>
      </c>
      <c r="AV1418" s="13" t="s">
        <v>80</v>
      </c>
      <c r="AW1418" s="13" t="s">
        <v>30</v>
      </c>
      <c r="AX1418" s="13" t="s">
        <v>73</v>
      </c>
      <c r="AY1418" s="237" t="s">
        <v>152</v>
      </c>
    </row>
    <row r="1419" s="13" customFormat="1">
      <c r="A1419" s="13"/>
      <c r="B1419" s="227"/>
      <c r="C1419" s="228"/>
      <c r="D1419" s="229" t="s">
        <v>159</v>
      </c>
      <c r="E1419" s="230" t="s">
        <v>1</v>
      </c>
      <c r="F1419" s="231" t="s">
        <v>220</v>
      </c>
      <c r="G1419" s="228"/>
      <c r="H1419" s="230" t="s">
        <v>1</v>
      </c>
      <c r="I1419" s="232"/>
      <c r="J1419" s="228"/>
      <c r="K1419" s="228"/>
      <c r="L1419" s="233"/>
      <c r="M1419" s="234"/>
      <c r="N1419" s="235"/>
      <c r="O1419" s="235"/>
      <c r="P1419" s="235"/>
      <c r="Q1419" s="235"/>
      <c r="R1419" s="235"/>
      <c r="S1419" s="235"/>
      <c r="T1419" s="23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7" t="s">
        <v>159</v>
      </c>
      <c r="AU1419" s="237" t="s">
        <v>82</v>
      </c>
      <c r="AV1419" s="13" t="s">
        <v>80</v>
      </c>
      <c r="AW1419" s="13" t="s">
        <v>30</v>
      </c>
      <c r="AX1419" s="13" t="s">
        <v>73</v>
      </c>
      <c r="AY1419" s="237" t="s">
        <v>152</v>
      </c>
    </row>
    <row r="1420" s="14" customFormat="1">
      <c r="A1420" s="14"/>
      <c r="B1420" s="238"/>
      <c r="C1420" s="239"/>
      <c r="D1420" s="229" t="s">
        <v>159</v>
      </c>
      <c r="E1420" s="240" t="s">
        <v>1</v>
      </c>
      <c r="F1420" s="241" t="s">
        <v>80</v>
      </c>
      <c r="G1420" s="239"/>
      <c r="H1420" s="242">
        <v>1</v>
      </c>
      <c r="I1420" s="243"/>
      <c r="J1420" s="239"/>
      <c r="K1420" s="239"/>
      <c r="L1420" s="244"/>
      <c r="M1420" s="245"/>
      <c r="N1420" s="246"/>
      <c r="O1420" s="246"/>
      <c r="P1420" s="246"/>
      <c r="Q1420" s="246"/>
      <c r="R1420" s="246"/>
      <c r="S1420" s="246"/>
      <c r="T1420" s="24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8" t="s">
        <v>159</v>
      </c>
      <c r="AU1420" s="248" t="s">
        <v>82</v>
      </c>
      <c r="AV1420" s="14" t="s">
        <v>82</v>
      </c>
      <c r="AW1420" s="14" t="s">
        <v>30</v>
      </c>
      <c r="AX1420" s="14" t="s">
        <v>73</v>
      </c>
      <c r="AY1420" s="248" t="s">
        <v>152</v>
      </c>
    </row>
    <row r="1421" s="13" customFormat="1">
      <c r="A1421" s="13"/>
      <c r="B1421" s="227"/>
      <c r="C1421" s="228"/>
      <c r="D1421" s="229" t="s">
        <v>159</v>
      </c>
      <c r="E1421" s="230" t="s">
        <v>1</v>
      </c>
      <c r="F1421" s="231" t="s">
        <v>272</v>
      </c>
      <c r="G1421" s="228"/>
      <c r="H1421" s="230" t="s">
        <v>1</v>
      </c>
      <c r="I1421" s="232"/>
      <c r="J1421" s="228"/>
      <c r="K1421" s="228"/>
      <c r="L1421" s="233"/>
      <c r="M1421" s="234"/>
      <c r="N1421" s="235"/>
      <c r="O1421" s="235"/>
      <c r="P1421" s="235"/>
      <c r="Q1421" s="235"/>
      <c r="R1421" s="235"/>
      <c r="S1421" s="235"/>
      <c r="T1421" s="23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7" t="s">
        <v>159</v>
      </c>
      <c r="AU1421" s="237" t="s">
        <v>82</v>
      </c>
      <c r="AV1421" s="13" t="s">
        <v>80</v>
      </c>
      <c r="AW1421" s="13" t="s">
        <v>30</v>
      </c>
      <c r="AX1421" s="13" t="s">
        <v>73</v>
      </c>
      <c r="AY1421" s="237" t="s">
        <v>152</v>
      </c>
    </row>
    <row r="1422" s="14" customFormat="1">
      <c r="A1422" s="14"/>
      <c r="B1422" s="238"/>
      <c r="C1422" s="239"/>
      <c r="D1422" s="229" t="s">
        <v>159</v>
      </c>
      <c r="E1422" s="240" t="s">
        <v>1</v>
      </c>
      <c r="F1422" s="241" t="s">
        <v>80</v>
      </c>
      <c r="G1422" s="239"/>
      <c r="H1422" s="242">
        <v>1</v>
      </c>
      <c r="I1422" s="243"/>
      <c r="J1422" s="239"/>
      <c r="K1422" s="239"/>
      <c r="L1422" s="244"/>
      <c r="M1422" s="245"/>
      <c r="N1422" s="246"/>
      <c r="O1422" s="246"/>
      <c r="P1422" s="246"/>
      <c r="Q1422" s="246"/>
      <c r="R1422" s="246"/>
      <c r="S1422" s="246"/>
      <c r="T1422" s="24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8" t="s">
        <v>159</v>
      </c>
      <c r="AU1422" s="248" t="s">
        <v>82</v>
      </c>
      <c r="AV1422" s="14" t="s">
        <v>82</v>
      </c>
      <c r="AW1422" s="14" t="s">
        <v>30</v>
      </c>
      <c r="AX1422" s="14" t="s">
        <v>73</v>
      </c>
      <c r="AY1422" s="248" t="s">
        <v>152</v>
      </c>
    </row>
    <row r="1423" s="13" customFormat="1">
      <c r="A1423" s="13"/>
      <c r="B1423" s="227"/>
      <c r="C1423" s="228"/>
      <c r="D1423" s="229" t="s">
        <v>159</v>
      </c>
      <c r="E1423" s="230" t="s">
        <v>1</v>
      </c>
      <c r="F1423" s="231" t="s">
        <v>1452</v>
      </c>
      <c r="G1423" s="228"/>
      <c r="H1423" s="230" t="s">
        <v>1</v>
      </c>
      <c r="I1423" s="232"/>
      <c r="J1423" s="228"/>
      <c r="K1423" s="228"/>
      <c r="L1423" s="233"/>
      <c r="M1423" s="234"/>
      <c r="N1423" s="235"/>
      <c r="O1423" s="235"/>
      <c r="P1423" s="235"/>
      <c r="Q1423" s="235"/>
      <c r="R1423" s="235"/>
      <c r="S1423" s="235"/>
      <c r="T1423" s="236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7" t="s">
        <v>159</v>
      </c>
      <c r="AU1423" s="237" t="s">
        <v>82</v>
      </c>
      <c r="AV1423" s="13" t="s">
        <v>80</v>
      </c>
      <c r="AW1423" s="13" t="s">
        <v>30</v>
      </c>
      <c r="AX1423" s="13" t="s">
        <v>73</v>
      </c>
      <c r="AY1423" s="237" t="s">
        <v>152</v>
      </c>
    </row>
    <row r="1424" s="14" customFormat="1">
      <c r="A1424" s="14"/>
      <c r="B1424" s="238"/>
      <c r="C1424" s="239"/>
      <c r="D1424" s="229" t="s">
        <v>159</v>
      </c>
      <c r="E1424" s="240" t="s">
        <v>1</v>
      </c>
      <c r="F1424" s="241" t="s">
        <v>82</v>
      </c>
      <c r="G1424" s="239"/>
      <c r="H1424" s="242">
        <v>2</v>
      </c>
      <c r="I1424" s="243"/>
      <c r="J1424" s="239"/>
      <c r="K1424" s="239"/>
      <c r="L1424" s="244"/>
      <c r="M1424" s="245"/>
      <c r="N1424" s="246"/>
      <c r="O1424" s="246"/>
      <c r="P1424" s="246"/>
      <c r="Q1424" s="246"/>
      <c r="R1424" s="246"/>
      <c r="S1424" s="246"/>
      <c r="T1424" s="24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8" t="s">
        <v>159</v>
      </c>
      <c r="AU1424" s="248" t="s">
        <v>82</v>
      </c>
      <c r="AV1424" s="14" t="s">
        <v>82</v>
      </c>
      <c r="AW1424" s="14" t="s">
        <v>30</v>
      </c>
      <c r="AX1424" s="14" t="s">
        <v>73</v>
      </c>
      <c r="AY1424" s="248" t="s">
        <v>152</v>
      </c>
    </row>
    <row r="1425" s="13" customFormat="1">
      <c r="A1425" s="13"/>
      <c r="B1425" s="227"/>
      <c r="C1425" s="228"/>
      <c r="D1425" s="229" t="s">
        <v>159</v>
      </c>
      <c r="E1425" s="230" t="s">
        <v>1</v>
      </c>
      <c r="F1425" s="231" t="s">
        <v>525</v>
      </c>
      <c r="G1425" s="228"/>
      <c r="H1425" s="230" t="s">
        <v>1</v>
      </c>
      <c r="I1425" s="232"/>
      <c r="J1425" s="228"/>
      <c r="K1425" s="228"/>
      <c r="L1425" s="233"/>
      <c r="M1425" s="234"/>
      <c r="N1425" s="235"/>
      <c r="O1425" s="235"/>
      <c r="P1425" s="235"/>
      <c r="Q1425" s="235"/>
      <c r="R1425" s="235"/>
      <c r="S1425" s="235"/>
      <c r="T1425" s="23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7" t="s">
        <v>159</v>
      </c>
      <c r="AU1425" s="237" t="s">
        <v>82</v>
      </c>
      <c r="AV1425" s="13" t="s">
        <v>80</v>
      </c>
      <c r="AW1425" s="13" t="s">
        <v>30</v>
      </c>
      <c r="AX1425" s="13" t="s">
        <v>73</v>
      </c>
      <c r="AY1425" s="237" t="s">
        <v>152</v>
      </c>
    </row>
    <row r="1426" s="14" customFormat="1">
      <c r="A1426" s="14"/>
      <c r="B1426" s="238"/>
      <c r="C1426" s="239"/>
      <c r="D1426" s="229" t="s">
        <v>159</v>
      </c>
      <c r="E1426" s="240" t="s">
        <v>1</v>
      </c>
      <c r="F1426" s="241" t="s">
        <v>80</v>
      </c>
      <c r="G1426" s="239"/>
      <c r="H1426" s="242">
        <v>1</v>
      </c>
      <c r="I1426" s="243"/>
      <c r="J1426" s="239"/>
      <c r="K1426" s="239"/>
      <c r="L1426" s="244"/>
      <c r="M1426" s="245"/>
      <c r="N1426" s="246"/>
      <c r="O1426" s="246"/>
      <c r="P1426" s="246"/>
      <c r="Q1426" s="246"/>
      <c r="R1426" s="246"/>
      <c r="S1426" s="246"/>
      <c r="T1426" s="247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8" t="s">
        <v>159</v>
      </c>
      <c r="AU1426" s="248" t="s">
        <v>82</v>
      </c>
      <c r="AV1426" s="14" t="s">
        <v>82</v>
      </c>
      <c r="AW1426" s="14" t="s">
        <v>30</v>
      </c>
      <c r="AX1426" s="14" t="s">
        <v>73</v>
      </c>
      <c r="AY1426" s="248" t="s">
        <v>152</v>
      </c>
    </row>
    <row r="1427" s="13" customFormat="1">
      <c r="A1427" s="13"/>
      <c r="B1427" s="227"/>
      <c r="C1427" s="228"/>
      <c r="D1427" s="229" t="s">
        <v>159</v>
      </c>
      <c r="E1427" s="230" t="s">
        <v>1</v>
      </c>
      <c r="F1427" s="231" t="s">
        <v>526</v>
      </c>
      <c r="G1427" s="228"/>
      <c r="H1427" s="230" t="s">
        <v>1</v>
      </c>
      <c r="I1427" s="232"/>
      <c r="J1427" s="228"/>
      <c r="K1427" s="228"/>
      <c r="L1427" s="233"/>
      <c r="M1427" s="234"/>
      <c r="N1427" s="235"/>
      <c r="O1427" s="235"/>
      <c r="P1427" s="235"/>
      <c r="Q1427" s="235"/>
      <c r="R1427" s="235"/>
      <c r="S1427" s="235"/>
      <c r="T1427" s="236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7" t="s">
        <v>159</v>
      </c>
      <c r="AU1427" s="237" t="s">
        <v>82</v>
      </c>
      <c r="AV1427" s="13" t="s">
        <v>80</v>
      </c>
      <c r="AW1427" s="13" t="s">
        <v>30</v>
      </c>
      <c r="AX1427" s="13" t="s">
        <v>73</v>
      </c>
      <c r="AY1427" s="237" t="s">
        <v>152</v>
      </c>
    </row>
    <row r="1428" s="14" customFormat="1">
      <c r="A1428" s="14"/>
      <c r="B1428" s="238"/>
      <c r="C1428" s="239"/>
      <c r="D1428" s="229" t="s">
        <v>159</v>
      </c>
      <c r="E1428" s="240" t="s">
        <v>1</v>
      </c>
      <c r="F1428" s="241" t="s">
        <v>80</v>
      </c>
      <c r="G1428" s="239"/>
      <c r="H1428" s="242">
        <v>1</v>
      </c>
      <c r="I1428" s="243"/>
      <c r="J1428" s="239"/>
      <c r="K1428" s="239"/>
      <c r="L1428" s="244"/>
      <c r="M1428" s="245"/>
      <c r="N1428" s="246"/>
      <c r="O1428" s="246"/>
      <c r="P1428" s="246"/>
      <c r="Q1428" s="246"/>
      <c r="R1428" s="246"/>
      <c r="S1428" s="246"/>
      <c r="T1428" s="247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8" t="s">
        <v>159</v>
      </c>
      <c r="AU1428" s="248" t="s">
        <v>82</v>
      </c>
      <c r="AV1428" s="14" t="s">
        <v>82</v>
      </c>
      <c r="AW1428" s="14" t="s">
        <v>30</v>
      </c>
      <c r="AX1428" s="14" t="s">
        <v>73</v>
      </c>
      <c r="AY1428" s="248" t="s">
        <v>152</v>
      </c>
    </row>
    <row r="1429" s="13" customFormat="1">
      <c r="A1429" s="13"/>
      <c r="B1429" s="227"/>
      <c r="C1429" s="228"/>
      <c r="D1429" s="229" t="s">
        <v>159</v>
      </c>
      <c r="E1429" s="230" t="s">
        <v>1</v>
      </c>
      <c r="F1429" s="231" t="s">
        <v>527</v>
      </c>
      <c r="G1429" s="228"/>
      <c r="H1429" s="230" t="s">
        <v>1</v>
      </c>
      <c r="I1429" s="232"/>
      <c r="J1429" s="228"/>
      <c r="K1429" s="228"/>
      <c r="L1429" s="233"/>
      <c r="M1429" s="234"/>
      <c r="N1429" s="235"/>
      <c r="O1429" s="235"/>
      <c r="P1429" s="235"/>
      <c r="Q1429" s="235"/>
      <c r="R1429" s="235"/>
      <c r="S1429" s="235"/>
      <c r="T1429" s="23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7" t="s">
        <v>159</v>
      </c>
      <c r="AU1429" s="237" t="s">
        <v>82</v>
      </c>
      <c r="AV1429" s="13" t="s">
        <v>80</v>
      </c>
      <c r="AW1429" s="13" t="s">
        <v>30</v>
      </c>
      <c r="AX1429" s="13" t="s">
        <v>73</v>
      </c>
      <c r="AY1429" s="237" t="s">
        <v>152</v>
      </c>
    </row>
    <row r="1430" s="14" customFormat="1">
      <c r="A1430" s="14"/>
      <c r="B1430" s="238"/>
      <c r="C1430" s="239"/>
      <c r="D1430" s="229" t="s">
        <v>159</v>
      </c>
      <c r="E1430" s="240" t="s">
        <v>1</v>
      </c>
      <c r="F1430" s="241" t="s">
        <v>80</v>
      </c>
      <c r="G1430" s="239"/>
      <c r="H1430" s="242">
        <v>1</v>
      </c>
      <c r="I1430" s="243"/>
      <c r="J1430" s="239"/>
      <c r="K1430" s="239"/>
      <c r="L1430" s="244"/>
      <c r="M1430" s="245"/>
      <c r="N1430" s="246"/>
      <c r="O1430" s="246"/>
      <c r="P1430" s="246"/>
      <c r="Q1430" s="246"/>
      <c r="R1430" s="246"/>
      <c r="S1430" s="246"/>
      <c r="T1430" s="247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8" t="s">
        <v>159</v>
      </c>
      <c r="AU1430" s="248" t="s">
        <v>82</v>
      </c>
      <c r="AV1430" s="14" t="s">
        <v>82</v>
      </c>
      <c r="AW1430" s="14" t="s">
        <v>30</v>
      </c>
      <c r="AX1430" s="14" t="s">
        <v>73</v>
      </c>
      <c r="AY1430" s="248" t="s">
        <v>152</v>
      </c>
    </row>
    <row r="1431" s="13" customFormat="1">
      <c r="A1431" s="13"/>
      <c r="B1431" s="227"/>
      <c r="C1431" s="228"/>
      <c r="D1431" s="229" t="s">
        <v>159</v>
      </c>
      <c r="E1431" s="230" t="s">
        <v>1</v>
      </c>
      <c r="F1431" s="231" t="s">
        <v>739</v>
      </c>
      <c r="G1431" s="228"/>
      <c r="H1431" s="230" t="s">
        <v>1</v>
      </c>
      <c r="I1431" s="232"/>
      <c r="J1431" s="228"/>
      <c r="K1431" s="228"/>
      <c r="L1431" s="233"/>
      <c r="M1431" s="234"/>
      <c r="N1431" s="235"/>
      <c r="O1431" s="235"/>
      <c r="P1431" s="235"/>
      <c r="Q1431" s="235"/>
      <c r="R1431" s="235"/>
      <c r="S1431" s="235"/>
      <c r="T1431" s="23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7" t="s">
        <v>159</v>
      </c>
      <c r="AU1431" s="237" t="s">
        <v>82</v>
      </c>
      <c r="AV1431" s="13" t="s">
        <v>80</v>
      </c>
      <c r="AW1431" s="13" t="s">
        <v>30</v>
      </c>
      <c r="AX1431" s="13" t="s">
        <v>73</v>
      </c>
      <c r="AY1431" s="237" t="s">
        <v>152</v>
      </c>
    </row>
    <row r="1432" s="14" customFormat="1">
      <c r="A1432" s="14"/>
      <c r="B1432" s="238"/>
      <c r="C1432" s="239"/>
      <c r="D1432" s="229" t="s">
        <v>159</v>
      </c>
      <c r="E1432" s="240" t="s">
        <v>1</v>
      </c>
      <c r="F1432" s="241" t="s">
        <v>80</v>
      </c>
      <c r="G1432" s="239"/>
      <c r="H1432" s="242">
        <v>1</v>
      </c>
      <c r="I1432" s="243"/>
      <c r="J1432" s="239"/>
      <c r="K1432" s="239"/>
      <c r="L1432" s="244"/>
      <c r="M1432" s="245"/>
      <c r="N1432" s="246"/>
      <c r="O1432" s="246"/>
      <c r="P1432" s="246"/>
      <c r="Q1432" s="246"/>
      <c r="R1432" s="246"/>
      <c r="S1432" s="246"/>
      <c r="T1432" s="247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8" t="s">
        <v>159</v>
      </c>
      <c r="AU1432" s="248" t="s">
        <v>82</v>
      </c>
      <c r="AV1432" s="14" t="s">
        <v>82</v>
      </c>
      <c r="AW1432" s="14" t="s">
        <v>30</v>
      </c>
      <c r="AX1432" s="14" t="s">
        <v>73</v>
      </c>
      <c r="AY1432" s="248" t="s">
        <v>152</v>
      </c>
    </row>
    <row r="1433" s="13" customFormat="1">
      <c r="A1433" s="13"/>
      <c r="B1433" s="227"/>
      <c r="C1433" s="228"/>
      <c r="D1433" s="229" t="s">
        <v>159</v>
      </c>
      <c r="E1433" s="230" t="s">
        <v>1</v>
      </c>
      <c r="F1433" s="231" t="s">
        <v>314</v>
      </c>
      <c r="G1433" s="228"/>
      <c r="H1433" s="230" t="s">
        <v>1</v>
      </c>
      <c r="I1433" s="232"/>
      <c r="J1433" s="228"/>
      <c r="K1433" s="228"/>
      <c r="L1433" s="233"/>
      <c r="M1433" s="234"/>
      <c r="N1433" s="235"/>
      <c r="O1433" s="235"/>
      <c r="P1433" s="235"/>
      <c r="Q1433" s="235"/>
      <c r="R1433" s="235"/>
      <c r="S1433" s="235"/>
      <c r="T1433" s="23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7" t="s">
        <v>159</v>
      </c>
      <c r="AU1433" s="237" t="s">
        <v>82</v>
      </c>
      <c r="AV1433" s="13" t="s">
        <v>80</v>
      </c>
      <c r="AW1433" s="13" t="s">
        <v>30</v>
      </c>
      <c r="AX1433" s="13" t="s">
        <v>73</v>
      </c>
      <c r="AY1433" s="237" t="s">
        <v>152</v>
      </c>
    </row>
    <row r="1434" s="14" customFormat="1">
      <c r="A1434" s="14"/>
      <c r="B1434" s="238"/>
      <c r="C1434" s="239"/>
      <c r="D1434" s="229" t="s">
        <v>159</v>
      </c>
      <c r="E1434" s="240" t="s">
        <v>1</v>
      </c>
      <c r="F1434" s="241" t="s">
        <v>80</v>
      </c>
      <c r="G1434" s="239"/>
      <c r="H1434" s="242">
        <v>1</v>
      </c>
      <c r="I1434" s="243"/>
      <c r="J1434" s="239"/>
      <c r="K1434" s="239"/>
      <c r="L1434" s="244"/>
      <c r="M1434" s="245"/>
      <c r="N1434" s="246"/>
      <c r="O1434" s="246"/>
      <c r="P1434" s="246"/>
      <c r="Q1434" s="246"/>
      <c r="R1434" s="246"/>
      <c r="S1434" s="246"/>
      <c r="T1434" s="247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8" t="s">
        <v>159</v>
      </c>
      <c r="AU1434" s="248" t="s">
        <v>82</v>
      </c>
      <c r="AV1434" s="14" t="s">
        <v>82</v>
      </c>
      <c r="AW1434" s="14" t="s">
        <v>30</v>
      </c>
      <c r="AX1434" s="14" t="s">
        <v>73</v>
      </c>
      <c r="AY1434" s="248" t="s">
        <v>152</v>
      </c>
    </row>
    <row r="1435" s="13" customFormat="1">
      <c r="A1435" s="13"/>
      <c r="B1435" s="227"/>
      <c r="C1435" s="228"/>
      <c r="D1435" s="229" t="s">
        <v>159</v>
      </c>
      <c r="E1435" s="230" t="s">
        <v>1</v>
      </c>
      <c r="F1435" s="231" t="s">
        <v>1470</v>
      </c>
      <c r="G1435" s="228"/>
      <c r="H1435" s="230" t="s">
        <v>1</v>
      </c>
      <c r="I1435" s="232"/>
      <c r="J1435" s="228"/>
      <c r="K1435" s="228"/>
      <c r="L1435" s="233"/>
      <c r="M1435" s="234"/>
      <c r="N1435" s="235"/>
      <c r="O1435" s="235"/>
      <c r="P1435" s="235"/>
      <c r="Q1435" s="235"/>
      <c r="R1435" s="235"/>
      <c r="S1435" s="235"/>
      <c r="T1435" s="236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7" t="s">
        <v>159</v>
      </c>
      <c r="AU1435" s="237" t="s">
        <v>82</v>
      </c>
      <c r="AV1435" s="13" t="s">
        <v>80</v>
      </c>
      <c r="AW1435" s="13" t="s">
        <v>30</v>
      </c>
      <c r="AX1435" s="13" t="s">
        <v>73</v>
      </c>
      <c r="AY1435" s="237" t="s">
        <v>152</v>
      </c>
    </row>
    <row r="1436" s="14" customFormat="1">
      <c r="A1436" s="14"/>
      <c r="B1436" s="238"/>
      <c r="C1436" s="239"/>
      <c r="D1436" s="229" t="s">
        <v>159</v>
      </c>
      <c r="E1436" s="240" t="s">
        <v>1</v>
      </c>
      <c r="F1436" s="241" t="s">
        <v>80</v>
      </c>
      <c r="G1436" s="239"/>
      <c r="H1436" s="242">
        <v>1</v>
      </c>
      <c r="I1436" s="243"/>
      <c r="J1436" s="239"/>
      <c r="K1436" s="239"/>
      <c r="L1436" s="244"/>
      <c r="M1436" s="245"/>
      <c r="N1436" s="246"/>
      <c r="O1436" s="246"/>
      <c r="P1436" s="246"/>
      <c r="Q1436" s="246"/>
      <c r="R1436" s="246"/>
      <c r="S1436" s="246"/>
      <c r="T1436" s="247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8" t="s">
        <v>159</v>
      </c>
      <c r="AU1436" s="248" t="s">
        <v>82</v>
      </c>
      <c r="AV1436" s="14" t="s">
        <v>82</v>
      </c>
      <c r="AW1436" s="14" t="s">
        <v>30</v>
      </c>
      <c r="AX1436" s="14" t="s">
        <v>73</v>
      </c>
      <c r="AY1436" s="248" t="s">
        <v>152</v>
      </c>
    </row>
    <row r="1437" s="13" customFormat="1">
      <c r="A1437" s="13"/>
      <c r="B1437" s="227"/>
      <c r="C1437" s="228"/>
      <c r="D1437" s="229" t="s">
        <v>159</v>
      </c>
      <c r="E1437" s="230" t="s">
        <v>1</v>
      </c>
      <c r="F1437" s="231" t="s">
        <v>1359</v>
      </c>
      <c r="G1437" s="228"/>
      <c r="H1437" s="230" t="s">
        <v>1</v>
      </c>
      <c r="I1437" s="232"/>
      <c r="J1437" s="228"/>
      <c r="K1437" s="228"/>
      <c r="L1437" s="233"/>
      <c r="M1437" s="234"/>
      <c r="N1437" s="235"/>
      <c r="O1437" s="235"/>
      <c r="P1437" s="235"/>
      <c r="Q1437" s="235"/>
      <c r="R1437" s="235"/>
      <c r="S1437" s="235"/>
      <c r="T1437" s="23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7" t="s">
        <v>159</v>
      </c>
      <c r="AU1437" s="237" t="s">
        <v>82</v>
      </c>
      <c r="AV1437" s="13" t="s">
        <v>80</v>
      </c>
      <c r="AW1437" s="13" t="s">
        <v>30</v>
      </c>
      <c r="AX1437" s="13" t="s">
        <v>73</v>
      </c>
      <c r="AY1437" s="237" t="s">
        <v>152</v>
      </c>
    </row>
    <row r="1438" s="14" customFormat="1">
      <c r="A1438" s="14"/>
      <c r="B1438" s="238"/>
      <c r="C1438" s="239"/>
      <c r="D1438" s="229" t="s">
        <v>159</v>
      </c>
      <c r="E1438" s="240" t="s">
        <v>1</v>
      </c>
      <c r="F1438" s="241" t="s">
        <v>80</v>
      </c>
      <c r="G1438" s="239"/>
      <c r="H1438" s="242">
        <v>1</v>
      </c>
      <c r="I1438" s="243"/>
      <c r="J1438" s="239"/>
      <c r="K1438" s="239"/>
      <c r="L1438" s="244"/>
      <c r="M1438" s="245"/>
      <c r="N1438" s="246"/>
      <c r="O1438" s="246"/>
      <c r="P1438" s="246"/>
      <c r="Q1438" s="246"/>
      <c r="R1438" s="246"/>
      <c r="S1438" s="246"/>
      <c r="T1438" s="247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8" t="s">
        <v>159</v>
      </c>
      <c r="AU1438" s="248" t="s">
        <v>82</v>
      </c>
      <c r="AV1438" s="14" t="s">
        <v>82</v>
      </c>
      <c r="AW1438" s="14" t="s">
        <v>30</v>
      </c>
      <c r="AX1438" s="14" t="s">
        <v>73</v>
      </c>
      <c r="AY1438" s="248" t="s">
        <v>152</v>
      </c>
    </row>
    <row r="1439" s="13" customFormat="1">
      <c r="A1439" s="13"/>
      <c r="B1439" s="227"/>
      <c r="C1439" s="228"/>
      <c r="D1439" s="229" t="s">
        <v>159</v>
      </c>
      <c r="E1439" s="230" t="s">
        <v>1</v>
      </c>
      <c r="F1439" s="231" t="s">
        <v>1471</v>
      </c>
      <c r="G1439" s="228"/>
      <c r="H1439" s="230" t="s">
        <v>1</v>
      </c>
      <c r="I1439" s="232"/>
      <c r="J1439" s="228"/>
      <c r="K1439" s="228"/>
      <c r="L1439" s="233"/>
      <c r="M1439" s="234"/>
      <c r="N1439" s="235"/>
      <c r="O1439" s="235"/>
      <c r="P1439" s="235"/>
      <c r="Q1439" s="235"/>
      <c r="R1439" s="235"/>
      <c r="S1439" s="235"/>
      <c r="T1439" s="23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7" t="s">
        <v>159</v>
      </c>
      <c r="AU1439" s="237" t="s">
        <v>82</v>
      </c>
      <c r="AV1439" s="13" t="s">
        <v>80</v>
      </c>
      <c r="AW1439" s="13" t="s">
        <v>30</v>
      </c>
      <c r="AX1439" s="13" t="s">
        <v>73</v>
      </c>
      <c r="AY1439" s="237" t="s">
        <v>152</v>
      </c>
    </row>
    <row r="1440" s="14" customFormat="1">
      <c r="A1440" s="14"/>
      <c r="B1440" s="238"/>
      <c r="C1440" s="239"/>
      <c r="D1440" s="229" t="s">
        <v>159</v>
      </c>
      <c r="E1440" s="240" t="s">
        <v>1</v>
      </c>
      <c r="F1440" s="241" t="s">
        <v>80</v>
      </c>
      <c r="G1440" s="239"/>
      <c r="H1440" s="242">
        <v>1</v>
      </c>
      <c r="I1440" s="243"/>
      <c r="J1440" s="239"/>
      <c r="K1440" s="239"/>
      <c r="L1440" s="244"/>
      <c r="M1440" s="245"/>
      <c r="N1440" s="246"/>
      <c r="O1440" s="246"/>
      <c r="P1440" s="246"/>
      <c r="Q1440" s="246"/>
      <c r="R1440" s="246"/>
      <c r="S1440" s="246"/>
      <c r="T1440" s="247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8" t="s">
        <v>159</v>
      </c>
      <c r="AU1440" s="248" t="s">
        <v>82</v>
      </c>
      <c r="AV1440" s="14" t="s">
        <v>82</v>
      </c>
      <c r="AW1440" s="14" t="s">
        <v>30</v>
      </c>
      <c r="AX1440" s="14" t="s">
        <v>73</v>
      </c>
      <c r="AY1440" s="248" t="s">
        <v>152</v>
      </c>
    </row>
    <row r="1441" s="13" customFormat="1">
      <c r="A1441" s="13"/>
      <c r="B1441" s="227"/>
      <c r="C1441" s="228"/>
      <c r="D1441" s="229" t="s">
        <v>159</v>
      </c>
      <c r="E1441" s="230" t="s">
        <v>1</v>
      </c>
      <c r="F1441" s="231" t="s">
        <v>1472</v>
      </c>
      <c r="G1441" s="228"/>
      <c r="H1441" s="230" t="s">
        <v>1</v>
      </c>
      <c r="I1441" s="232"/>
      <c r="J1441" s="228"/>
      <c r="K1441" s="228"/>
      <c r="L1441" s="233"/>
      <c r="M1441" s="234"/>
      <c r="N1441" s="235"/>
      <c r="O1441" s="235"/>
      <c r="P1441" s="235"/>
      <c r="Q1441" s="235"/>
      <c r="R1441" s="235"/>
      <c r="S1441" s="235"/>
      <c r="T1441" s="23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7" t="s">
        <v>159</v>
      </c>
      <c r="AU1441" s="237" t="s">
        <v>82</v>
      </c>
      <c r="AV1441" s="13" t="s">
        <v>80</v>
      </c>
      <c r="AW1441" s="13" t="s">
        <v>30</v>
      </c>
      <c r="AX1441" s="13" t="s">
        <v>73</v>
      </c>
      <c r="AY1441" s="237" t="s">
        <v>152</v>
      </c>
    </row>
    <row r="1442" s="14" customFormat="1">
      <c r="A1442" s="14"/>
      <c r="B1442" s="238"/>
      <c r="C1442" s="239"/>
      <c r="D1442" s="229" t="s">
        <v>159</v>
      </c>
      <c r="E1442" s="240" t="s">
        <v>1</v>
      </c>
      <c r="F1442" s="241" t="s">
        <v>80</v>
      </c>
      <c r="G1442" s="239"/>
      <c r="H1442" s="242">
        <v>1</v>
      </c>
      <c r="I1442" s="243"/>
      <c r="J1442" s="239"/>
      <c r="K1442" s="239"/>
      <c r="L1442" s="244"/>
      <c r="M1442" s="245"/>
      <c r="N1442" s="246"/>
      <c r="O1442" s="246"/>
      <c r="P1442" s="246"/>
      <c r="Q1442" s="246"/>
      <c r="R1442" s="246"/>
      <c r="S1442" s="246"/>
      <c r="T1442" s="24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8" t="s">
        <v>159</v>
      </c>
      <c r="AU1442" s="248" t="s">
        <v>82</v>
      </c>
      <c r="AV1442" s="14" t="s">
        <v>82</v>
      </c>
      <c r="AW1442" s="14" t="s">
        <v>30</v>
      </c>
      <c r="AX1442" s="14" t="s">
        <v>73</v>
      </c>
      <c r="AY1442" s="248" t="s">
        <v>152</v>
      </c>
    </row>
    <row r="1443" s="13" customFormat="1">
      <c r="A1443" s="13"/>
      <c r="B1443" s="227"/>
      <c r="C1443" s="228"/>
      <c r="D1443" s="229" t="s">
        <v>159</v>
      </c>
      <c r="E1443" s="230" t="s">
        <v>1</v>
      </c>
      <c r="F1443" s="231" t="s">
        <v>1473</v>
      </c>
      <c r="G1443" s="228"/>
      <c r="H1443" s="230" t="s">
        <v>1</v>
      </c>
      <c r="I1443" s="232"/>
      <c r="J1443" s="228"/>
      <c r="K1443" s="228"/>
      <c r="L1443" s="233"/>
      <c r="M1443" s="234"/>
      <c r="N1443" s="235"/>
      <c r="O1443" s="235"/>
      <c r="P1443" s="235"/>
      <c r="Q1443" s="235"/>
      <c r="R1443" s="235"/>
      <c r="S1443" s="235"/>
      <c r="T1443" s="236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7" t="s">
        <v>159</v>
      </c>
      <c r="AU1443" s="237" t="s">
        <v>82</v>
      </c>
      <c r="AV1443" s="13" t="s">
        <v>80</v>
      </c>
      <c r="AW1443" s="13" t="s">
        <v>30</v>
      </c>
      <c r="AX1443" s="13" t="s">
        <v>73</v>
      </c>
      <c r="AY1443" s="237" t="s">
        <v>152</v>
      </c>
    </row>
    <row r="1444" s="14" customFormat="1">
      <c r="A1444" s="14"/>
      <c r="B1444" s="238"/>
      <c r="C1444" s="239"/>
      <c r="D1444" s="229" t="s">
        <v>159</v>
      </c>
      <c r="E1444" s="240" t="s">
        <v>1</v>
      </c>
      <c r="F1444" s="241" t="s">
        <v>80</v>
      </c>
      <c r="G1444" s="239"/>
      <c r="H1444" s="242">
        <v>1</v>
      </c>
      <c r="I1444" s="243"/>
      <c r="J1444" s="239"/>
      <c r="K1444" s="239"/>
      <c r="L1444" s="244"/>
      <c r="M1444" s="245"/>
      <c r="N1444" s="246"/>
      <c r="O1444" s="246"/>
      <c r="P1444" s="246"/>
      <c r="Q1444" s="246"/>
      <c r="R1444" s="246"/>
      <c r="S1444" s="246"/>
      <c r="T1444" s="24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48" t="s">
        <v>159</v>
      </c>
      <c r="AU1444" s="248" t="s">
        <v>82</v>
      </c>
      <c r="AV1444" s="14" t="s">
        <v>82</v>
      </c>
      <c r="AW1444" s="14" t="s">
        <v>30</v>
      </c>
      <c r="AX1444" s="14" t="s">
        <v>73</v>
      </c>
      <c r="AY1444" s="248" t="s">
        <v>152</v>
      </c>
    </row>
    <row r="1445" s="13" customFormat="1">
      <c r="A1445" s="13"/>
      <c r="B1445" s="227"/>
      <c r="C1445" s="228"/>
      <c r="D1445" s="229" t="s">
        <v>159</v>
      </c>
      <c r="E1445" s="230" t="s">
        <v>1</v>
      </c>
      <c r="F1445" s="231" t="s">
        <v>1474</v>
      </c>
      <c r="G1445" s="228"/>
      <c r="H1445" s="230" t="s">
        <v>1</v>
      </c>
      <c r="I1445" s="232"/>
      <c r="J1445" s="228"/>
      <c r="K1445" s="228"/>
      <c r="L1445" s="233"/>
      <c r="M1445" s="234"/>
      <c r="N1445" s="235"/>
      <c r="O1445" s="235"/>
      <c r="P1445" s="235"/>
      <c r="Q1445" s="235"/>
      <c r="R1445" s="235"/>
      <c r="S1445" s="235"/>
      <c r="T1445" s="236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7" t="s">
        <v>159</v>
      </c>
      <c r="AU1445" s="237" t="s">
        <v>82</v>
      </c>
      <c r="AV1445" s="13" t="s">
        <v>80</v>
      </c>
      <c r="AW1445" s="13" t="s">
        <v>30</v>
      </c>
      <c r="AX1445" s="13" t="s">
        <v>73</v>
      </c>
      <c r="AY1445" s="237" t="s">
        <v>152</v>
      </c>
    </row>
    <row r="1446" s="14" customFormat="1">
      <c r="A1446" s="14"/>
      <c r="B1446" s="238"/>
      <c r="C1446" s="239"/>
      <c r="D1446" s="229" t="s">
        <v>159</v>
      </c>
      <c r="E1446" s="240" t="s">
        <v>1</v>
      </c>
      <c r="F1446" s="241" t="s">
        <v>80</v>
      </c>
      <c r="G1446" s="239"/>
      <c r="H1446" s="242">
        <v>1</v>
      </c>
      <c r="I1446" s="243"/>
      <c r="J1446" s="239"/>
      <c r="K1446" s="239"/>
      <c r="L1446" s="244"/>
      <c r="M1446" s="245"/>
      <c r="N1446" s="246"/>
      <c r="O1446" s="246"/>
      <c r="P1446" s="246"/>
      <c r="Q1446" s="246"/>
      <c r="R1446" s="246"/>
      <c r="S1446" s="246"/>
      <c r="T1446" s="247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8" t="s">
        <v>159</v>
      </c>
      <c r="AU1446" s="248" t="s">
        <v>82</v>
      </c>
      <c r="AV1446" s="14" t="s">
        <v>82</v>
      </c>
      <c r="AW1446" s="14" t="s">
        <v>30</v>
      </c>
      <c r="AX1446" s="14" t="s">
        <v>73</v>
      </c>
      <c r="AY1446" s="248" t="s">
        <v>152</v>
      </c>
    </row>
    <row r="1447" s="13" customFormat="1">
      <c r="A1447" s="13"/>
      <c r="B1447" s="227"/>
      <c r="C1447" s="228"/>
      <c r="D1447" s="229" t="s">
        <v>159</v>
      </c>
      <c r="E1447" s="230" t="s">
        <v>1</v>
      </c>
      <c r="F1447" s="231" t="s">
        <v>1475</v>
      </c>
      <c r="G1447" s="228"/>
      <c r="H1447" s="230" t="s">
        <v>1</v>
      </c>
      <c r="I1447" s="232"/>
      <c r="J1447" s="228"/>
      <c r="K1447" s="228"/>
      <c r="L1447" s="233"/>
      <c r="M1447" s="234"/>
      <c r="N1447" s="235"/>
      <c r="O1447" s="235"/>
      <c r="P1447" s="235"/>
      <c r="Q1447" s="235"/>
      <c r="R1447" s="235"/>
      <c r="S1447" s="235"/>
      <c r="T1447" s="23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7" t="s">
        <v>159</v>
      </c>
      <c r="AU1447" s="237" t="s">
        <v>82</v>
      </c>
      <c r="AV1447" s="13" t="s">
        <v>80</v>
      </c>
      <c r="AW1447" s="13" t="s">
        <v>30</v>
      </c>
      <c r="AX1447" s="13" t="s">
        <v>73</v>
      </c>
      <c r="AY1447" s="237" t="s">
        <v>152</v>
      </c>
    </row>
    <row r="1448" s="14" customFormat="1">
      <c r="A1448" s="14"/>
      <c r="B1448" s="238"/>
      <c r="C1448" s="239"/>
      <c r="D1448" s="229" t="s">
        <v>159</v>
      </c>
      <c r="E1448" s="240" t="s">
        <v>1</v>
      </c>
      <c r="F1448" s="241" t="s">
        <v>80</v>
      </c>
      <c r="G1448" s="239"/>
      <c r="H1448" s="242">
        <v>1</v>
      </c>
      <c r="I1448" s="243"/>
      <c r="J1448" s="239"/>
      <c r="K1448" s="239"/>
      <c r="L1448" s="244"/>
      <c r="M1448" s="245"/>
      <c r="N1448" s="246"/>
      <c r="O1448" s="246"/>
      <c r="P1448" s="246"/>
      <c r="Q1448" s="246"/>
      <c r="R1448" s="246"/>
      <c r="S1448" s="246"/>
      <c r="T1448" s="247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8" t="s">
        <v>159</v>
      </c>
      <c r="AU1448" s="248" t="s">
        <v>82</v>
      </c>
      <c r="AV1448" s="14" t="s">
        <v>82</v>
      </c>
      <c r="AW1448" s="14" t="s">
        <v>30</v>
      </c>
      <c r="AX1448" s="14" t="s">
        <v>73</v>
      </c>
      <c r="AY1448" s="248" t="s">
        <v>152</v>
      </c>
    </row>
    <row r="1449" s="13" customFormat="1">
      <c r="A1449" s="13"/>
      <c r="B1449" s="227"/>
      <c r="C1449" s="228"/>
      <c r="D1449" s="229" t="s">
        <v>159</v>
      </c>
      <c r="E1449" s="230" t="s">
        <v>1</v>
      </c>
      <c r="F1449" s="231" t="s">
        <v>1476</v>
      </c>
      <c r="G1449" s="228"/>
      <c r="H1449" s="230" t="s">
        <v>1</v>
      </c>
      <c r="I1449" s="232"/>
      <c r="J1449" s="228"/>
      <c r="K1449" s="228"/>
      <c r="L1449" s="233"/>
      <c r="M1449" s="234"/>
      <c r="N1449" s="235"/>
      <c r="O1449" s="235"/>
      <c r="P1449" s="235"/>
      <c r="Q1449" s="235"/>
      <c r="R1449" s="235"/>
      <c r="S1449" s="235"/>
      <c r="T1449" s="23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7" t="s">
        <v>159</v>
      </c>
      <c r="AU1449" s="237" t="s">
        <v>82</v>
      </c>
      <c r="AV1449" s="13" t="s">
        <v>80</v>
      </c>
      <c r="AW1449" s="13" t="s">
        <v>30</v>
      </c>
      <c r="AX1449" s="13" t="s">
        <v>73</v>
      </c>
      <c r="AY1449" s="237" t="s">
        <v>152</v>
      </c>
    </row>
    <row r="1450" s="14" customFormat="1">
      <c r="A1450" s="14"/>
      <c r="B1450" s="238"/>
      <c r="C1450" s="239"/>
      <c r="D1450" s="229" t="s">
        <v>159</v>
      </c>
      <c r="E1450" s="240" t="s">
        <v>1</v>
      </c>
      <c r="F1450" s="241" t="s">
        <v>80</v>
      </c>
      <c r="G1450" s="239"/>
      <c r="H1450" s="242">
        <v>1</v>
      </c>
      <c r="I1450" s="243"/>
      <c r="J1450" s="239"/>
      <c r="K1450" s="239"/>
      <c r="L1450" s="244"/>
      <c r="M1450" s="245"/>
      <c r="N1450" s="246"/>
      <c r="O1450" s="246"/>
      <c r="P1450" s="246"/>
      <c r="Q1450" s="246"/>
      <c r="R1450" s="246"/>
      <c r="S1450" s="246"/>
      <c r="T1450" s="247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8" t="s">
        <v>159</v>
      </c>
      <c r="AU1450" s="248" t="s">
        <v>82</v>
      </c>
      <c r="AV1450" s="14" t="s">
        <v>82</v>
      </c>
      <c r="AW1450" s="14" t="s">
        <v>30</v>
      </c>
      <c r="AX1450" s="14" t="s">
        <v>73</v>
      </c>
      <c r="AY1450" s="248" t="s">
        <v>152</v>
      </c>
    </row>
    <row r="1451" s="13" customFormat="1">
      <c r="A1451" s="13"/>
      <c r="B1451" s="227"/>
      <c r="C1451" s="228"/>
      <c r="D1451" s="229" t="s">
        <v>159</v>
      </c>
      <c r="E1451" s="230" t="s">
        <v>1</v>
      </c>
      <c r="F1451" s="231" t="s">
        <v>1477</v>
      </c>
      <c r="G1451" s="228"/>
      <c r="H1451" s="230" t="s">
        <v>1</v>
      </c>
      <c r="I1451" s="232"/>
      <c r="J1451" s="228"/>
      <c r="K1451" s="228"/>
      <c r="L1451" s="233"/>
      <c r="M1451" s="234"/>
      <c r="N1451" s="235"/>
      <c r="O1451" s="235"/>
      <c r="P1451" s="235"/>
      <c r="Q1451" s="235"/>
      <c r="R1451" s="235"/>
      <c r="S1451" s="235"/>
      <c r="T1451" s="23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7" t="s">
        <v>159</v>
      </c>
      <c r="AU1451" s="237" t="s">
        <v>82</v>
      </c>
      <c r="AV1451" s="13" t="s">
        <v>80</v>
      </c>
      <c r="AW1451" s="13" t="s">
        <v>30</v>
      </c>
      <c r="AX1451" s="13" t="s">
        <v>73</v>
      </c>
      <c r="AY1451" s="237" t="s">
        <v>152</v>
      </c>
    </row>
    <row r="1452" s="14" customFormat="1">
      <c r="A1452" s="14"/>
      <c r="B1452" s="238"/>
      <c r="C1452" s="239"/>
      <c r="D1452" s="229" t="s">
        <v>159</v>
      </c>
      <c r="E1452" s="240" t="s">
        <v>1</v>
      </c>
      <c r="F1452" s="241" t="s">
        <v>80</v>
      </c>
      <c r="G1452" s="239"/>
      <c r="H1452" s="242">
        <v>1</v>
      </c>
      <c r="I1452" s="243"/>
      <c r="J1452" s="239"/>
      <c r="K1452" s="239"/>
      <c r="L1452" s="244"/>
      <c r="M1452" s="245"/>
      <c r="N1452" s="246"/>
      <c r="O1452" s="246"/>
      <c r="P1452" s="246"/>
      <c r="Q1452" s="246"/>
      <c r="R1452" s="246"/>
      <c r="S1452" s="246"/>
      <c r="T1452" s="24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8" t="s">
        <v>159</v>
      </c>
      <c r="AU1452" s="248" t="s">
        <v>82</v>
      </c>
      <c r="AV1452" s="14" t="s">
        <v>82</v>
      </c>
      <c r="AW1452" s="14" t="s">
        <v>30</v>
      </c>
      <c r="AX1452" s="14" t="s">
        <v>73</v>
      </c>
      <c r="AY1452" s="248" t="s">
        <v>152</v>
      </c>
    </row>
    <row r="1453" s="15" customFormat="1">
      <c r="A1453" s="15"/>
      <c r="B1453" s="249"/>
      <c r="C1453" s="250"/>
      <c r="D1453" s="229" t="s">
        <v>159</v>
      </c>
      <c r="E1453" s="251" t="s">
        <v>1</v>
      </c>
      <c r="F1453" s="252" t="s">
        <v>162</v>
      </c>
      <c r="G1453" s="250"/>
      <c r="H1453" s="253">
        <v>18</v>
      </c>
      <c r="I1453" s="254"/>
      <c r="J1453" s="250"/>
      <c r="K1453" s="250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9" t="s">
        <v>159</v>
      </c>
      <c r="AU1453" s="259" t="s">
        <v>82</v>
      </c>
      <c r="AV1453" s="15" t="s">
        <v>158</v>
      </c>
      <c r="AW1453" s="15" t="s">
        <v>30</v>
      </c>
      <c r="AX1453" s="15" t="s">
        <v>80</v>
      </c>
      <c r="AY1453" s="259" t="s">
        <v>152</v>
      </c>
    </row>
    <row r="1454" s="2" customFormat="1" ht="24.15" customHeight="1">
      <c r="A1454" s="38"/>
      <c r="B1454" s="39"/>
      <c r="C1454" s="260" t="s">
        <v>945</v>
      </c>
      <c r="D1454" s="260" t="s">
        <v>203</v>
      </c>
      <c r="E1454" s="261" t="s">
        <v>1559</v>
      </c>
      <c r="F1454" s="262" t="s">
        <v>1560</v>
      </c>
      <c r="G1454" s="263" t="s">
        <v>218</v>
      </c>
      <c r="H1454" s="264">
        <v>14</v>
      </c>
      <c r="I1454" s="265"/>
      <c r="J1454" s="266">
        <f>ROUND(I1454*H1454,2)</f>
        <v>0</v>
      </c>
      <c r="K1454" s="262" t="s">
        <v>1</v>
      </c>
      <c r="L1454" s="267"/>
      <c r="M1454" s="268" t="s">
        <v>1</v>
      </c>
      <c r="N1454" s="269" t="s">
        <v>38</v>
      </c>
      <c r="O1454" s="91"/>
      <c r="P1454" s="223">
        <f>O1454*H1454</f>
        <v>0</v>
      </c>
      <c r="Q1454" s="223">
        <v>0</v>
      </c>
      <c r="R1454" s="223">
        <f>Q1454*H1454</f>
        <v>0</v>
      </c>
      <c r="S1454" s="223">
        <v>0</v>
      </c>
      <c r="T1454" s="224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25" t="s">
        <v>240</v>
      </c>
      <c r="AT1454" s="225" t="s">
        <v>203</v>
      </c>
      <c r="AU1454" s="225" t="s">
        <v>82</v>
      </c>
      <c r="AY1454" s="17" t="s">
        <v>152</v>
      </c>
      <c r="BE1454" s="226">
        <f>IF(N1454="základní",J1454,0)</f>
        <v>0</v>
      </c>
      <c r="BF1454" s="226">
        <f>IF(N1454="snížená",J1454,0)</f>
        <v>0</v>
      </c>
      <c r="BG1454" s="226">
        <f>IF(N1454="zákl. přenesená",J1454,0)</f>
        <v>0</v>
      </c>
      <c r="BH1454" s="226">
        <f>IF(N1454="sníž. přenesená",J1454,0)</f>
        <v>0</v>
      </c>
      <c r="BI1454" s="226">
        <f>IF(N1454="nulová",J1454,0)</f>
        <v>0</v>
      </c>
      <c r="BJ1454" s="17" t="s">
        <v>80</v>
      </c>
      <c r="BK1454" s="226">
        <f>ROUND(I1454*H1454,2)</f>
        <v>0</v>
      </c>
      <c r="BL1454" s="17" t="s">
        <v>190</v>
      </c>
      <c r="BM1454" s="225" t="s">
        <v>1561</v>
      </c>
    </row>
    <row r="1455" s="14" customFormat="1">
      <c r="A1455" s="14"/>
      <c r="B1455" s="238"/>
      <c r="C1455" s="239"/>
      <c r="D1455" s="229" t="s">
        <v>159</v>
      </c>
      <c r="E1455" s="240" t="s">
        <v>1</v>
      </c>
      <c r="F1455" s="241" t="s">
        <v>186</v>
      </c>
      <c r="G1455" s="239"/>
      <c r="H1455" s="242">
        <v>14</v>
      </c>
      <c r="I1455" s="243"/>
      <c r="J1455" s="239"/>
      <c r="K1455" s="239"/>
      <c r="L1455" s="244"/>
      <c r="M1455" s="245"/>
      <c r="N1455" s="246"/>
      <c r="O1455" s="246"/>
      <c r="P1455" s="246"/>
      <c r="Q1455" s="246"/>
      <c r="R1455" s="246"/>
      <c r="S1455" s="246"/>
      <c r="T1455" s="247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8" t="s">
        <v>159</v>
      </c>
      <c r="AU1455" s="248" t="s">
        <v>82</v>
      </c>
      <c r="AV1455" s="14" t="s">
        <v>82</v>
      </c>
      <c r="AW1455" s="14" t="s">
        <v>30</v>
      </c>
      <c r="AX1455" s="14" t="s">
        <v>73</v>
      </c>
      <c r="AY1455" s="248" t="s">
        <v>152</v>
      </c>
    </row>
    <row r="1456" s="15" customFormat="1">
      <c r="A1456" s="15"/>
      <c r="B1456" s="249"/>
      <c r="C1456" s="250"/>
      <c r="D1456" s="229" t="s">
        <v>159</v>
      </c>
      <c r="E1456" s="251" t="s">
        <v>1</v>
      </c>
      <c r="F1456" s="252" t="s">
        <v>162</v>
      </c>
      <c r="G1456" s="250"/>
      <c r="H1456" s="253">
        <v>14</v>
      </c>
      <c r="I1456" s="254"/>
      <c r="J1456" s="250"/>
      <c r="K1456" s="250"/>
      <c r="L1456" s="255"/>
      <c r="M1456" s="256"/>
      <c r="N1456" s="257"/>
      <c r="O1456" s="257"/>
      <c r="P1456" s="257"/>
      <c r="Q1456" s="257"/>
      <c r="R1456" s="257"/>
      <c r="S1456" s="257"/>
      <c r="T1456" s="258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59" t="s">
        <v>159</v>
      </c>
      <c r="AU1456" s="259" t="s">
        <v>82</v>
      </c>
      <c r="AV1456" s="15" t="s">
        <v>158</v>
      </c>
      <c r="AW1456" s="15" t="s">
        <v>30</v>
      </c>
      <c r="AX1456" s="15" t="s">
        <v>80</v>
      </c>
      <c r="AY1456" s="259" t="s">
        <v>152</v>
      </c>
    </row>
    <row r="1457" s="2" customFormat="1" ht="24.15" customHeight="1">
      <c r="A1457" s="38"/>
      <c r="B1457" s="39"/>
      <c r="C1457" s="260" t="s">
        <v>1562</v>
      </c>
      <c r="D1457" s="260" t="s">
        <v>203</v>
      </c>
      <c r="E1457" s="261" t="s">
        <v>1563</v>
      </c>
      <c r="F1457" s="262" t="s">
        <v>1564</v>
      </c>
      <c r="G1457" s="263" t="s">
        <v>218</v>
      </c>
      <c r="H1457" s="264">
        <v>4</v>
      </c>
      <c r="I1457" s="265"/>
      <c r="J1457" s="266">
        <f>ROUND(I1457*H1457,2)</f>
        <v>0</v>
      </c>
      <c r="K1457" s="262" t="s">
        <v>1</v>
      </c>
      <c r="L1457" s="267"/>
      <c r="M1457" s="268" t="s">
        <v>1</v>
      </c>
      <c r="N1457" s="269" t="s">
        <v>38</v>
      </c>
      <c r="O1457" s="91"/>
      <c r="P1457" s="223">
        <f>O1457*H1457</f>
        <v>0</v>
      </c>
      <c r="Q1457" s="223">
        <v>0</v>
      </c>
      <c r="R1457" s="223">
        <f>Q1457*H1457</f>
        <v>0</v>
      </c>
      <c r="S1457" s="223">
        <v>0</v>
      </c>
      <c r="T1457" s="224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25" t="s">
        <v>240</v>
      </c>
      <c r="AT1457" s="225" t="s">
        <v>203</v>
      </c>
      <c r="AU1457" s="225" t="s">
        <v>82</v>
      </c>
      <c r="AY1457" s="17" t="s">
        <v>152</v>
      </c>
      <c r="BE1457" s="226">
        <f>IF(N1457="základní",J1457,0)</f>
        <v>0</v>
      </c>
      <c r="BF1457" s="226">
        <f>IF(N1457="snížená",J1457,0)</f>
        <v>0</v>
      </c>
      <c r="BG1457" s="226">
        <f>IF(N1457="zákl. přenesená",J1457,0)</f>
        <v>0</v>
      </c>
      <c r="BH1457" s="226">
        <f>IF(N1457="sníž. přenesená",J1457,0)</f>
        <v>0</v>
      </c>
      <c r="BI1457" s="226">
        <f>IF(N1457="nulová",J1457,0)</f>
        <v>0</v>
      </c>
      <c r="BJ1457" s="17" t="s">
        <v>80</v>
      </c>
      <c r="BK1457" s="226">
        <f>ROUND(I1457*H1457,2)</f>
        <v>0</v>
      </c>
      <c r="BL1457" s="17" t="s">
        <v>190</v>
      </c>
      <c r="BM1457" s="225" t="s">
        <v>1565</v>
      </c>
    </row>
    <row r="1458" s="14" customFormat="1">
      <c r="A1458" s="14"/>
      <c r="B1458" s="238"/>
      <c r="C1458" s="239"/>
      <c r="D1458" s="229" t="s">
        <v>159</v>
      </c>
      <c r="E1458" s="240" t="s">
        <v>1</v>
      </c>
      <c r="F1458" s="241" t="s">
        <v>158</v>
      </c>
      <c r="G1458" s="239"/>
      <c r="H1458" s="242">
        <v>4</v>
      </c>
      <c r="I1458" s="243"/>
      <c r="J1458" s="239"/>
      <c r="K1458" s="239"/>
      <c r="L1458" s="244"/>
      <c r="M1458" s="245"/>
      <c r="N1458" s="246"/>
      <c r="O1458" s="246"/>
      <c r="P1458" s="246"/>
      <c r="Q1458" s="246"/>
      <c r="R1458" s="246"/>
      <c r="S1458" s="246"/>
      <c r="T1458" s="24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8" t="s">
        <v>159</v>
      </c>
      <c r="AU1458" s="248" t="s">
        <v>82</v>
      </c>
      <c r="AV1458" s="14" t="s">
        <v>82</v>
      </c>
      <c r="AW1458" s="14" t="s">
        <v>30</v>
      </c>
      <c r="AX1458" s="14" t="s">
        <v>73</v>
      </c>
      <c r="AY1458" s="248" t="s">
        <v>152</v>
      </c>
    </row>
    <row r="1459" s="15" customFormat="1">
      <c r="A1459" s="15"/>
      <c r="B1459" s="249"/>
      <c r="C1459" s="250"/>
      <c r="D1459" s="229" t="s">
        <v>159</v>
      </c>
      <c r="E1459" s="251" t="s">
        <v>1</v>
      </c>
      <c r="F1459" s="252" t="s">
        <v>162</v>
      </c>
      <c r="G1459" s="250"/>
      <c r="H1459" s="253">
        <v>4</v>
      </c>
      <c r="I1459" s="254"/>
      <c r="J1459" s="250"/>
      <c r="K1459" s="250"/>
      <c r="L1459" s="255"/>
      <c r="M1459" s="256"/>
      <c r="N1459" s="257"/>
      <c r="O1459" s="257"/>
      <c r="P1459" s="257"/>
      <c r="Q1459" s="257"/>
      <c r="R1459" s="257"/>
      <c r="S1459" s="257"/>
      <c r="T1459" s="258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9" t="s">
        <v>159</v>
      </c>
      <c r="AU1459" s="259" t="s">
        <v>82</v>
      </c>
      <c r="AV1459" s="15" t="s">
        <v>158</v>
      </c>
      <c r="AW1459" s="15" t="s">
        <v>30</v>
      </c>
      <c r="AX1459" s="15" t="s">
        <v>80</v>
      </c>
      <c r="AY1459" s="259" t="s">
        <v>152</v>
      </c>
    </row>
    <row r="1460" s="2" customFormat="1" ht="24.15" customHeight="1">
      <c r="A1460" s="38"/>
      <c r="B1460" s="39"/>
      <c r="C1460" s="214" t="s">
        <v>951</v>
      </c>
      <c r="D1460" s="214" t="s">
        <v>154</v>
      </c>
      <c r="E1460" s="215" t="s">
        <v>1566</v>
      </c>
      <c r="F1460" s="216" t="s">
        <v>1567</v>
      </c>
      <c r="G1460" s="217" t="s">
        <v>218</v>
      </c>
      <c r="H1460" s="218">
        <v>3</v>
      </c>
      <c r="I1460" s="219"/>
      <c r="J1460" s="220">
        <f>ROUND(I1460*H1460,2)</f>
        <v>0</v>
      </c>
      <c r="K1460" s="216" t="s">
        <v>1</v>
      </c>
      <c r="L1460" s="44"/>
      <c r="M1460" s="221" t="s">
        <v>1</v>
      </c>
      <c r="N1460" s="222" t="s">
        <v>38</v>
      </c>
      <c r="O1460" s="91"/>
      <c r="P1460" s="223">
        <f>O1460*H1460</f>
        <v>0</v>
      </c>
      <c r="Q1460" s="223">
        <v>0</v>
      </c>
      <c r="R1460" s="223">
        <f>Q1460*H1460</f>
        <v>0</v>
      </c>
      <c r="S1460" s="223">
        <v>0</v>
      </c>
      <c r="T1460" s="224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25" t="s">
        <v>190</v>
      </c>
      <c r="AT1460" s="225" t="s">
        <v>154</v>
      </c>
      <c r="AU1460" s="225" t="s">
        <v>82</v>
      </c>
      <c r="AY1460" s="17" t="s">
        <v>152</v>
      </c>
      <c r="BE1460" s="226">
        <f>IF(N1460="základní",J1460,0)</f>
        <v>0</v>
      </c>
      <c r="BF1460" s="226">
        <f>IF(N1460="snížená",J1460,0)</f>
        <v>0</v>
      </c>
      <c r="BG1460" s="226">
        <f>IF(N1460="zákl. přenesená",J1460,0)</f>
        <v>0</v>
      </c>
      <c r="BH1460" s="226">
        <f>IF(N1460="sníž. přenesená",J1460,0)</f>
        <v>0</v>
      </c>
      <c r="BI1460" s="226">
        <f>IF(N1460="nulová",J1460,0)</f>
        <v>0</v>
      </c>
      <c r="BJ1460" s="17" t="s">
        <v>80</v>
      </c>
      <c r="BK1460" s="226">
        <f>ROUND(I1460*H1460,2)</f>
        <v>0</v>
      </c>
      <c r="BL1460" s="17" t="s">
        <v>190</v>
      </c>
      <c r="BM1460" s="225" t="s">
        <v>1568</v>
      </c>
    </row>
    <row r="1461" s="13" customFormat="1">
      <c r="A1461" s="13"/>
      <c r="B1461" s="227"/>
      <c r="C1461" s="228"/>
      <c r="D1461" s="229" t="s">
        <v>159</v>
      </c>
      <c r="E1461" s="230" t="s">
        <v>1</v>
      </c>
      <c r="F1461" s="231" t="s">
        <v>1569</v>
      </c>
      <c r="G1461" s="228"/>
      <c r="H1461" s="230" t="s">
        <v>1</v>
      </c>
      <c r="I1461" s="232"/>
      <c r="J1461" s="228"/>
      <c r="K1461" s="228"/>
      <c r="L1461" s="233"/>
      <c r="M1461" s="234"/>
      <c r="N1461" s="235"/>
      <c r="O1461" s="235"/>
      <c r="P1461" s="235"/>
      <c r="Q1461" s="235"/>
      <c r="R1461" s="235"/>
      <c r="S1461" s="235"/>
      <c r="T1461" s="23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7" t="s">
        <v>159</v>
      </c>
      <c r="AU1461" s="237" t="s">
        <v>82</v>
      </c>
      <c r="AV1461" s="13" t="s">
        <v>80</v>
      </c>
      <c r="AW1461" s="13" t="s">
        <v>30</v>
      </c>
      <c r="AX1461" s="13" t="s">
        <v>73</v>
      </c>
      <c r="AY1461" s="237" t="s">
        <v>152</v>
      </c>
    </row>
    <row r="1462" s="13" customFormat="1">
      <c r="A1462" s="13"/>
      <c r="B1462" s="227"/>
      <c r="C1462" s="228"/>
      <c r="D1462" s="229" t="s">
        <v>159</v>
      </c>
      <c r="E1462" s="230" t="s">
        <v>1</v>
      </c>
      <c r="F1462" s="231" t="s">
        <v>1570</v>
      </c>
      <c r="G1462" s="228"/>
      <c r="H1462" s="230" t="s">
        <v>1</v>
      </c>
      <c r="I1462" s="232"/>
      <c r="J1462" s="228"/>
      <c r="K1462" s="228"/>
      <c r="L1462" s="233"/>
      <c r="M1462" s="234"/>
      <c r="N1462" s="235"/>
      <c r="O1462" s="235"/>
      <c r="P1462" s="235"/>
      <c r="Q1462" s="235"/>
      <c r="R1462" s="235"/>
      <c r="S1462" s="235"/>
      <c r="T1462" s="23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7" t="s">
        <v>159</v>
      </c>
      <c r="AU1462" s="237" t="s">
        <v>82</v>
      </c>
      <c r="AV1462" s="13" t="s">
        <v>80</v>
      </c>
      <c r="AW1462" s="13" t="s">
        <v>30</v>
      </c>
      <c r="AX1462" s="13" t="s">
        <v>73</v>
      </c>
      <c r="AY1462" s="237" t="s">
        <v>152</v>
      </c>
    </row>
    <row r="1463" s="14" customFormat="1">
      <c r="A1463" s="14"/>
      <c r="B1463" s="238"/>
      <c r="C1463" s="239"/>
      <c r="D1463" s="229" t="s">
        <v>159</v>
      </c>
      <c r="E1463" s="240" t="s">
        <v>1</v>
      </c>
      <c r="F1463" s="241" t="s">
        <v>80</v>
      </c>
      <c r="G1463" s="239"/>
      <c r="H1463" s="242">
        <v>1</v>
      </c>
      <c r="I1463" s="243"/>
      <c r="J1463" s="239"/>
      <c r="K1463" s="239"/>
      <c r="L1463" s="244"/>
      <c r="M1463" s="245"/>
      <c r="N1463" s="246"/>
      <c r="O1463" s="246"/>
      <c r="P1463" s="246"/>
      <c r="Q1463" s="246"/>
      <c r="R1463" s="246"/>
      <c r="S1463" s="246"/>
      <c r="T1463" s="24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8" t="s">
        <v>159</v>
      </c>
      <c r="AU1463" s="248" t="s">
        <v>82</v>
      </c>
      <c r="AV1463" s="14" t="s">
        <v>82</v>
      </c>
      <c r="AW1463" s="14" t="s">
        <v>30</v>
      </c>
      <c r="AX1463" s="14" t="s">
        <v>73</v>
      </c>
      <c r="AY1463" s="248" t="s">
        <v>152</v>
      </c>
    </row>
    <row r="1464" s="13" customFormat="1">
      <c r="A1464" s="13"/>
      <c r="B1464" s="227"/>
      <c r="C1464" s="228"/>
      <c r="D1464" s="229" t="s">
        <v>159</v>
      </c>
      <c r="E1464" s="230" t="s">
        <v>1</v>
      </c>
      <c r="F1464" s="231" t="s">
        <v>274</v>
      </c>
      <c r="G1464" s="228"/>
      <c r="H1464" s="230" t="s">
        <v>1</v>
      </c>
      <c r="I1464" s="232"/>
      <c r="J1464" s="228"/>
      <c r="K1464" s="228"/>
      <c r="L1464" s="233"/>
      <c r="M1464" s="234"/>
      <c r="N1464" s="235"/>
      <c r="O1464" s="235"/>
      <c r="P1464" s="235"/>
      <c r="Q1464" s="235"/>
      <c r="R1464" s="235"/>
      <c r="S1464" s="235"/>
      <c r="T1464" s="23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7" t="s">
        <v>159</v>
      </c>
      <c r="AU1464" s="237" t="s">
        <v>82</v>
      </c>
      <c r="AV1464" s="13" t="s">
        <v>80</v>
      </c>
      <c r="AW1464" s="13" t="s">
        <v>30</v>
      </c>
      <c r="AX1464" s="13" t="s">
        <v>73</v>
      </c>
      <c r="AY1464" s="237" t="s">
        <v>152</v>
      </c>
    </row>
    <row r="1465" s="14" customFormat="1">
      <c r="A1465" s="14"/>
      <c r="B1465" s="238"/>
      <c r="C1465" s="239"/>
      <c r="D1465" s="229" t="s">
        <v>159</v>
      </c>
      <c r="E1465" s="240" t="s">
        <v>1</v>
      </c>
      <c r="F1465" s="241" t="s">
        <v>80</v>
      </c>
      <c r="G1465" s="239"/>
      <c r="H1465" s="242">
        <v>1</v>
      </c>
      <c r="I1465" s="243"/>
      <c r="J1465" s="239"/>
      <c r="K1465" s="239"/>
      <c r="L1465" s="244"/>
      <c r="M1465" s="245"/>
      <c r="N1465" s="246"/>
      <c r="O1465" s="246"/>
      <c r="P1465" s="246"/>
      <c r="Q1465" s="246"/>
      <c r="R1465" s="246"/>
      <c r="S1465" s="246"/>
      <c r="T1465" s="24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8" t="s">
        <v>159</v>
      </c>
      <c r="AU1465" s="248" t="s">
        <v>82</v>
      </c>
      <c r="AV1465" s="14" t="s">
        <v>82</v>
      </c>
      <c r="AW1465" s="14" t="s">
        <v>30</v>
      </c>
      <c r="AX1465" s="14" t="s">
        <v>73</v>
      </c>
      <c r="AY1465" s="248" t="s">
        <v>152</v>
      </c>
    </row>
    <row r="1466" s="13" customFormat="1">
      <c r="A1466" s="13"/>
      <c r="B1466" s="227"/>
      <c r="C1466" s="228"/>
      <c r="D1466" s="229" t="s">
        <v>159</v>
      </c>
      <c r="E1466" s="230" t="s">
        <v>1</v>
      </c>
      <c r="F1466" s="231" t="s">
        <v>266</v>
      </c>
      <c r="G1466" s="228"/>
      <c r="H1466" s="230" t="s">
        <v>1</v>
      </c>
      <c r="I1466" s="232"/>
      <c r="J1466" s="228"/>
      <c r="K1466" s="228"/>
      <c r="L1466" s="233"/>
      <c r="M1466" s="234"/>
      <c r="N1466" s="235"/>
      <c r="O1466" s="235"/>
      <c r="P1466" s="235"/>
      <c r="Q1466" s="235"/>
      <c r="R1466" s="235"/>
      <c r="S1466" s="235"/>
      <c r="T1466" s="23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7" t="s">
        <v>159</v>
      </c>
      <c r="AU1466" s="237" t="s">
        <v>82</v>
      </c>
      <c r="AV1466" s="13" t="s">
        <v>80</v>
      </c>
      <c r="AW1466" s="13" t="s">
        <v>30</v>
      </c>
      <c r="AX1466" s="13" t="s">
        <v>73</v>
      </c>
      <c r="AY1466" s="237" t="s">
        <v>152</v>
      </c>
    </row>
    <row r="1467" s="14" customFormat="1">
      <c r="A1467" s="14"/>
      <c r="B1467" s="238"/>
      <c r="C1467" s="239"/>
      <c r="D1467" s="229" t="s">
        <v>159</v>
      </c>
      <c r="E1467" s="240" t="s">
        <v>1</v>
      </c>
      <c r="F1467" s="241" t="s">
        <v>80</v>
      </c>
      <c r="G1467" s="239"/>
      <c r="H1467" s="242">
        <v>1</v>
      </c>
      <c r="I1467" s="243"/>
      <c r="J1467" s="239"/>
      <c r="K1467" s="239"/>
      <c r="L1467" s="244"/>
      <c r="M1467" s="245"/>
      <c r="N1467" s="246"/>
      <c r="O1467" s="246"/>
      <c r="P1467" s="246"/>
      <c r="Q1467" s="246"/>
      <c r="R1467" s="246"/>
      <c r="S1467" s="246"/>
      <c r="T1467" s="247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8" t="s">
        <v>159</v>
      </c>
      <c r="AU1467" s="248" t="s">
        <v>82</v>
      </c>
      <c r="AV1467" s="14" t="s">
        <v>82</v>
      </c>
      <c r="AW1467" s="14" t="s">
        <v>30</v>
      </c>
      <c r="AX1467" s="14" t="s">
        <v>73</v>
      </c>
      <c r="AY1467" s="248" t="s">
        <v>152</v>
      </c>
    </row>
    <row r="1468" s="15" customFormat="1">
      <c r="A1468" s="15"/>
      <c r="B1468" s="249"/>
      <c r="C1468" s="250"/>
      <c r="D1468" s="229" t="s">
        <v>159</v>
      </c>
      <c r="E1468" s="251" t="s">
        <v>1</v>
      </c>
      <c r="F1468" s="252" t="s">
        <v>162</v>
      </c>
      <c r="G1468" s="250"/>
      <c r="H1468" s="253">
        <v>3</v>
      </c>
      <c r="I1468" s="254"/>
      <c r="J1468" s="250"/>
      <c r="K1468" s="250"/>
      <c r="L1468" s="255"/>
      <c r="M1468" s="256"/>
      <c r="N1468" s="257"/>
      <c r="O1468" s="257"/>
      <c r="P1468" s="257"/>
      <c r="Q1468" s="257"/>
      <c r="R1468" s="257"/>
      <c r="S1468" s="257"/>
      <c r="T1468" s="258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59" t="s">
        <v>159</v>
      </c>
      <c r="AU1468" s="259" t="s">
        <v>82</v>
      </c>
      <c r="AV1468" s="15" t="s">
        <v>158</v>
      </c>
      <c r="AW1468" s="15" t="s">
        <v>30</v>
      </c>
      <c r="AX1468" s="15" t="s">
        <v>80</v>
      </c>
      <c r="AY1468" s="259" t="s">
        <v>152</v>
      </c>
    </row>
    <row r="1469" s="2" customFormat="1" ht="24.15" customHeight="1">
      <c r="A1469" s="38"/>
      <c r="B1469" s="39"/>
      <c r="C1469" s="260" t="s">
        <v>1571</v>
      </c>
      <c r="D1469" s="260" t="s">
        <v>203</v>
      </c>
      <c r="E1469" s="261" t="s">
        <v>1572</v>
      </c>
      <c r="F1469" s="262" t="s">
        <v>1573</v>
      </c>
      <c r="G1469" s="263" t="s">
        <v>218</v>
      </c>
      <c r="H1469" s="264">
        <v>2</v>
      </c>
      <c r="I1469" s="265"/>
      <c r="J1469" s="266">
        <f>ROUND(I1469*H1469,2)</f>
        <v>0</v>
      </c>
      <c r="K1469" s="262" t="s">
        <v>1</v>
      </c>
      <c r="L1469" s="267"/>
      <c r="M1469" s="268" t="s">
        <v>1</v>
      </c>
      <c r="N1469" s="269" t="s">
        <v>38</v>
      </c>
      <c r="O1469" s="91"/>
      <c r="P1469" s="223">
        <f>O1469*H1469</f>
        <v>0</v>
      </c>
      <c r="Q1469" s="223">
        <v>0</v>
      </c>
      <c r="R1469" s="223">
        <f>Q1469*H1469</f>
        <v>0</v>
      </c>
      <c r="S1469" s="223">
        <v>0</v>
      </c>
      <c r="T1469" s="224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25" t="s">
        <v>240</v>
      </c>
      <c r="AT1469" s="225" t="s">
        <v>203</v>
      </c>
      <c r="AU1469" s="225" t="s">
        <v>82</v>
      </c>
      <c r="AY1469" s="17" t="s">
        <v>152</v>
      </c>
      <c r="BE1469" s="226">
        <f>IF(N1469="základní",J1469,0)</f>
        <v>0</v>
      </c>
      <c r="BF1469" s="226">
        <f>IF(N1469="snížená",J1469,0)</f>
        <v>0</v>
      </c>
      <c r="BG1469" s="226">
        <f>IF(N1469="zákl. přenesená",J1469,0)</f>
        <v>0</v>
      </c>
      <c r="BH1469" s="226">
        <f>IF(N1469="sníž. přenesená",J1469,0)</f>
        <v>0</v>
      </c>
      <c r="BI1469" s="226">
        <f>IF(N1469="nulová",J1469,0)</f>
        <v>0</v>
      </c>
      <c r="BJ1469" s="17" t="s">
        <v>80</v>
      </c>
      <c r="BK1469" s="226">
        <f>ROUND(I1469*H1469,2)</f>
        <v>0</v>
      </c>
      <c r="BL1469" s="17" t="s">
        <v>190</v>
      </c>
      <c r="BM1469" s="225" t="s">
        <v>1574</v>
      </c>
    </row>
    <row r="1470" s="14" customFormat="1">
      <c r="A1470" s="14"/>
      <c r="B1470" s="238"/>
      <c r="C1470" s="239"/>
      <c r="D1470" s="229" t="s">
        <v>159</v>
      </c>
      <c r="E1470" s="240" t="s">
        <v>1</v>
      </c>
      <c r="F1470" s="241" t="s">
        <v>438</v>
      </c>
      <c r="G1470" s="239"/>
      <c r="H1470" s="242">
        <v>2</v>
      </c>
      <c r="I1470" s="243"/>
      <c r="J1470" s="239"/>
      <c r="K1470" s="239"/>
      <c r="L1470" s="244"/>
      <c r="M1470" s="245"/>
      <c r="N1470" s="246"/>
      <c r="O1470" s="246"/>
      <c r="P1470" s="246"/>
      <c r="Q1470" s="246"/>
      <c r="R1470" s="246"/>
      <c r="S1470" s="246"/>
      <c r="T1470" s="24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8" t="s">
        <v>159</v>
      </c>
      <c r="AU1470" s="248" t="s">
        <v>82</v>
      </c>
      <c r="AV1470" s="14" t="s">
        <v>82</v>
      </c>
      <c r="AW1470" s="14" t="s">
        <v>30</v>
      </c>
      <c r="AX1470" s="14" t="s">
        <v>73</v>
      </c>
      <c r="AY1470" s="248" t="s">
        <v>152</v>
      </c>
    </row>
    <row r="1471" s="15" customFormat="1">
      <c r="A1471" s="15"/>
      <c r="B1471" s="249"/>
      <c r="C1471" s="250"/>
      <c r="D1471" s="229" t="s">
        <v>159</v>
      </c>
      <c r="E1471" s="251" t="s">
        <v>1</v>
      </c>
      <c r="F1471" s="252" t="s">
        <v>162</v>
      </c>
      <c r="G1471" s="250"/>
      <c r="H1471" s="253">
        <v>2</v>
      </c>
      <c r="I1471" s="254"/>
      <c r="J1471" s="250"/>
      <c r="K1471" s="250"/>
      <c r="L1471" s="255"/>
      <c r="M1471" s="256"/>
      <c r="N1471" s="257"/>
      <c r="O1471" s="257"/>
      <c r="P1471" s="257"/>
      <c r="Q1471" s="257"/>
      <c r="R1471" s="257"/>
      <c r="S1471" s="257"/>
      <c r="T1471" s="258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9" t="s">
        <v>159</v>
      </c>
      <c r="AU1471" s="259" t="s">
        <v>82</v>
      </c>
      <c r="AV1471" s="15" t="s">
        <v>158</v>
      </c>
      <c r="AW1471" s="15" t="s">
        <v>30</v>
      </c>
      <c r="AX1471" s="15" t="s">
        <v>80</v>
      </c>
      <c r="AY1471" s="259" t="s">
        <v>152</v>
      </c>
    </row>
    <row r="1472" s="2" customFormat="1" ht="24.15" customHeight="1">
      <c r="A1472" s="38"/>
      <c r="B1472" s="39"/>
      <c r="C1472" s="260" t="s">
        <v>955</v>
      </c>
      <c r="D1472" s="260" t="s">
        <v>203</v>
      </c>
      <c r="E1472" s="261" t="s">
        <v>1575</v>
      </c>
      <c r="F1472" s="262" t="s">
        <v>1576</v>
      </c>
      <c r="G1472" s="263" t="s">
        <v>218</v>
      </c>
      <c r="H1472" s="264">
        <v>1</v>
      </c>
      <c r="I1472" s="265"/>
      <c r="J1472" s="266">
        <f>ROUND(I1472*H1472,2)</f>
        <v>0</v>
      </c>
      <c r="K1472" s="262" t="s">
        <v>1</v>
      </c>
      <c r="L1472" s="267"/>
      <c r="M1472" s="268" t="s">
        <v>1</v>
      </c>
      <c r="N1472" s="269" t="s">
        <v>38</v>
      </c>
      <c r="O1472" s="91"/>
      <c r="P1472" s="223">
        <f>O1472*H1472</f>
        <v>0</v>
      </c>
      <c r="Q1472" s="223">
        <v>0</v>
      </c>
      <c r="R1472" s="223">
        <f>Q1472*H1472</f>
        <v>0</v>
      </c>
      <c r="S1472" s="223">
        <v>0</v>
      </c>
      <c r="T1472" s="224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225" t="s">
        <v>240</v>
      </c>
      <c r="AT1472" s="225" t="s">
        <v>203</v>
      </c>
      <c r="AU1472" s="225" t="s">
        <v>82</v>
      </c>
      <c r="AY1472" s="17" t="s">
        <v>152</v>
      </c>
      <c r="BE1472" s="226">
        <f>IF(N1472="základní",J1472,0)</f>
        <v>0</v>
      </c>
      <c r="BF1472" s="226">
        <f>IF(N1472="snížená",J1472,0)</f>
        <v>0</v>
      </c>
      <c r="BG1472" s="226">
        <f>IF(N1472="zákl. přenesená",J1472,0)</f>
        <v>0</v>
      </c>
      <c r="BH1472" s="226">
        <f>IF(N1472="sníž. přenesená",J1472,0)</f>
        <v>0</v>
      </c>
      <c r="BI1472" s="226">
        <f>IF(N1472="nulová",J1472,0)</f>
        <v>0</v>
      </c>
      <c r="BJ1472" s="17" t="s">
        <v>80</v>
      </c>
      <c r="BK1472" s="226">
        <f>ROUND(I1472*H1472,2)</f>
        <v>0</v>
      </c>
      <c r="BL1472" s="17" t="s">
        <v>190</v>
      </c>
      <c r="BM1472" s="225" t="s">
        <v>1577</v>
      </c>
    </row>
    <row r="1473" s="14" customFormat="1">
      <c r="A1473" s="14"/>
      <c r="B1473" s="238"/>
      <c r="C1473" s="239"/>
      <c r="D1473" s="229" t="s">
        <v>159</v>
      </c>
      <c r="E1473" s="240" t="s">
        <v>1</v>
      </c>
      <c r="F1473" s="241" t="s">
        <v>80</v>
      </c>
      <c r="G1473" s="239"/>
      <c r="H1473" s="242">
        <v>1</v>
      </c>
      <c r="I1473" s="243"/>
      <c r="J1473" s="239"/>
      <c r="K1473" s="239"/>
      <c r="L1473" s="244"/>
      <c r="M1473" s="245"/>
      <c r="N1473" s="246"/>
      <c r="O1473" s="246"/>
      <c r="P1473" s="246"/>
      <c r="Q1473" s="246"/>
      <c r="R1473" s="246"/>
      <c r="S1473" s="246"/>
      <c r="T1473" s="247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8" t="s">
        <v>159</v>
      </c>
      <c r="AU1473" s="248" t="s">
        <v>82</v>
      </c>
      <c r="AV1473" s="14" t="s">
        <v>82</v>
      </c>
      <c r="AW1473" s="14" t="s">
        <v>30</v>
      </c>
      <c r="AX1473" s="14" t="s">
        <v>73</v>
      </c>
      <c r="AY1473" s="248" t="s">
        <v>152</v>
      </c>
    </row>
    <row r="1474" s="15" customFormat="1">
      <c r="A1474" s="15"/>
      <c r="B1474" s="249"/>
      <c r="C1474" s="250"/>
      <c r="D1474" s="229" t="s">
        <v>159</v>
      </c>
      <c r="E1474" s="251" t="s">
        <v>1</v>
      </c>
      <c r="F1474" s="252" t="s">
        <v>162</v>
      </c>
      <c r="G1474" s="250"/>
      <c r="H1474" s="253">
        <v>1</v>
      </c>
      <c r="I1474" s="254"/>
      <c r="J1474" s="250"/>
      <c r="K1474" s="250"/>
      <c r="L1474" s="255"/>
      <c r="M1474" s="256"/>
      <c r="N1474" s="257"/>
      <c r="O1474" s="257"/>
      <c r="P1474" s="257"/>
      <c r="Q1474" s="257"/>
      <c r="R1474" s="257"/>
      <c r="S1474" s="257"/>
      <c r="T1474" s="258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59" t="s">
        <v>159</v>
      </c>
      <c r="AU1474" s="259" t="s">
        <v>82</v>
      </c>
      <c r="AV1474" s="15" t="s">
        <v>158</v>
      </c>
      <c r="AW1474" s="15" t="s">
        <v>30</v>
      </c>
      <c r="AX1474" s="15" t="s">
        <v>80</v>
      </c>
      <c r="AY1474" s="259" t="s">
        <v>152</v>
      </c>
    </row>
    <row r="1475" s="2" customFormat="1" ht="21.75" customHeight="1">
      <c r="A1475" s="38"/>
      <c r="B1475" s="39"/>
      <c r="C1475" s="214" t="s">
        <v>1578</v>
      </c>
      <c r="D1475" s="214" t="s">
        <v>154</v>
      </c>
      <c r="E1475" s="215" t="s">
        <v>1579</v>
      </c>
      <c r="F1475" s="216" t="s">
        <v>1580</v>
      </c>
      <c r="G1475" s="217" t="s">
        <v>218</v>
      </c>
      <c r="H1475" s="218">
        <v>5</v>
      </c>
      <c r="I1475" s="219"/>
      <c r="J1475" s="220">
        <f>ROUND(I1475*H1475,2)</f>
        <v>0</v>
      </c>
      <c r="K1475" s="216" t="s">
        <v>1</v>
      </c>
      <c r="L1475" s="44"/>
      <c r="M1475" s="221" t="s">
        <v>1</v>
      </c>
      <c r="N1475" s="222" t="s">
        <v>38</v>
      </c>
      <c r="O1475" s="91"/>
      <c r="P1475" s="223">
        <f>O1475*H1475</f>
        <v>0</v>
      </c>
      <c r="Q1475" s="223">
        <v>0</v>
      </c>
      <c r="R1475" s="223">
        <f>Q1475*H1475</f>
        <v>0</v>
      </c>
      <c r="S1475" s="223">
        <v>0</v>
      </c>
      <c r="T1475" s="224">
        <f>S1475*H1475</f>
        <v>0</v>
      </c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R1475" s="225" t="s">
        <v>190</v>
      </c>
      <c r="AT1475" s="225" t="s">
        <v>154</v>
      </c>
      <c r="AU1475" s="225" t="s">
        <v>82</v>
      </c>
      <c r="AY1475" s="17" t="s">
        <v>152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7" t="s">
        <v>80</v>
      </c>
      <c r="BK1475" s="226">
        <f>ROUND(I1475*H1475,2)</f>
        <v>0</v>
      </c>
      <c r="BL1475" s="17" t="s">
        <v>190</v>
      </c>
      <c r="BM1475" s="225" t="s">
        <v>1581</v>
      </c>
    </row>
    <row r="1476" s="2" customFormat="1" ht="24.15" customHeight="1">
      <c r="A1476" s="38"/>
      <c r="B1476" s="39"/>
      <c r="C1476" s="260" t="s">
        <v>960</v>
      </c>
      <c r="D1476" s="260" t="s">
        <v>203</v>
      </c>
      <c r="E1476" s="261" t="s">
        <v>1582</v>
      </c>
      <c r="F1476" s="262" t="s">
        <v>1583</v>
      </c>
      <c r="G1476" s="263" t="s">
        <v>218</v>
      </c>
      <c r="H1476" s="264">
        <v>5</v>
      </c>
      <c r="I1476" s="265"/>
      <c r="J1476" s="266">
        <f>ROUND(I1476*H1476,2)</f>
        <v>0</v>
      </c>
      <c r="K1476" s="262" t="s">
        <v>1</v>
      </c>
      <c r="L1476" s="267"/>
      <c r="M1476" s="268" t="s">
        <v>1</v>
      </c>
      <c r="N1476" s="269" t="s">
        <v>38</v>
      </c>
      <c r="O1476" s="91"/>
      <c r="P1476" s="223">
        <f>O1476*H1476</f>
        <v>0</v>
      </c>
      <c r="Q1476" s="223">
        <v>0</v>
      </c>
      <c r="R1476" s="223">
        <f>Q1476*H1476</f>
        <v>0</v>
      </c>
      <c r="S1476" s="223">
        <v>0</v>
      </c>
      <c r="T1476" s="224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25" t="s">
        <v>240</v>
      </c>
      <c r="AT1476" s="225" t="s">
        <v>203</v>
      </c>
      <c r="AU1476" s="225" t="s">
        <v>82</v>
      </c>
      <c r="AY1476" s="17" t="s">
        <v>152</v>
      </c>
      <c r="BE1476" s="226">
        <f>IF(N1476="základní",J1476,0)</f>
        <v>0</v>
      </c>
      <c r="BF1476" s="226">
        <f>IF(N1476="snížená",J1476,0)</f>
        <v>0</v>
      </c>
      <c r="BG1476" s="226">
        <f>IF(N1476="zákl. přenesená",J1476,0)</f>
        <v>0</v>
      </c>
      <c r="BH1476" s="226">
        <f>IF(N1476="sníž. přenesená",J1476,0)</f>
        <v>0</v>
      </c>
      <c r="BI1476" s="226">
        <f>IF(N1476="nulová",J1476,0)</f>
        <v>0</v>
      </c>
      <c r="BJ1476" s="17" t="s">
        <v>80</v>
      </c>
      <c r="BK1476" s="226">
        <f>ROUND(I1476*H1476,2)</f>
        <v>0</v>
      </c>
      <c r="BL1476" s="17" t="s">
        <v>190</v>
      </c>
      <c r="BM1476" s="225" t="s">
        <v>1584</v>
      </c>
    </row>
    <row r="1477" s="2" customFormat="1" ht="24.15" customHeight="1">
      <c r="A1477" s="38"/>
      <c r="B1477" s="39"/>
      <c r="C1477" s="214" t="s">
        <v>1585</v>
      </c>
      <c r="D1477" s="214" t="s">
        <v>154</v>
      </c>
      <c r="E1477" s="215" t="s">
        <v>1586</v>
      </c>
      <c r="F1477" s="216" t="s">
        <v>1587</v>
      </c>
      <c r="G1477" s="217" t="s">
        <v>278</v>
      </c>
      <c r="H1477" s="218">
        <v>3</v>
      </c>
      <c r="I1477" s="219"/>
      <c r="J1477" s="220">
        <f>ROUND(I1477*H1477,2)</f>
        <v>0</v>
      </c>
      <c r="K1477" s="216" t="s">
        <v>1</v>
      </c>
      <c r="L1477" s="44"/>
      <c r="M1477" s="221" t="s">
        <v>1</v>
      </c>
      <c r="N1477" s="222" t="s">
        <v>38</v>
      </c>
      <c r="O1477" s="91"/>
      <c r="P1477" s="223">
        <f>O1477*H1477</f>
        <v>0</v>
      </c>
      <c r="Q1477" s="223">
        <v>0</v>
      </c>
      <c r="R1477" s="223">
        <f>Q1477*H1477</f>
        <v>0</v>
      </c>
      <c r="S1477" s="223">
        <v>0</v>
      </c>
      <c r="T1477" s="224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25" t="s">
        <v>190</v>
      </c>
      <c r="AT1477" s="225" t="s">
        <v>154</v>
      </c>
      <c r="AU1477" s="225" t="s">
        <v>82</v>
      </c>
      <c r="AY1477" s="17" t="s">
        <v>152</v>
      </c>
      <c r="BE1477" s="226">
        <f>IF(N1477="základní",J1477,0)</f>
        <v>0</v>
      </c>
      <c r="BF1477" s="226">
        <f>IF(N1477="snížená",J1477,0)</f>
        <v>0</v>
      </c>
      <c r="BG1477" s="226">
        <f>IF(N1477="zákl. přenesená",J1477,0)</f>
        <v>0</v>
      </c>
      <c r="BH1477" s="226">
        <f>IF(N1477="sníž. přenesená",J1477,0)</f>
        <v>0</v>
      </c>
      <c r="BI1477" s="226">
        <f>IF(N1477="nulová",J1477,0)</f>
        <v>0</v>
      </c>
      <c r="BJ1477" s="17" t="s">
        <v>80</v>
      </c>
      <c r="BK1477" s="226">
        <f>ROUND(I1477*H1477,2)</f>
        <v>0</v>
      </c>
      <c r="BL1477" s="17" t="s">
        <v>190</v>
      </c>
      <c r="BM1477" s="225" t="s">
        <v>1588</v>
      </c>
    </row>
    <row r="1478" s="13" customFormat="1">
      <c r="A1478" s="13"/>
      <c r="B1478" s="227"/>
      <c r="C1478" s="228"/>
      <c r="D1478" s="229" t="s">
        <v>159</v>
      </c>
      <c r="E1478" s="230" t="s">
        <v>1</v>
      </c>
      <c r="F1478" s="231" t="s">
        <v>1515</v>
      </c>
      <c r="G1478" s="228"/>
      <c r="H1478" s="230" t="s">
        <v>1</v>
      </c>
      <c r="I1478" s="232"/>
      <c r="J1478" s="228"/>
      <c r="K1478" s="228"/>
      <c r="L1478" s="233"/>
      <c r="M1478" s="234"/>
      <c r="N1478" s="235"/>
      <c r="O1478" s="235"/>
      <c r="P1478" s="235"/>
      <c r="Q1478" s="235"/>
      <c r="R1478" s="235"/>
      <c r="S1478" s="235"/>
      <c r="T1478" s="236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7" t="s">
        <v>159</v>
      </c>
      <c r="AU1478" s="237" t="s">
        <v>82</v>
      </c>
      <c r="AV1478" s="13" t="s">
        <v>80</v>
      </c>
      <c r="AW1478" s="13" t="s">
        <v>30</v>
      </c>
      <c r="AX1478" s="13" t="s">
        <v>73</v>
      </c>
      <c r="AY1478" s="237" t="s">
        <v>152</v>
      </c>
    </row>
    <row r="1479" s="14" customFormat="1">
      <c r="A1479" s="14"/>
      <c r="B1479" s="238"/>
      <c r="C1479" s="239"/>
      <c r="D1479" s="229" t="s">
        <v>159</v>
      </c>
      <c r="E1479" s="240" t="s">
        <v>1</v>
      </c>
      <c r="F1479" s="241" t="s">
        <v>1589</v>
      </c>
      <c r="G1479" s="239"/>
      <c r="H1479" s="242">
        <v>3</v>
      </c>
      <c r="I1479" s="243"/>
      <c r="J1479" s="239"/>
      <c r="K1479" s="239"/>
      <c r="L1479" s="244"/>
      <c r="M1479" s="245"/>
      <c r="N1479" s="246"/>
      <c r="O1479" s="246"/>
      <c r="P1479" s="246"/>
      <c r="Q1479" s="246"/>
      <c r="R1479" s="246"/>
      <c r="S1479" s="246"/>
      <c r="T1479" s="247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8" t="s">
        <v>159</v>
      </c>
      <c r="AU1479" s="248" t="s">
        <v>82</v>
      </c>
      <c r="AV1479" s="14" t="s">
        <v>82</v>
      </c>
      <c r="AW1479" s="14" t="s">
        <v>30</v>
      </c>
      <c r="AX1479" s="14" t="s">
        <v>73</v>
      </c>
      <c r="AY1479" s="248" t="s">
        <v>152</v>
      </c>
    </row>
    <row r="1480" s="15" customFormat="1">
      <c r="A1480" s="15"/>
      <c r="B1480" s="249"/>
      <c r="C1480" s="250"/>
      <c r="D1480" s="229" t="s">
        <v>159</v>
      </c>
      <c r="E1480" s="251" t="s">
        <v>1</v>
      </c>
      <c r="F1480" s="252" t="s">
        <v>162</v>
      </c>
      <c r="G1480" s="250"/>
      <c r="H1480" s="253">
        <v>3</v>
      </c>
      <c r="I1480" s="254"/>
      <c r="J1480" s="250"/>
      <c r="K1480" s="250"/>
      <c r="L1480" s="255"/>
      <c r="M1480" s="256"/>
      <c r="N1480" s="257"/>
      <c r="O1480" s="257"/>
      <c r="P1480" s="257"/>
      <c r="Q1480" s="257"/>
      <c r="R1480" s="257"/>
      <c r="S1480" s="257"/>
      <c r="T1480" s="258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9" t="s">
        <v>159</v>
      </c>
      <c r="AU1480" s="259" t="s">
        <v>82</v>
      </c>
      <c r="AV1480" s="15" t="s">
        <v>158</v>
      </c>
      <c r="AW1480" s="15" t="s">
        <v>30</v>
      </c>
      <c r="AX1480" s="15" t="s">
        <v>80</v>
      </c>
      <c r="AY1480" s="259" t="s">
        <v>152</v>
      </c>
    </row>
    <row r="1481" s="2" customFormat="1" ht="24.15" customHeight="1">
      <c r="A1481" s="38"/>
      <c r="B1481" s="39"/>
      <c r="C1481" s="260" t="s">
        <v>965</v>
      </c>
      <c r="D1481" s="260" t="s">
        <v>203</v>
      </c>
      <c r="E1481" s="261" t="s">
        <v>1590</v>
      </c>
      <c r="F1481" s="262" t="s">
        <v>1591</v>
      </c>
      <c r="G1481" s="263" t="s">
        <v>278</v>
      </c>
      <c r="H1481" s="264">
        <v>3.2999999999999998</v>
      </c>
      <c r="I1481" s="265"/>
      <c r="J1481" s="266">
        <f>ROUND(I1481*H1481,2)</f>
        <v>0</v>
      </c>
      <c r="K1481" s="262" t="s">
        <v>1</v>
      </c>
      <c r="L1481" s="267"/>
      <c r="M1481" s="268" t="s">
        <v>1</v>
      </c>
      <c r="N1481" s="269" t="s">
        <v>38</v>
      </c>
      <c r="O1481" s="91"/>
      <c r="P1481" s="223">
        <f>O1481*H1481</f>
        <v>0</v>
      </c>
      <c r="Q1481" s="223">
        <v>0</v>
      </c>
      <c r="R1481" s="223">
        <f>Q1481*H1481</f>
        <v>0</v>
      </c>
      <c r="S1481" s="223">
        <v>0</v>
      </c>
      <c r="T1481" s="224">
        <f>S1481*H1481</f>
        <v>0</v>
      </c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R1481" s="225" t="s">
        <v>240</v>
      </c>
      <c r="AT1481" s="225" t="s">
        <v>203</v>
      </c>
      <c r="AU1481" s="225" t="s">
        <v>82</v>
      </c>
      <c r="AY1481" s="17" t="s">
        <v>152</v>
      </c>
      <c r="BE1481" s="226">
        <f>IF(N1481="základní",J1481,0)</f>
        <v>0</v>
      </c>
      <c r="BF1481" s="226">
        <f>IF(N1481="snížená",J1481,0)</f>
        <v>0</v>
      </c>
      <c r="BG1481" s="226">
        <f>IF(N1481="zákl. přenesená",J1481,0)</f>
        <v>0</v>
      </c>
      <c r="BH1481" s="226">
        <f>IF(N1481="sníž. přenesená",J1481,0)</f>
        <v>0</v>
      </c>
      <c r="BI1481" s="226">
        <f>IF(N1481="nulová",J1481,0)</f>
        <v>0</v>
      </c>
      <c r="BJ1481" s="17" t="s">
        <v>80</v>
      </c>
      <c r="BK1481" s="226">
        <f>ROUND(I1481*H1481,2)</f>
        <v>0</v>
      </c>
      <c r="BL1481" s="17" t="s">
        <v>190</v>
      </c>
      <c r="BM1481" s="225" t="s">
        <v>1592</v>
      </c>
    </row>
    <row r="1482" s="14" customFormat="1">
      <c r="A1482" s="14"/>
      <c r="B1482" s="238"/>
      <c r="C1482" s="239"/>
      <c r="D1482" s="229" t="s">
        <v>159</v>
      </c>
      <c r="E1482" s="240" t="s">
        <v>1</v>
      </c>
      <c r="F1482" s="241" t="s">
        <v>1593</v>
      </c>
      <c r="G1482" s="239"/>
      <c r="H1482" s="242">
        <v>3.2999999999999998</v>
      </c>
      <c r="I1482" s="243"/>
      <c r="J1482" s="239"/>
      <c r="K1482" s="239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8" t="s">
        <v>159</v>
      </c>
      <c r="AU1482" s="248" t="s">
        <v>82</v>
      </c>
      <c r="AV1482" s="14" t="s">
        <v>82</v>
      </c>
      <c r="AW1482" s="14" t="s">
        <v>30</v>
      </c>
      <c r="AX1482" s="14" t="s">
        <v>73</v>
      </c>
      <c r="AY1482" s="248" t="s">
        <v>152</v>
      </c>
    </row>
    <row r="1483" s="15" customFormat="1">
      <c r="A1483" s="15"/>
      <c r="B1483" s="249"/>
      <c r="C1483" s="250"/>
      <c r="D1483" s="229" t="s">
        <v>159</v>
      </c>
      <c r="E1483" s="251" t="s">
        <v>1</v>
      </c>
      <c r="F1483" s="252" t="s">
        <v>162</v>
      </c>
      <c r="G1483" s="250"/>
      <c r="H1483" s="253">
        <v>3.2999999999999998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59" t="s">
        <v>159</v>
      </c>
      <c r="AU1483" s="259" t="s">
        <v>82</v>
      </c>
      <c r="AV1483" s="15" t="s">
        <v>158</v>
      </c>
      <c r="AW1483" s="15" t="s">
        <v>30</v>
      </c>
      <c r="AX1483" s="15" t="s">
        <v>80</v>
      </c>
      <c r="AY1483" s="259" t="s">
        <v>152</v>
      </c>
    </row>
    <row r="1484" s="2" customFormat="1" ht="24.15" customHeight="1">
      <c r="A1484" s="38"/>
      <c r="B1484" s="39"/>
      <c r="C1484" s="260" t="s">
        <v>1594</v>
      </c>
      <c r="D1484" s="260" t="s">
        <v>203</v>
      </c>
      <c r="E1484" s="261" t="s">
        <v>1595</v>
      </c>
      <c r="F1484" s="262" t="s">
        <v>1596</v>
      </c>
      <c r="G1484" s="263" t="s">
        <v>218</v>
      </c>
      <c r="H1484" s="264">
        <v>4</v>
      </c>
      <c r="I1484" s="265"/>
      <c r="J1484" s="266">
        <f>ROUND(I1484*H1484,2)</f>
        <v>0</v>
      </c>
      <c r="K1484" s="262" t="s">
        <v>1</v>
      </c>
      <c r="L1484" s="267"/>
      <c r="M1484" s="268" t="s">
        <v>1</v>
      </c>
      <c r="N1484" s="269" t="s">
        <v>38</v>
      </c>
      <c r="O1484" s="91"/>
      <c r="P1484" s="223">
        <f>O1484*H1484</f>
        <v>0</v>
      </c>
      <c r="Q1484" s="223">
        <v>0</v>
      </c>
      <c r="R1484" s="223">
        <f>Q1484*H1484</f>
        <v>0</v>
      </c>
      <c r="S1484" s="223">
        <v>0</v>
      </c>
      <c r="T1484" s="224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25" t="s">
        <v>240</v>
      </c>
      <c r="AT1484" s="225" t="s">
        <v>203</v>
      </c>
      <c r="AU1484" s="225" t="s">
        <v>82</v>
      </c>
      <c r="AY1484" s="17" t="s">
        <v>152</v>
      </c>
      <c r="BE1484" s="226">
        <f>IF(N1484="základní",J1484,0)</f>
        <v>0</v>
      </c>
      <c r="BF1484" s="226">
        <f>IF(N1484="snížená",J1484,0)</f>
        <v>0</v>
      </c>
      <c r="BG1484" s="226">
        <f>IF(N1484="zákl. přenesená",J1484,0)</f>
        <v>0</v>
      </c>
      <c r="BH1484" s="226">
        <f>IF(N1484="sníž. přenesená",J1484,0)</f>
        <v>0</v>
      </c>
      <c r="BI1484" s="226">
        <f>IF(N1484="nulová",J1484,0)</f>
        <v>0</v>
      </c>
      <c r="BJ1484" s="17" t="s">
        <v>80</v>
      </c>
      <c r="BK1484" s="226">
        <f>ROUND(I1484*H1484,2)</f>
        <v>0</v>
      </c>
      <c r="BL1484" s="17" t="s">
        <v>190</v>
      </c>
      <c r="BM1484" s="225" t="s">
        <v>1597</v>
      </c>
    </row>
    <row r="1485" s="2" customFormat="1" ht="16.5" customHeight="1">
      <c r="A1485" s="38"/>
      <c r="B1485" s="39"/>
      <c r="C1485" s="214" t="s">
        <v>969</v>
      </c>
      <c r="D1485" s="214" t="s">
        <v>154</v>
      </c>
      <c r="E1485" s="215" t="s">
        <v>1598</v>
      </c>
      <c r="F1485" s="216" t="s">
        <v>1599</v>
      </c>
      <c r="G1485" s="217" t="s">
        <v>1286</v>
      </c>
      <c r="H1485" s="218">
        <v>1</v>
      </c>
      <c r="I1485" s="219"/>
      <c r="J1485" s="220">
        <f>ROUND(I1485*H1485,2)</f>
        <v>0</v>
      </c>
      <c r="K1485" s="216" t="s">
        <v>1</v>
      </c>
      <c r="L1485" s="44"/>
      <c r="M1485" s="221" t="s">
        <v>1</v>
      </c>
      <c r="N1485" s="222" t="s">
        <v>38</v>
      </c>
      <c r="O1485" s="91"/>
      <c r="P1485" s="223">
        <f>O1485*H1485</f>
        <v>0</v>
      </c>
      <c r="Q1485" s="223">
        <v>0</v>
      </c>
      <c r="R1485" s="223">
        <f>Q1485*H1485</f>
        <v>0</v>
      </c>
      <c r="S1485" s="223">
        <v>0</v>
      </c>
      <c r="T1485" s="224">
        <f>S1485*H1485</f>
        <v>0</v>
      </c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R1485" s="225" t="s">
        <v>190</v>
      </c>
      <c r="AT1485" s="225" t="s">
        <v>154</v>
      </c>
      <c r="AU1485" s="225" t="s">
        <v>82</v>
      </c>
      <c r="AY1485" s="17" t="s">
        <v>152</v>
      </c>
      <c r="BE1485" s="226">
        <f>IF(N1485="základní",J1485,0)</f>
        <v>0</v>
      </c>
      <c r="BF1485" s="226">
        <f>IF(N1485="snížená",J1485,0)</f>
        <v>0</v>
      </c>
      <c r="BG1485" s="226">
        <f>IF(N1485="zákl. přenesená",J1485,0)</f>
        <v>0</v>
      </c>
      <c r="BH1485" s="226">
        <f>IF(N1485="sníž. přenesená",J1485,0)</f>
        <v>0</v>
      </c>
      <c r="BI1485" s="226">
        <f>IF(N1485="nulová",J1485,0)</f>
        <v>0</v>
      </c>
      <c r="BJ1485" s="17" t="s">
        <v>80</v>
      </c>
      <c r="BK1485" s="226">
        <f>ROUND(I1485*H1485,2)</f>
        <v>0</v>
      </c>
      <c r="BL1485" s="17" t="s">
        <v>190</v>
      </c>
      <c r="BM1485" s="225" t="s">
        <v>1600</v>
      </c>
    </row>
    <row r="1486" s="2" customFormat="1" ht="16.5" customHeight="1">
      <c r="A1486" s="38"/>
      <c r="B1486" s="39"/>
      <c r="C1486" s="214" t="s">
        <v>1601</v>
      </c>
      <c r="D1486" s="214" t="s">
        <v>154</v>
      </c>
      <c r="E1486" s="215" t="s">
        <v>1602</v>
      </c>
      <c r="F1486" s="216" t="s">
        <v>1603</v>
      </c>
      <c r="G1486" s="217" t="s">
        <v>1286</v>
      </c>
      <c r="H1486" s="218">
        <v>1</v>
      </c>
      <c r="I1486" s="219"/>
      <c r="J1486" s="220">
        <f>ROUND(I1486*H1486,2)</f>
        <v>0</v>
      </c>
      <c r="K1486" s="216" t="s">
        <v>1</v>
      </c>
      <c r="L1486" s="44"/>
      <c r="M1486" s="221" t="s">
        <v>1</v>
      </c>
      <c r="N1486" s="222" t="s">
        <v>38</v>
      </c>
      <c r="O1486" s="91"/>
      <c r="P1486" s="223">
        <f>O1486*H1486</f>
        <v>0</v>
      </c>
      <c r="Q1486" s="223">
        <v>0</v>
      </c>
      <c r="R1486" s="223">
        <f>Q1486*H1486</f>
        <v>0</v>
      </c>
      <c r="S1486" s="223">
        <v>0</v>
      </c>
      <c r="T1486" s="224">
        <f>S1486*H1486</f>
        <v>0</v>
      </c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R1486" s="225" t="s">
        <v>190</v>
      </c>
      <c r="AT1486" s="225" t="s">
        <v>154</v>
      </c>
      <c r="AU1486" s="225" t="s">
        <v>82</v>
      </c>
      <c r="AY1486" s="17" t="s">
        <v>152</v>
      </c>
      <c r="BE1486" s="226">
        <f>IF(N1486="základní",J1486,0)</f>
        <v>0</v>
      </c>
      <c r="BF1486" s="226">
        <f>IF(N1486="snížená",J1486,0)</f>
        <v>0</v>
      </c>
      <c r="BG1486" s="226">
        <f>IF(N1486="zákl. přenesená",J1486,0)</f>
        <v>0</v>
      </c>
      <c r="BH1486" s="226">
        <f>IF(N1486="sníž. přenesená",J1486,0)</f>
        <v>0</v>
      </c>
      <c r="BI1486" s="226">
        <f>IF(N1486="nulová",J1486,0)</f>
        <v>0</v>
      </c>
      <c r="BJ1486" s="17" t="s">
        <v>80</v>
      </c>
      <c r="BK1486" s="226">
        <f>ROUND(I1486*H1486,2)</f>
        <v>0</v>
      </c>
      <c r="BL1486" s="17" t="s">
        <v>190</v>
      </c>
      <c r="BM1486" s="225" t="s">
        <v>1604</v>
      </c>
    </row>
    <row r="1487" s="2" customFormat="1" ht="16.5" customHeight="1">
      <c r="A1487" s="38"/>
      <c r="B1487" s="39"/>
      <c r="C1487" s="214" t="s">
        <v>972</v>
      </c>
      <c r="D1487" s="214" t="s">
        <v>154</v>
      </c>
      <c r="E1487" s="215" t="s">
        <v>1605</v>
      </c>
      <c r="F1487" s="216" t="s">
        <v>1606</v>
      </c>
      <c r="G1487" s="217" t="s">
        <v>1286</v>
      </c>
      <c r="H1487" s="218">
        <v>1</v>
      </c>
      <c r="I1487" s="219"/>
      <c r="J1487" s="220">
        <f>ROUND(I1487*H1487,2)</f>
        <v>0</v>
      </c>
      <c r="K1487" s="216" t="s">
        <v>1</v>
      </c>
      <c r="L1487" s="44"/>
      <c r="M1487" s="221" t="s">
        <v>1</v>
      </c>
      <c r="N1487" s="222" t="s">
        <v>38</v>
      </c>
      <c r="O1487" s="91"/>
      <c r="P1487" s="223">
        <f>O1487*H1487</f>
        <v>0</v>
      </c>
      <c r="Q1487" s="223">
        <v>0</v>
      </c>
      <c r="R1487" s="223">
        <f>Q1487*H1487</f>
        <v>0</v>
      </c>
      <c r="S1487" s="223">
        <v>0</v>
      </c>
      <c r="T1487" s="224">
        <f>S1487*H1487</f>
        <v>0</v>
      </c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R1487" s="225" t="s">
        <v>190</v>
      </c>
      <c r="AT1487" s="225" t="s">
        <v>154</v>
      </c>
      <c r="AU1487" s="225" t="s">
        <v>82</v>
      </c>
      <c r="AY1487" s="17" t="s">
        <v>152</v>
      </c>
      <c r="BE1487" s="226">
        <f>IF(N1487="základní",J1487,0)</f>
        <v>0</v>
      </c>
      <c r="BF1487" s="226">
        <f>IF(N1487="snížená",J1487,0)</f>
        <v>0</v>
      </c>
      <c r="BG1487" s="226">
        <f>IF(N1487="zákl. přenesená",J1487,0)</f>
        <v>0</v>
      </c>
      <c r="BH1487" s="226">
        <f>IF(N1487="sníž. přenesená",J1487,0)</f>
        <v>0</v>
      </c>
      <c r="BI1487" s="226">
        <f>IF(N1487="nulová",J1487,0)</f>
        <v>0</v>
      </c>
      <c r="BJ1487" s="17" t="s">
        <v>80</v>
      </c>
      <c r="BK1487" s="226">
        <f>ROUND(I1487*H1487,2)</f>
        <v>0</v>
      </c>
      <c r="BL1487" s="17" t="s">
        <v>190</v>
      </c>
      <c r="BM1487" s="225" t="s">
        <v>1607</v>
      </c>
    </row>
    <row r="1488" s="2" customFormat="1" ht="16.5" customHeight="1">
      <c r="A1488" s="38"/>
      <c r="B1488" s="39"/>
      <c r="C1488" s="214" t="s">
        <v>1608</v>
      </c>
      <c r="D1488" s="214" t="s">
        <v>154</v>
      </c>
      <c r="E1488" s="215" t="s">
        <v>1609</v>
      </c>
      <c r="F1488" s="216" t="s">
        <v>1610</v>
      </c>
      <c r="G1488" s="217" t="s">
        <v>1286</v>
      </c>
      <c r="H1488" s="218">
        <v>1</v>
      </c>
      <c r="I1488" s="219"/>
      <c r="J1488" s="220">
        <f>ROUND(I1488*H1488,2)</f>
        <v>0</v>
      </c>
      <c r="K1488" s="216" t="s">
        <v>1</v>
      </c>
      <c r="L1488" s="44"/>
      <c r="M1488" s="221" t="s">
        <v>1</v>
      </c>
      <c r="N1488" s="222" t="s">
        <v>38</v>
      </c>
      <c r="O1488" s="91"/>
      <c r="P1488" s="223">
        <f>O1488*H1488</f>
        <v>0</v>
      </c>
      <c r="Q1488" s="223">
        <v>0</v>
      </c>
      <c r="R1488" s="223">
        <f>Q1488*H1488</f>
        <v>0</v>
      </c>
      <c r="S1488" s="223">
        <v>0</v>
      </c>
      <c r="T1488" s="224">
        <f>S1488*H1488</f>
        <v>0</v>
      </c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R1488" s="225" t="s">
        <v>190</v>
      </c>
      <c r="AT1488" s="225" t="s">
        <v>154</v>
      </c>
      <c r="AU1488" s="225" t="s">
        <v>82</v>
      </c>
      <c r="AY1488" s="17" t="s">
        <v>152</v>
      </c>
      <c r="BE1488" s="226">
        <f>IF(N1488="základní",J1488,0)</f>
        <v>0</v>
      </c>
      <c r="BF1488" s="226">
        <f>IF(N1488="snížená",J1488,0)</f>
        <v>0</v>
      </c>
      <c r="BG1488" s="226">
        <f>IF(N1488="zákl. přenesená",J1488,0)</f>
        <v>0</v>
      </c>
      <c r="BH1488" s="226">
        <f>IF(N1488="sníž. přenesená",J1488,0)</f>
        <v>0</v>
      </c>
      <c r="BI1488" s="226">
        <f>IF(N1488="nulová",J1488,0)</f>
        <v>0</v>
      </c>
      <c r="BJ1488" s="17" t="s">
        <v>80</v>
      </c>
      <c r="BK1488" s="226">
        <f>ROUND(I1488*H1488,2)</f>
        <v>0</v>
      </c>
      <c r="BL1488" s="17" t="s">
        <v>190</v>
      </c>
      <c r="BM1488" s="225" t="s">
        <v>1611</v>
      </c>
    </row>
    <row r="1489" s="2" customFormat="1" ht="24.15" customHeight="1">
      <c r="A1489" s="38"/>
      <c r="B1489" s="39"/>
      <c r="C1489" s="214" t="s">
        <v>976</v>
      </c>
      <c r="D1489" s="214" t="s">
        <v>154</v>
      </c>
      <c r="E1489" s="215" t="s">
        <v>1612</v>
      </c>
      <c r="F1489" s="216" t="s">
        <v>1613</v>
      </c>
      <c r="G1489" s="217" t="s">
        <v>732</v>
      </c>
      <c r="H1489" s="270"/>
      <c r="I1489" s="219"/>
      <c r="J1489" s="220">
        <f>ROUND(I1489*H1489,2)</f>
        <v>0</v>
      </c>
      <c r="K1489" s="216" t="s">
        <v>1</v>
      </c>
      <c r="L1489" s="44"/>
      <c r="M1489" s="221" t="s">
        <v>1</v>
      </c>
      <c r="N1489" s="222" t="s">
        <v>38</v>
      </c>
      <c r="O1489" s="91"/>
      <c r="P1489" s="223">
        <f>O1489*H1489</f>
        <v>0</v>
      </c>
      <c r="Q1489" s="223">
        <v>0</v>
      </c>
      <c r="R1489" s="223">
        <f>Q1489*H1489</f>
        <v>0</v>
      </c>
      <c r="S1489" s="223">
        <v>0</v>
      </c>
      <c r="T1489" s="224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25" t="s">
        <v>190</v>
      </c>
      <c r="AT1489" s="225" t="s">
        <v>154</v>
      </c>
      <c r="AU1489" s="225" t="s">
        <v>82</v>
      </c>
      <c r="AY1489" s="17" t="s">
        <v>152</v>
      </c>
      <c r="BE1489" s="226">
        <f>IF(N1489="základní",J1489,0)</f>
        <v>0</v>
      </c>
      <c r="BF1489" s="226">
        <f>IF(N1489="snížená",J1489,0)</f>
        <v>0</v>
      </c>
      <c r="BG1489" s="226">
        <f>IF(N1489="zákl. přenesená",J1489,0)</f>
        <v>0</v>
      </c>
      <c r="BH1489" s="226">
        <f>IF(N1489="sníž. přenesená",J1489,0)</f>
        <v>0</v>
      </c>
      <c r="BI1489" s="226">
        <f>IF(N1489="nulová",J1489,0)</f>
        <v>0</v>
      </c>
      <c r="BJ1489" s="17" t="s">
        <v>80</v>
      </c>
      <c r="BK1489" s="226">
        <f>ROUND(I1489*H1489,2)</f>
        <v>0</v>
      </c>
      <c r="BL1489" s="17" t="s">
        <v>190</v>
      </c>
      <c r="BM1489" s="225" t="s">
        <v>1614</v>
      </c>
    </row>
    <row r="1490" s="12" customFormat="1" ht="22.8" customHeight="1">
      <c r="A1490" s="12"/>
      <c r="B1490" s="198"/>
      <c r="C1490" s="199"/>
      <c r="D1490" s="200" t="s">
        <v>72</v>
      </c>
      <c r="E1490" s="212" t="s">
        <v>1615</v>
      </c>
      <c r="F1490" s="212" t="s">
        <v>1616</v>
      </c>
      <c r="G1490" s="199"/>
      <c r="H1490" s="199"/>
      <c r="I1490" s="202"/>
      <c r="J1490" s="213">
        <f>BK1490</f>
        <v>0</v>
      </c>
      <c r="K1490" s="199"/>
      <c r="L1490" s="204"/>
      <c r="M1490" s="205"/>
      <c r="N1490" s="206"/>
      <c r="O1490" s="206"/>
      <c r="P1490" s="207">
        <f>SUM(P1491:P1522)</f>
        <v>0</v>
      </c>
      <c r="Q1490" s="206"/>
      <c r="R1490" s="207">
        <f>SUM(R1491:R1522)</f>
        <v>0</v>
      </c>
      <c r="S1490" s="206"/>
      <c r="T1490" s="208">
        <f>SUM(T1491:T1522)</f>
        <v>0</v>
      </c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R1490" s="209" t="s">
        <v>82</v>
      </c>
      <c r="AT1490" s="210" t="s">
        <v>72</v>
      </c>
      <c r="AU1490" s="210" t="s">
        <v>80</v>
      </c>
      <c r="AY1490" s="209" t="s">
        <v>152</v>
      </c>
      <c r="BK1490" s="211">
        <f>SUM(BK1491:BK1522)</f>
        <v>0</v>
      </c>
    </row>
    <row r="1491" s="2" customFormat="1" ht="21.75" customHeight="1">
      <c r="A1491" s="38"/>
      <c r="B1491" s="39"/>
      <c r="C1491" s="214" t="s">
        <v>1617</v>
      </c>
      <c r="D1491" s="214" t="s">
        <v>154</v>
      </c>
      <c r="E1491" s="215" t="s">
        <v>1618</v>
      </c>
      <c r="F1491" s="216" t="s">
        <v>1619</v>
      </c>
      <c r="G1491" s="217" t="s">
        <v>1620</v>
      </c>
      <c r="H1491" s="218">
        <v>30</v>
      </c>
      <c r="I1491" s="219"/>
      <c r="J1491" s="220">
        <f>ROUND(I1491*H1491,2)</f>
        <v>0</v>
      </c>
      <c r="K1491" s="216" t="s">
        <v>1</v>
      </c>
      <c r="L1491" s="44"/>
      <c r="M1491" s="221" t="s">
        <v>1</v>
      </c>
      <c r="N1491" s="222" t="s">
        <v>38</v>
      </c>
      <c r="O1491" s="91"/>
      <c r="P1491" s="223">
        <f>O1491*H1491</f>
        <v>0</v>
      </c>
      <c r="Q1491" s="223">
        <v>0</v>
      </c>
      <c r="R1491" s="223">
        <f>Q1491*H1491</f>
        <v>0</v>
      </c>
      <c r="S1491" s="223">
        <v>0</v>
      </c>
      <c r="T1491" s="224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25" t="s">
        <v>190</v>
      </c>
      <c r="AT1491" s="225" t="s">
        <v>154</v>
      </c>
      <c r="AU1491" s="225" t="s">
        <v>82</v>
      </c>
      <c r="AY1491" s="17" t="s">
        <v>152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7" t="s">
        <v>80</v>
      </c>
      <c r="BK1491" s="226">
        <f>ROUND(I1491*H1491,2)</f>
        <v>0</v>
      </c>
      <c r="BL1491" s="17" t="s">
        <v>190</v>
      </c>
      <c r="BM1491" s="225" t="s">
        <v>1621</v>
      </c>
    </row>
    <row r="1492" s="2" customFormat="1" ht="16.5" customHeight="1">
      <c r="A1492" s="38"/>
      <c r="B1492" s="39"/>
      <c r="C1492" s="260" t="s">
        <v>979</v>
      </c>
      <c r="D1492" s="260" t="s">
        <v>203</v>
      </c>
      <c r="E1492" s="261" t="s">
        <v>1622</v>
      </c>
      <c r="F1492" s="262" t="s">
        <v>1623</v>
      </c>
      <c r="G1492" s="263" t="s">
        <v>1620</v>
      </c>
      <c r="H1492" s="264">
        <v>30</v>
      </c>
      <c r="I1492" s="265"/>
      <c r="J1492" s="266">
        <f>ROUND(I1492*H1492,2)</f>
        <v>0</v>
      </c>
      <c r="K1492" s="262" t="s">
        <v>1</v>
      </c>
      <c r="L1492" s="267"/>
      <c r="M1492" s="268" t="s">
        <v>1</v>
      </c>
      <c r="N1492" s="269" t="s">
        <v>38</v>
      </c>
      <c r="O1492" s="91"/>
      <c r="P1492" s="223">
        <f>O1492*H1492</f>
        <v>0</v>
      </c>
      <c r="Q1492" s="223">
        <v>0</v>
      </c>
      <c r="R1492" s="223">
        <f>Q1492*H1492</f>
        <v>0</v>
      </c>
      <c r="S1492" s="223">
        <v>0</v>
      </c>
      <c r="T1492" s="224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225" t="s">
        <v>240</v>
      </c>
      <c r="AT1492" s="225" t="s">
        <v>203</v>
      </c>
      <c r="AU1492" s="225" t="s">
        <v>82</v>
      </c>
      <c r="AY1492" s="17" t="s">
        <v>152</v>
      </c>
      <c r="BE1492" s="226">
        <f>IF(N1492="základní",J1492,0)</f>
        <v>0</v>
      </c>
      <c r="BF1492" s="226">
        <f>IF(N1492="snížená",J1492,0)</f>
        <v>0</v>
      </c>
      <c r="BG1492" s="226">
        <f>IF(N1492="zákl. přenesená",J1492,0)</f>
        <v>0</v>
      </c>
      <c r="BH1492" s="226">
        <f>IF(N1492="sníž. přenesená",J1492,0)</f>
        <v>0</v>
      </c>
      <c r="BI1492" s="226">
        <f>IF(N1492="nulová",J1492,0)</f>
        <v>0</v>
      </c>
      <c r="BJ1492" s="17" t="s">
        <v>80</v>
      </c>
      <c r="BK1492" s="226">
        <f>ROUND(I1492*H1492,2)</f>
        <v>0</v>
      </c>
      <c r="BL1492" s="17" t="s">
        <v>190</v>
      </c>
      <c r="BM1492" s="225" t="s">
        <v>1624</v>
      </c>
    </row>
    <row r="1493" s="2" customFormat="1" ht="21.75" customHeight="1">
      <c r="A1493" s="38"/>
      <c r="B1493" s="39"/>
      <c r="C1493" s="214" t="s">
        <v>1625</v>
      </c>
      <c r="D1493" s="214" t="s">
        <v>154</v>
      </c>
      <c r="E1493" s="215" t="s">
        <v>1626</v>
      </c>
      <c r="F1493" s="216" t="s">
        <v>1619</v>
      </c>
      <c r="G1493" s="217" t="s">
        <v>1620</v>
      </c>
      <c r="H1493" s="218">
        <v>10</v>
      </c>
      <c r="I1493" s="219"/>
      <c r="J1493" s="220">
        <f>ROUND(I1493*H1493,2)</f>
        <v>0</v>
      </c>
      <c r="K1493" s="216" t="s">
        <v>1</v>
      </c>
      <c r="L1493" s="44"/>
      <c r="M1493" s="221" t="s">
        <v>1</v>
      </c>
      <c r="N1493" s="222" t="s">
        <v>38</v>
      </c>
      <c r="O1493" s="91"/>
      <c r="P1493" s="223">
        <f>O1493*H1493</f>
        <v>0</v>
      </c>
      <c r="Q1493" s="223">
        <v>0</v>
      </c>
      <c r="R1493" s="223">
        <f>Q1493*H1493</f>
        <v>0</v>
      </c>
      <c r="S1493" s="223">
        <v>0</v>
      </c>
      <c r="T1493" s="224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225" t="s">
        <v>190</v>
      </c>
      <c r="AT1493" s="225" t="s">
        <v>154</v>
      </c>
      <c r="AU1493" s="225" t="s">
        <v>82</v>
      </c>
      <c r="AY1493" s="17" t="s">
        <v>152</v>
      </c>
      <c r="BE1493" s="226">
        <f>IF(N1493="základní",J1493,0)</f>
        <v>0</v>
      </c>
      <c r="BF1493" s="226">
        <f>IF(N1493="snížená",J1493,0)</f>
        <v>0</v>
      </c>
      <c r="BG1493" s="226">
        <f>IF(N1493="zákl. přenesená",J1493,0)</f>
        <v>0</v>
      </c>
      <c r="BH1493" s="226">
        <f>IF(N1493="sníž. přenesená",J1493,0)</f>
        <v>0</v>
      </c>
      <c r="BI1493" s="226">
        <f>IF(N1493="nulová",J1493,0)</f>
        <v>0</v>
      </c>
      <c r="BJ1493" s="17" t="s">
        <v>80</v>
      </c>
      <c r="BK1493" s="226">
        <f>ROUND(I1493*H1493,2)</f>
        <v>0</v>
      </c>
      <c r="BL1493" s="17" t="s">
        <v>190</v>
      </c>
      <c r="BM1493" s="225" t="s">
        <v>1627</v>
      </c>
    </row>
    <row r="1494" s="2" customFormat="1" ht="16.5" customHeight="1">
      <c r="A1494" s="38"/>
      <c r="B1494" s="39"/>
      <c r="C1494" s="260" t="s">
        <v>983</v>
      </c>
      <c r="D1494" s="260" t="s">
        <v>203</v>
      </c>
      <c r="E1494" s="261" t="s">
        <v>1622</v>
      </c>
      <c r="F1494" s="262" t="s">
        <v>1623</v>
      </c>
      <c r="G1494" s="263" t="s">
        <v>1620</v>
      </c>
      <c r="H1494" s="264">
        <v>10</v>
      </c>
      <c r="I1494" s="265"/>
      <c r="J1494" s="266">
        <f>ROUND(I1494*H1494,2)</f>
        <v>0</v>
      </c>
      <c r="K1494" s="262" t="s">
        <v>1</v>
      </c>
      <c r="L1494" s="267"/>
      <c r="M1494" s="268" t="s">
        <v>1</v>
      </c>
      <c r="N1494" s="269" t="s">
        <v>38</v>
      </c>
      <c r="O1494" s="91"/>
      <c r="P1494" s="223">
        <f>O1494*H1494</f>
        <v>0</v>
      </c>
      <c r="Q1494" s="223">
        <v>0</v>
      </c>
      <c r="R1494" s="223">
        <f>Q1494*H1494</f>
        <v>0</v>
      </c>
      <c r="S1494" s="223">
        <v>0</v>
      </c>
      <c r="T1494" s="224">
        <f>S1494*H1494</f>
        <v>0</v>
      </c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R1494" s="225" t="s">
        <v>240</v>
      </c>
      <c r="AT1494" s="225" t="s">
        <v>203</v>
      </c>
      <c r="AU1494" s="225" t="s">
        <v>82</v>
      </c>
      <c r="AY1494" s="17" t="s">
        <v>152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7" t="s">
        <v>80</v>
      </c>
      <c r="BK1494" s="226">
        <f>ROUND(I1494*H1494,2)</f>
        <v>0</v>
      </c>
      <c r="BL1494" s="17" t="s">
        <v>190</v>
      </c>
      <c r="BM1494" s="225" t="s">
        <v>1628</v>
      </c>
    </row>
    <row r="1495" s="2" customFormat="1" ht="24.15" customHeight="1">
      <c r="A1495" s="38"/>
      <c r="B1495" s="39"/>
      <c r="C1495" s="214" t="s">
        <v>1629</v>
      </c>
      <c r="D1495" s="214" t="s">
        <v>154</v>
      </c>
      <c r="E1495" s="215" t="s">
        <v>1630</v>
      </c>
      <c r="F1495" s="216" t="s">
        <v>1631</v>
      </c>
      <c r="G1495" s="217" t="s">
        <v>1620</v>
      </c>
      <c r="H1495" s="218">
        <v>3622.654</v>
      </c>
      <c r="I1495" s="219"/>
      <c r="J1495" s="220">
        <f>ROUND(I1495*H1495,2)</f>
        <v>0</v>
      </c>
      <c r="K1495" s="216" t="s">
        <v>1</v>
      </c>
      <c r="L1495" s="44"/>
      <c r="M1495" s="221" t="s">
        <v>1</v>
      </c>
      <c r="N1495" s="222" t="s">
        <v>38</v>
      </c>
      <c r="O1495" s="91"/>
      <c r="P1495" s="223">
        <f>O1495*H1495</f>
        <v>0</v>
      </c>
      <c r="Q1495" s="223">
        <v>0</v>
      </c>
      <c r="R1495" s="223">
        <f>Q1495*H1495</f>
        <v>0</v>
      </c>
      <c r="S1495" s="223">
        <v>0</v>
      </c>
      <c r="T1495" s="224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225" t="s">
        <v>190</v>
      </c>
      <c r="AT1495" s="225" t="s">
        <v>154</v>
      </c>
      <c r="AU1495" s="225" t="s">
        <v>82</v>
      </c>
      <c r="AY1495" s="17" t="s">
        <v>152</v>
      </c>
      <c r="BE1495" s="226">
        <f>IF(N1495="základní",J1495,0)</f>
        <v>0</v>
      </c>
      <c r="BF1495" s="226">
        <f>IF(N1495="snížená",J1495,0)</f>
        <v>0</v>
      </c>
      <c r="BG1495" s="226">
        <f>IF(N1495="zákl. přenesená",J1495,0)</f>
        <v>0</v>
      </c>
      <c r="BH1495" s="226">
        <f>IF(N1495="sníž. přenesená",J1495,0)</f>
        <v>0</v>
      </c>
      <c r="BI1495" s="226">
        <f>IF(N1495="nulová",J1495,0)</f>
        <v>0</v>
      </c>
      <c r="BJ1495" s="17" t="s">
        <v>80</v>
      </c>
      <c r="BK1495" s="226">
        <f>ROUND(I1495*H1495,2)</f>
        <v>0</v>
      </c>
      <c r="BL1495" s="17" t="s">
        <v>190</v>
      </c>
      <c r="BM1495" s="225" t="s">
        <v>1632</v>
      </c>
    </row>
    <row r="1496" s="13" customFormat="1">
      <c r="A1496" s="13"/>
      <c r="B1496" s="227"/>
      <c r="C1496" s="228"/>
      <c r="D1496" s="229" t="s">
        <v>159</v>
      </c>
      <c r="E1496" s="230" t="s">
        <v>1</v>
      </c>
      <c r="F1496" s="231" t="s">
        <v>1633</v>
      </c>
      <c r="G1496" s="228"/>
      <c r="H1496" s="230" t="s">
        <v>1</v>
      </c>
      <c r="I1496" s="232"/>
      <c r="J1496" s="228"/>
      <c r="K1496" s="228"/>
      <c r="L1496" s="233"/>
      <c r="M1496" s="234"/>
      <c r="N1496" s="235"/>
      <c r="O1496" s="235"/>
      <c r="P1496" s="235"/>
      <c r="Q1496" s="235"/>
      <c r="R1496" s="235"/>
      <c r="S1496" s="235"/>
      <c r="T1496" s="23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7" t="s">
        <v>159</v>
      </c>
      <c r="AU1496" s="237" t="s">
        <v>82</v>
      </c>
      <c r="AV1496" s="13" t="s">
        <v>80</v>
      </c>
      <c r="AW1496" s="13" t="s">
        <v>30</v>
      </c>
      <c r="AX1496" s="13" t="s">
        <v>73</v>
      </c>
      <c r="AY1496" s="237" t="s">
        <v>152</v>
      </c>
    </row>
    <row r="1497" s="13" customFormat="1">
      <c r="A1497" s="13"/>
      <c r="B1497" s="227"/>
      <c r="C1497" s="228"/>
      <c r="D1497" s="229" t="s">
        <v>159</v>
      </c>
      <c r="E1497" s="230" t="s">
        <v>1</v>
      </c>
      <c r="F1497" s="231" t="s">
        <v>1634</v>
      </c>
      <c r="G1497" s="228"/>
      <c r="H1497" s="230" t="s">
        <v>1</v>
      </c>
      <c r="I1497" s="232"/>
      <c r="J1497" s="228"/>
      <c r="K1497" s="228"/>
      <c r="L1497" s="233"/>
      <c r="M1497" s="234"/>
      <c r="N1497" s="235"/>
      <c r="O1497" s="235"/>
      <c r="P1497" s="235"/>
      <c r="Q1497" s="235"/>
      <c r="R1497" s="235"/>
      <c r="S1497" s="235"/>
      <c r="T1497" s="236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7" t="s">
        <v>159</v>
      </c>
      <c r="AU1497" s="237" t="s">
        <v>82</v>
      </c>
      <c r="AV1497" s="13" t="s">
        <v>80</v>
      </c>
      <c r="AW1497" s="13" t="s">
        <v>30</v>
      </c>
      <c r="AX1497" s="13" t="s">
        <v>73</v>
      </c>
      <c r="AY1497" s="237" t="s">
        <v>152</v>
      </c>
    </row>
    <row r="1498" s="14" customFormat="1">
      <c r="A1498" s="14"/>
      <c r="B1498" s="238"/>
      <c r="C1498" s="239"/>
      <c r="D1498" s="229" t="s">
        <v>159</v>
      </c>
      <c r="E1498" s="240" t="s">
        <v>1</v>
      </c>
      <c r="F1498" s="241" t="s">
        <v>1635</v>
      </c>
      <c r="G1498" s="239"/>
      <c r="H1498" s="242">
        <v>1255.98</v>
      </c>
      <c r="I1498" s="243"/>
      <c r="J1498" s="239"/>
      <c r="K1498" s="239"/>
      <c r="L1498" s="244"/>
      <c r="M1498" s="245"/>
      <c r="N1498" s="246"/>
      <c r="O1498" s="246"/>
      <c r="P1498" s="246"/>
      <c r="Q1498" s="246"/>
      <c r="R1498" s="246"/>
      <c r="S1498" s="246"/>
      <c r="T1498" s="247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8" t="s">
        <v>159</v>
      </c>
      <c r="AU1498" s="248" t="s">
        <v>82</v>
      </c>
      <c r="AV1498" s="14" t="s">
        <v>82</v>
      </c>
      <c r="AW1498" s="14" t="s">
        <v>30</v>
      </c>
      <c r="AX1498" s="14" t="s">
        <v>73</v>
      </c>
      <c r="AY1498" s="248" t="s">
        <v>152</v>
      </c>
    </row>
    <row r="1499" s="13" customFormat="1">
      <c r="A1499" s="13"/>
      <c r="B1499" s="227"/>
      <c r="C1499" s="228"/>
      <c r="D1499" s="229" t="s">
        <v>159</v>
      </c>
      <c r="E1499" s="230" t="s">
        <v>1</v>
      </c>
      <c r="F1499" s="231" t="s">
        <v>1636</v>
      </c>
      <c r="G1499" s="228"/>
      <c r="H1499" s="230" t="s">
        <v>1</v>
      </c>
      <c r="I1499" s="232"/>
      <c r="J1499" s="228"/>
      <c r="K1499" s="228"/>
      <c r="L1499" s="233"/>
      <c r="M1499" s="234"/>
      <c r="N1499" s="235"/>
      <c r="O1499" s="235"/>
      <c r="P1499" s="235"/>
      <c r="Q1499" s="235"/>
      <c r="R1499" s="235"/>
      <c r="S1499" s="235"/>
      <c r="T1499" s="23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7" t="s">
        <v>159</v>
      </c>
      <c r="AU1499" s="237" t="s">
        <v>82</v>
      </c>
      <c r="AV1499" s="13" t="s">
        <v>80</v>
      </c>
      <c r="AW1499" s="13" t="s">
        <v>30</v>
      </c>
      <c r="AX1499" s="13" t="s">
        <v>73</v>
      </c>
      <c r="AY1499" s="237" t="s">
        <v>152</v>
      </c>
    </row>
    <row r="1500" s="14" customFormat="1">
      <c r="A1500" s="14"/>
      <c r="B1500" s="238"/>
      <c r="C1500" s="239"/>
      <c r="D1500" s="229" t="s">
        <v>159</v>
      </c>
      <c r="E1500" s="240" t="s">
        <v>1</v>
      </c>
      <c r="F1500" s="241" t="s">
        <v>1637</v>
      </c>
      <c r="G1500" s="239"/>
      <c r="H1500" s="242">
        <v>1373.6600000000001</v>
      </c>
      <c r="I1500" s="243"/>
      <c r="J1500" s="239"/>
      <c r="K1500" s="239"/>
      <c r="L1500" s="244"/>
      <c r="M1500" s="245"/>
      <c r="N1500" s="246"/>
      <c r="O1500" s="246"/>
      <c r="P1500" s="246"/>
      <c r="Q1500" s="246"/>
      <c r="R1500" s="246"/>
      <c r="S1500" s="246"/>
      <c r="T1500" s="247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8" t="s">
        <v>159</v>
      </c>
      <c r="AU1500" s="248" t="s">
        <v>82</v>
      </c>
      <c r="AV1500" s="14" t="s">
        <v>82</v>
      </c>
      <c r="AW1500" s="14" t="s">
        <v>30</v>
      </c>
      <c r="AX1500" s="14" t="s">
        <v>73</v>
      </c>
      <c r="AY1500" s="248" t="s">
        <v>152</v>
      </c>
    </row>
    <row r="1501" s="13" customFormat="1">
      <c r="A1501" s="13"/>
      <c r="B1501" s="227"/>
      <c r="C1501" s="228"/>
      <c r="D1501" s="229" t="s">
        <v>159</v>
      </c>
      <c r="E1501" s="230" t="s">
        <v>1</v>
      </c>
      <c r="F1501" s="231" t="s">
        <v>1638</v>
      </c>
      <c r="G1501" s="228"/>
      <c r="H1501" s="230" t="s">
        <v>1</v>
      </c>
      <c r="I1501" s="232"/>
      <c r="J1501" s="228"/>
      <c r="K1501" s="228"/>
      <c r="L1501" s="233"/>
      <c r="M1501" s="234"/>
      <c r="N1501" s="235"/>
      <c r="O1501" s="235"/>
      <c r="P1501" s="235"/>
      <c r="Q1501" s="235"/>
      <c r="R1501" s="235"/>
      <c r="S1501" s="235"/>
      <c r="T1501" s="23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7" t="s">
        <v>159</v>
      </c>
      <c r="AU1501" s="237" t="s">
        <v>82</v>
      </c>
      <c r="AV1501" s="13" t="s">
        <v>80</v>
      </c>
      <c r="AW1501" s="13" t="s">
        <v>30</v>
      </c>
      <c r="AX1501" s="13" t="s">
        <v>73</v>
      </c>
      <c r="AY1501" s="237" t="s">
        <v>152</v>
      </c>
    </row>
    <row r="1502" s="13" customFormat="1">
      <c r="A1502" s="13"/>
      <c r="B1502" s="227"/>
      <c r="C1502" s="228"/>
      <c r="D1502" s="229" t="s">
        <v>159</v>
      </c>
      <c r="E1502" s="230" t="s">
        <v>1</v>
      </c>
      <c r="F1502" s="231" t="s">
        <v>1639</v>
      </c>
      <c r="G1502" s="228"/>
      <c r="H1502" s="230" t="s">
        <v>1</v>
      </c>
      <c r="I1502" s="232"/>
      <c r="J1502" s="228"/>
      <c r="K1502" s="228"/>
      <c r="L1502" s="233"/>
      <c r="M1502" s="234"/>
      <c r="N1502" s="235"/>
      <c r="O1502" s="235"/>
      <c r="P1502" s="235"/>
      <c r="Q1502" s="235"/>
      <c r="R1502" s="235"/>
      <c r="S1502" s="235"/>
      <c r="T1502" s="236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7" t="s">
        <v>159</v>
      </c>
      <c r="AU1502" s="237" t="s">
        <v>82</v>
      </c>
      <c r="AV1502" s="13" t="s">
        <v>80</v>
      </c>
      <c r="AW1502" s="13" t="s">
        <v>30</v>
      </c>
      <c r="AX1502" s="13" t="s">
        <v>73</v>
      </c>
      <c r="AY1502" s="237" t="s">
        <v>152</v>
      </c>
    </row>
    <row r="1503" s="14" customFormat="1">
      <c r="A1503" s="14"/>
      <c r="B1503" s="238"/>
      <c r="C1503" s="239"/>
      <c r="D1503" s="229" t="s">
        <v>159</v>
      </c>
      <c r="E1503" s="240" t="s">
        <v>1</v>
      </c>
      <c r="F1503" s="241" t="s">
        <v>1640</v>
      </c>
      <c r="G1503" s="239"/>
      <c r="H1503" s="242">
        <v>234.78399999999999</v>
      </c>
      <c r="I1503" s="243"/>
      <c r="J1503" s="239"/>
      <c r="K1503" s="239"/>
      <c r="L1503" s="244"/>
      <c r="M1503" s="245"/>
      <c r="N1503" s="246"/>
      <c r="O1503" s="246"/>
      <c r="P1503" s="246"/>
      <c r="Q1503" s="246"/>
      <c r="R1503" s="246"/>
      <c r="S1503" s="246"/>
      <c r="T1503" s="247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8" t="s">
        <v>159</v>
      </c>
      <c r="AU1503" s="248" t="s">
        <v>82</v>
      </c>
      <c r="AV1503" s="14" t="s">
        <v>82</v>
      </c>
      <c r="AW1503" s="14" t="s">
        <v>30</v>
      </c>
      <c r="AX1503" s="14" t="s">
        <v>73</v>
      </c>
      <c r="AY1503" s="248" t="s">
        <v>152</v>
      </c>
    </row>
    <row r="1504" s="13" customFormat="1">
      <c r="A1504" s="13"/>
      <c r="B1504" s="227"/>
      <c r="C1504" s="228"/>
      <c r="D1504" s="229" t="s">
        <v>159</v>
      </c>
      <c r="E1504" s="230" t="s">
        <v>1</v>
      </c>
      <c r="F1504" s="231" t="s">
        <v>1636</v>
      </c>
      <c r="G1504" s="228"/>
      <c r="H1504" s="230" t="s">
        <v>1</v>
      </c>
      <c r="I1504" s="232"/>
      <c r="J1504" s="228"/>
      <c r="K1504" s="228"/>
      <c r="L1504" s="233"/>
      <c r="M1504" s="234"/>
      <c r="N1504" s="235"/>
      <c r="O1504" s="235"/>
      <c r="P1504" s="235"/>
      <c r="Q1504" s="235"/>
      <c r="R1504" s="235"/>
      <c r="S1504" s="235"/>
      <c r="T1504" s="23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7" t="s">
        <v>159</v>
      </c>
      <c r="AU1504" s="237" t="s">
        <v>82</v>
      </c>
      <c r="AV1504" s="13" t="s">
        <v>80</v>
      </c>
      <c r="AW1504" s="13" t="s">
        <v>30</v>
      </c>
      <c r="AX1504" s="13" t="s">
        <v>73</v>
      </c>
      <c r="AY1504" s="237" t="s">
        <v>152</v>
      </c>
    </row>
    <row r="1505" s="14" customFormat="1">
      <c r="A1505" s="14"/>
      <c r="B1505" s="238"/>
      <c r="C1505" s="239"/>
      <c r="D1505" s="229" t="s">
        <v>159</v>
      </c>
      <c r="E1505" s="240" t="s">
        <v>1</v>
      </c>
      <c r="F1505" s="241" t="s">
        <v>1641</v>
      </c>
      <c r="G1505" s="239"/>
      <c r="H1505" s="242">
        <v>153.49000000000001</v>
      </c>
      <c r="I1505" s="243"/>
      <c r="J1505" s="239"/>
      <c r="K1505" s="239"/>
      <c r="L1505" s="244"/>
      <c r="M1505" s="245"/>
      <c r="N1505" s="246"/>
      <c r="O1505" s="246"/>
      <c r="P1505" s="246"/>
      <c r="Q1505" s="246"/>
      <c r="R1505" s="246"/>
      <c r="S1505" s="246"/>
      <c r="T1505" s="247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8" t="s">
        <v>159</v>
      </c>
      <c r="AU1505" s="248" t="s">
        <v>82</v>
      </c>
      <c r="AV1505" s="14" t="s">
        <v>82</v>
      </c>
      <c r="AW1505" s="14" t="s">
        <v>30</v>
      </c>
      <c r="AX1505" s="14" t="s">
        <v>73</v>
      </c>
      <c r="AY1505" s="248" t="s">
        <v>152</v>
      </c>
    </row>
    <row r="1506" s="13" customFormat="1">
      <c r="A1506" s="13"/>
      <c r="B1506" s="227"/>
      <c r="C1506" s="228"/>
      <c r="D1506" s="229" t="s">
        <v>159</v>
      </c>
      <c r="E1506" s="230" t="s">
        <v>1</v>
      </c>
      <c r="F1506" s="231" t="s">
        <v>1642</v>
      </c>
      <c r="G1506" s="228"/>
      <c r="H1506" s="230" t="s">
        <v>1</v>
      </c>
      <c r="I1506" s="232"/>
      <c r="J1506" s="228"/>
      <c r="K1506" s="228"/>
      <c r="L1506" s="233"/>
      <c r="M1506" s="234"/>
      <c r="N1506" s="235"/>
      <c r="O1506" s="235"/>
      <c r="P1506" s="235"/>
      <c r="Q1506" s="235"/>
      <c r="R1506" s="235"/>
      <c r="S1506" s="235"/>
      <c r="T1506" s="23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7" t="s">
        <v>159</v>
      </c>
      <c r="AU1506" s="237" t="s">
        <v>82</v>
      </c>
      <c r="AV1506" s="13" t="s">
        <v>80</v>
      </c>
      <c r="AW1506" s="13" t="s">
        <v>30</v>
      </c>
      <c r="AX1506" s="13" t="s">
        <v>73</v>
      </c>
      <c r="AY1506" s="237" t="s">
        <v>152</v>
      </c>
    </row>
    <row r="1507" s="13" customFormat="1">
      <c r="A1507" s="13"/>
      <c r="B1507" s="227"/>
      <c r="C1507" s="228"/>
      <c r="D1507" s="229" t="s">
        <v>159</v>
      </c>
      <c r="E1507" s="230" t="s">
        <v>1</v>
      </c>
      <c r="F1507" s="231" t="s">
        <v>1643</v>
      </c>
      <c r="G1507" s="228"/>
      <c r="H1507" s="230" t="s">
        <v>1</v>
      </c>
      <c r="I1507" s="232"/>
      <c r="J1507" s="228"/>
      <c r="K1507" s="228"/>
      <c r="L1507" s="233"/>
      <c r="M1507" s="234"/>
      <c r="N1507" s="235"/>
      <c r="O1507" s="235"/>
      <c r="P1507" s="235"/>
      <c r="Q1507" s="235"/>
      <c r="R1507" s="235"/>
      <c r="S1507" s="235"/>
      <c r="T1507" s="23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7" t="s">
        <v>159</v>
      </c>
      <c r="AU1507" s="237" t="s">
        <v>82</v>
      </c>
      <c r="AV1507" s="13" t="s">
        <v>80</v>
      </c>
      <c r="AW1507" s="13" t="s">
        <v>30</v>
      </c>
      <c r="AX1507" s="13" t="s">
        <v>73</v>
      </c>
      <c r="AY1507" s="237" t="s">
        <v>152</v>
      </c>
    </row>
    <row r="1508" s="14" customFormat="1">
      <c r="A1508" s="14"/>
      <c r="B1508" s="238"/>
      <c r="C1508" s="239"/>
      <c r="D1508" s="229" t="s">
        <v>159</v>
      </c>
      <c r="E1508" s="240" t="s">
        <v>1</v>
      </c>
      <c r="F1508" s="241" t="s">
        <v>1644</v>
      </c>
      <c r="G1508" s="239"/>
      <c r="H1508" s="242">
        <v>57.939</v>
      </c>
      <c r="I1508" s="243"/>
      <c r="J1508" s="239"/>
      <c r="K1508" s="239"/>
      <c r="L1508" s="244"/>
      <c r="M1508" s="245"/>
      <c r="N1508" s="246"/>
      <c r="O1508" s="246"/>
      <c r="P1508" s="246"/>
      <c r="Q1508" s="246"/>
      <c r="R1508" s="246"/>
      <c r="S1508" s="246"/>
      <c r="T1508" s="247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8" t="s">
        <v>159</v>
      </c>
      <c r="AU1508" s="248" t="s">
        <v>82</v>
      </c>
      <c r="AV1508" s="14" t="s">
        <v>82</v>
      </c>
      <c r="AW1508" s="14" t="s">
        <v>30</v>
      </c>
      <c r="AX1508" s="14" t="s">
        <v>73</v>
      </c>
      <c r="AY1508" s="248" t="s">
        <v>152</v>
      </c>
    </row>
    <row r="1509" s="13" customFormat="1">
      <c r="A1509" s="13"/>
      <c r="B1509" s="227"/>
      <c r="C1509" s="228"/>
      <c r="D1509" s="229" t="s">
        <v>159</v>
      </c>
      <c r="E1509" s="230" t="s">
        <v>1</v>
      </c>
      <c r="F1509" s="231" t="s">
        <v>1645</v>
      </c>
      <c r="G1509" s="228"/>
      <c r="H1509" s="230" t="s">
        <v>1</v>
      </c>
      <c r="I1509" s="232"/>
      <c r="J1509" s="228"/>
      <c r="K1509" s="228"/>
      <c r="L1509" s="233"/>
      <c r="M1509" s="234"/>
      <c r="N1509" s="235"/>
      <c r="O1509" s="235"/>
      <c r="P1509" s="235"/>
      <c r="Q1509" s="235"/>
      <c r="R1509" s="235"/>
      <c r="S1509" s="235"/>
      <c r="T1509" s="23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7" t="s">
        <v>159</v>
      </c>
      <c r="AU1509" s="237" t="s">
        <v>82</v>
      </c>
      <c r="AV1509" s="13" t="s">
        <v>80</v>
      </c>
      <c r="AW1509" s="13" t="s">
        <v>30</v>
      </c>
      <c r="AX1509" s="13" t="s">
        <v>73</v>
      </c>
      <c r="AY1509" s="237" t="s">
        <v>152</v>
      </c>
    </row>
    <row r="1510" s="13" customFormat="1">
      <c r="A1510" s="13"/>
      <c r="B1510" s="227"/>
      <c r="C1510" s="228"/>
      <c r="D1510" s="229" t="s">
        <v>159</v>
      </c>
      <c r="E1510" s="230" t="s">
        <v>1</v>
      </c>
      <c r="F1510" s="231" t="s">
        <v>1646</v>
      </c>
      <c r="G1510" s="228"/>
      <c r="H1510" s="230" t="s">
        <v>1</v>
      </c>
      <c r="I1510" s="232"/>
      <c r="J1510" s="228"/>
      <c r="K1510" s="228"/>
      <c r="L1510" s="233"/>
      <c r="M1510" s="234"/>
      <c r="N1510" s="235"/>
      <c r="O1510" s="235"/>
      <c r="P1510" s="235"/>
      <c r="Q1510" s="235"/>
      <c r="R1510" s="235"/>
      <c r="S1510" s="235"/>
      <c r="T1510" s="23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7" t="s">
        <v>159</v>
      </c>
      <c r="AU1510" s="237" t="s">
        <v>82</v>
      </c>
      <c r="AV1510" s="13" t="s">
        <v>80</v>
      </c>
      <c r="AW1510" s="13" t="s">
        <v>30</v>
      </c>
      <c r="AX1510" s="13" t="s">
        <v>73</v>
      </c>
      <c r="AY1510" s="237" t="s">
        <v>152</v>
      </c>
    </row>
    <row r="1511" s="14" customFormat="1">
      <c r="A1511" s="14"/>
      <c r="B1511" s="238"/>
      <c r="C1511" s="239"/>
      <c r="D1511" s="229" t="s">
        <v>159</v>
      </c>
      <c r="E1511" s="240" t="s">
        <v>1</v>
      </c>
      <c r="F1511" s="241" t="s">
        <v>1647</v>
      </c>
      <c r="G1511" s="239"/>
      <c r="H1511" s="242">
        <v>26.533000000000001</v>
      </c>
      <c r="I1511" s="243"/>
      <c r="J1511" s="239"/>
      <c r="K1511" s="239"/>
      <c r="L1511" s="244"/>
      <c r="M1511" s="245"/>
      <c r="N1511" s="246"/>
      <c r="O1511" s="246"/>
      <c r="P1511" s="246"/>
      <c r="Q1511" s="246"/>
      <c r="R1511" s="246"/>
      <c r="S1511" s="246"/>
      <c r="T1511" s="247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8" t="s">
        <v>159</v>
      </c>
      <c r="AU1511" s="248" t="s">
        <v>82</v>
      </c>
      <c r="AV1511" s="14" t="s">
        <v>82</v>
      </c>
      <c r="AW1511" s="14" t="s">
        <v>30</v>
      </c>
      <c r="AX1511" s="14" t="s">
        <v>73</v>
      </c>
      <c r="AY1511" s="248" t="s">
        <v>152</v>
      </c>
    </row>
    <row r="1512" s="13" customFormat="1">
      <c r="A1512" s="13"/>
      <c r="B1512" s="227"/>
      <c r="C1512" s="228"/>
      <c r="D1512" s="229" t="s">
        <v>159</v>
      </c>
      <c r="E1512" s="230" t="s">
        <v>1</v>
      </c>
      <c r="F1512" s="231" t="s">
        <v>1648</v>
      </c>
      <c r="G1512" s="228"/>
      <c r="H1512" s="230" t="s">
        <v>1</v>
      </c>
      <c r="I1512" s="232"/>
      <c r="J1512" s="228"/>
      <c r="K1512" s="228"/>
      <c r="L1512" s="233"/>
      <c r="M1512" s="234"/>
      <c r="N1512" s="235"/>
      <c r="O1512" s="235"/>
      <c r="P1512" s="235"/>
      <c r="Q1512" s="235"/>
      <c r="R1512" s="235"/>
      <c r="S1512" s="235"/>
      <c r="T1512" s="23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7" t="s">
        <v>159</v>
      </c>
      <c r="AU1512" s="237" t="s">
        <v>82</v>
      </c>
      <c r="AV1512" s="13" t="s">
        <v>80</v>
      </c>
      <c r="AW1512" s="13" t="s">
        <v>30</v>
      </c>
      <c r="AX1512" s="13" t="s">
        <v>73</v>
      </c>
      <c r="AY1512" s="237" t="s">
        <v>152</v>
      </c>
    </row>
    <row r="1513" s="13" customFormat="1">
      <c r="A1513" s="13"/>
      <c r="B1513" s="227"/>
      <c r="C1513" s="228"/>
      <c r="D1513" s="229" t="s">
        <v>159</v>
      </c>
      <c r="E1513" s="230" t="s">
        <v>1</v>
      </c>
      <c r="F1513" s="231" t="s">
        <v>1634</v>
      </c>
      <c r="G1513" s="228"/>
      <c r="H1513" s="230" t="s">
        <v>1</v>
      </c>
      <c r="I1513" s="232"/>
      <c r="J1513" s="228"/>
      <c r="K1513" s="228"/>
      <c r="L1513" s="233"/>
      <c r="M1513" s="234"/>
      <c r="N1513" s="235"/>
      <c r="O1513" s="235"/>
      <c r="P1513" s="235"/>
      <c r="Q1513" s="235"/>
      <c r="R1513" s="235"/>
      <c r="S1513" s="235"/>
      <c r="T1513" s="236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7" t="s">
        <v>159</v>
      </c>
      <c r="AU1513" s="237" t="s">
        <v>82</v>
      </c>
      <c r="AV1513" s="13" t="s">
        <v>80</v>
      </c>
      <c r="AW1513" s="13" t="s">
        <v>30</v>
      </c>
      <c r="AX1513" s="13" t="s">
        <v>73</v>
      </c>
      <c r="AY1513" s="237" t="s">
        <v>152</v>
      </c>
    </row>
    <row r="1514" s="14" customFormat="1">
      <c r="A1514" s="14"/>
      <c r="B1514" s="238"/>
      <c r="C1514" s="239"/>
      <c r="D1514" s="229" t="s">
        <v>159</v>
      </c>
      <c r="E1514" s="240" t="s">
        <v>1</v>
      </c>
      <c r="F1514" s="241" t="s">
        <v>1649</v>
      </c>
      <c r="G1514" s="239"/>
      <c r="H1514" s="242">
        <v>47.747999999999998</v>
      </c>
      <c r="I1514" s="243"/>
      <c r="J1514" s="239"/>
      <c r="K1514" s="239"/>
      <c r="L1514" s="244"/>
      <c r="M1514" s="245"/>
      <c r="N1514" s="246"/>
      <c r="O1514" s="246"/>
      <c r="P1514" s="246"/>
      <c r="Q1514" s="246"/>
      <c r="R1514" s="246"/>
      <c r="S1514" s="246"/>
      <c r="T1514" s="24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8" t="s">
        <v>159</v>
      </c>
      <c r="AU1514" s="248" t="s">
        <v>82</v>
      </c>
      <c r="AV1514" s="14" t="s">
        <v>82</v>
      </c>
      <c r="AW1514" s="14" t="s">
        <v>30</v>
      </c>
      <c r="AX1514" s="14" t="s">
        <v>73</v>
      </c>
      <c r="AY1514" s="248" t="s">
        <v>152</v>
      </c>
    </row>
    <row r="1515" s="13" customFormat="1">
      <c r="A1515" s="13"/>
      <c r="B1515" s="227"/>
      <c r="C1515" s="228"/>
      <c r="D1515" s="229" t="s">
        <v>159</v>
      </c>
      <c r="E1515" s="230" t="s">
        <v>1</v>
      </c>
      <c r="F1515" s="231" t="s">
        <v>1650</v>
      </c>
      <c r="G1515" s="228"/>
      <c r="H1515" s="230" t="s">
        <v>1</v>
      </c>
      <c r="I1515" s="232"/>
      <c r="J1515" s="228"/>
      <c r="K1515" s="228"/>
      <c r="L1515" s="233"/>
      <c r="M1515" s="234"/>
      <c r="N1515" s="235"/>
      <c r="O1515" s="235"/>
      <c r="P1515" s="235"/>
      <c r="Q1515" s="235"/>
      <c r="R1515" s="235"/>
      <c r="S1515" s="235"/>
      <c r="T1515" s="236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7" t="s">
        <v>159</v>
      </c>
      <c r="AU1515" s="237" t="s">
        <v>82</v>
      </c>
      <c r="AV1515" s="13" t="s">
        <v>80</v>
      </c>
      <c r="AW1515" s="13" t="s">
        <v>30</v>
      </c>
      <c r="AX1515" s="13" t="s">
        <v>73</v>
      </c>
      <c r="AY1515" s="237" t="s">
        <v>152</v>
      </c>
    </row>
    <row r="1516" s="14" customFormat="1">
      <c r="A1516" s="14"/>
      <c r="B1516" s="238"/>
      <c r="C1516" s="239"/>
      <c r="D1516" s="229" t="s">
        <v>159</v>
      </c>
      <c r="E1516" s="240" t="s">
        <v>1</v>
      </c>
      <c r="F1516" s="241" t="s">
        <v>1651</v>
      </c>
      <c r="G1516" s="239"/>
      <c r="H1516" s="242">
        <v>472.51999999999998</v>
      </c>
      <c r="I1516" s="243"/>
      <c r="J1516" s="239"/>
      <c r="K1516" s="239"/>
      <c r="L1516" s="244"/>
      <c r="M1516" s="245"/>
      <c r="N1516" s="246"/>
      <c r="O1516" s="246"/>
      <c r="P1516" s="246"/>
      <c r="Q1516" s="246"/>
      <c r="R1516" s="246"/>
      <c r="S1516" s="246"/>
      <c r="T1516" s="247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8" t="s">
        <v>159</v>
      </c>
      <c r="AU1516" s="248" t="s">
        <v>82</v>
      </c>
      <c r="AV1516" s="14" t="s">
        <v>82</v>
      </c>
      <c r="AW1516" s="14" t="s">
        <v>30</v>
      </c>
      <c r="AX1516" s="14" t="s">
        <v>73</v>
      </c>
      <c r="AY1516" s="248" t="s">
        <v>152</v>
      </c>
    </row>
    <row r="1517" s="15" customFormat="1">
      <c r="A1517" s="15"/>
      <c r="B1517" s="249"/>
      <c r="C1517" s="250"/>
      <c r="D1517" s="229" t="s">
        <v>159</v>
      </c>
      <c r="E1517" s="251" t="s">
        <v>1</v>
      </c>
      <c r="F1517" s="252" t="s">
        <v>162</v>
      </c>
      <c r="G1517" s="250"/>
      <c r="H1517" s="253">
        <v>3622.6540000000005</v>
      </c>
      <c r="I1517" s="254"/>
      <c r="J1517" s="250"/>
      <c r="K1517" s="250"/>
      <c r="L1517" s="255"/>
      <c r="M1517" s="256"/>
      <c r="N1517" s="257"/>
      <c r="O1517" s="257"/>
      <c r="P1517" s="257"/>
      <c r="Q1517" s="257"/>
      <c r="R1517" s="257"/>
      <c r="S1517" s="257"/>
      <c r="T1517" s="258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59" t="s">
        <v>159</v>
      </c>
      <c r="AU1517" s="259" t="s">
        <v>82</v>
      </c>
      <c r="AV1517" s="15" t="s">
        <v>158</v>
      </c>
      <c r="AW1517" s="15" t="s">
        <v>30</v>
      </c>
      <c r="AX1517" s="15" t="s">
        <v>80</v>
      </c>
      <c r="AY1517" s="259" t="s">
        <v>152</v>
      </c>
    </row>
    <row r="1518" s="2" customFormat="1" ht="24.15" customHeight="1">
      <c r="A1518" s="38"/>
      <c r="B1518" s="39"/>
      <c r="C1518" s="260" t="s">
        <v>990</v>
      </c>
      <c r="D1518" s="260" t="s">
        <v>203</v>
      </c>
      <c r="E1518" s="261" t="s">
        <v>1652</v>
      </c>
      <c r="F1518" s="262" t="s">
        <v>1653</v>
      </c>
      <c r="G1518" s="263" t="s">
        <v>1465</v>
      </c>
      <c r="H1518" s="264">
        <v>3622.654</v>
      </c>
      <c r="I1518" s="265"/>
      <c r="J1518" s="266">
        <f>ROUND(I1518*H1518,2)</f>
        <v>0</v>
      </c>
      <c r="K1518" s="262" t="s">
        <v>1</v>
      </c>
      <c r="L1518" s="267"/>
      <c r="M1518" s="268" t="s">
        <v>1</v>
      </c>
      <c r="N1518" s="269" t="s">
        <v>38</v>
      </c>
      <c r="O1518" s="91"/>
      <c r="P1518" s="223">
        <f>O1518*H1518</f>
        <v>0</v>
      </c>
      <c r="Q1518" s="223">
        <v>0</v>
      </c>
      <c r="R1518" s="223">
        <f>Q1518*H1518</f>
        <v>0</v>
      </c>
      <c r="S1518" s="223">
        <v>0</v>
      </c>
      <c r="T1518" s="224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225" t="s">
        <v>240</v>
      </c>
      <c r="AT1518" s="225" t="s">
        <v>203</v>
      </c>
      <c r="AU1518" s="225" t="s">
        <v>82</v>
      </c>
      <c r="AY1518" s="17" t="s">
        <v>152</v>
      </c>
      <c r="BE1518" s="226">
        <f>IF(N1518="základní",J1518,0)</f>
        <v>0</v>
      </c>
      <c r="BF1518" s="226">
        <f>IF(N1518="snížená",J1518,0)</f>
        <v>0</v>
      </c>
      <c r="BG1518" s="226">
        <f>IF(N1518="zákl. přenesená",J1518,0)</f>
        <v>0</v>
      </c>
      <c r="BH1518" s="226">
        <f>IF(N1518="sníž. přenesená",J1518,0)</f>
        <v>0</v>
      </c>
      <c r="BI1518" s="226">
        <f>IF(N1518="nulová",J1518,0)</f>
        <v>0</v>
      </c>
      <c r="BJ1518" s="17" t="s">
        <v>80</v>
      </c>
      <c r="BK1518" s="226">
        <f>ROUND(I1518*H1518,2)</f>
        <v>0</v>
      </c>
      <c r="BL1518" s="17" t="s">
        <v>190</v>
      </c>
      <c r="BM1518" s="225" t="s">
        <v>1654</v>
      </c>
    </row>
    <row r="1519" s="13" customFormat="1">
      <c r="A1519" s="13"/>
      <c r="B1519" s="227"/>
      <c r="C1519" s="228"/>
      <c r="D1519" s="229" t="s">
        <v>159</v>
      </c>
      <c r="E1519" s="230" t="s">
        <v>1</v>
      </c>
      <c r="F1519" s="231" t="s">
        <v>1655</v>
      </c>
      <c r="G1519" s="228"/>
      <c r="H1519" s="230" t="s">
        <v>1</v>
      </c>
      <c r="I1519" s="232"/>
      <c r="J1519" s="228"/>
      <c r="K1519" s="228"/>
      <c r="L1519" s="233"/>
      <c r="M1519" s="234"/>
      <c r="N1519" s="235"/>
      <c r="O1519" s="235"/>
      <c r="P1519" s="235"/>
      <c r="Q1519" s="235"/>
      <c r="R1519" s="235"/>
      <c r="S1519" s="235"/>
      <c r="T1519" s="23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7" t="s">
        <v>159</v>
      </c>
      <c r="AU1519" s="237" t="s">
        <v>82</v>
      </c>
      <c r="AV1519" s="13" t="s">
        <v>80</v>
      </c>
      <c r="AW1519" s="13" t="s">
        <v>30</v>
      </c>
      <c r="AX1519" s="13" t="s">
        <v>73</v>
      </c>
      <c r="AY1519" s="237" t="s">
        <v>152</v>
      </c>
    </row>
    <row r="1520" s="14" customFormat="1">
      <c r="A1520" s="14"/>
      <c r="B1520" s="238"/>
      <c r="C1520" s="239"/>
      <c r="D1520" s="229" t="s">
        <v>159</v>
      </c>
      <c r="E1520" s="240" t="s">
        <v>1</v>
      </c>
      <c r="F1520" s="241" t="s">
        <v>1656</v>
      </c>
      <c r="G1520" s="239"/>
      <c r="H1520" s="242">
        <v>3622.654</v>
      </c>
      <c r="I1520" s="243"/>
      <c r="J1520" s="239"/>
      <c r="K1520" s="239"/>
      <c r="L1520" s="244"/>
      <c r="M1520" s="245"/>
      <c r="N1520" s="246"/>
      <c r="O1520" s="246"/>
      <c r="P1520" s="246"/>
      <c r="Q1520" s="246"/>
      <c r="R1520" s="246"/>
      <c r="S1520" s="246"/>
      <c r="T1520" s="247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8" t="s">
        <v>159</v>
      </c>
      <c r="AU1520" s="248" t="s">
        <v>82</v>
      </c>
      <c r="AV1520" s="14" t="s">
        <v>82</v>
      </c>
      <c r="AW1520" s="14" t="s">
        <v>30</v>
      </c>
      <c r="AX1520" s="14" t="s">
        <v>73</v>
      </c>
      <c r="AY1520" s="248" t="s">
        <v>152</v>
      </c>
    </row>
    <row r="1521" s="15" customFormat="1">
      <c r="A1521" s="15"/>
      <c r="B1521" s="249"/>
      <c r="C1521" s="250"/>
      <c r="D1521" s="229" t="s">
        <v>159</v>
      </c>
      <c r="E1521" s="251" t="s">
        <v>1</v>
      </c>
      <c r="F1521" s="252" t="s">
        <v>162</v>
      </c>
      <c r="G1521" s="250"/>
      <c r="H1521" s="253">
        <v>3622.654</v>
      </c>
      <c r="I1521" s="254"/>
      <c r="J1521" s="250"/>
      <c r="K1521" s="250"/>
      <c r="L1521" s="255"/>
      <c r="M1521" s="256"/>
      <c r="N1521" s="257"/>
      <c r="O1521" s="257"/>
      <c r="P1521" s="257"/>
      <c r="Q1521" s="257"/>
      <c r="R1521" s="257"/>
      <c r="S1521" s="257"/>
      <c r="T1521" s="258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9" t="s">
        <v>159</v>
      </c>
      <c r="AU1521" s="259" t="s">
        <v>82</v>
      </c>
      <c r="AV1521" s="15" t="s">
        <v>158</v>
      </c>
      <c r="AW1521" s="15" t="s">
        <v>30</v>
      </c>
      <c r="AX1521" s="15" t="s">
        <v>80</v>
      </c>
      <c r="AY1521" s="259" t="s">
        <v>152</v>
      </c>
    </row>
    <row r="1522" s="2" customFormat="1" ht="33" customHeight="1">
      <c r="A1522" s="38"/>
      <c r="B1522" s="39"/>
      <c r="C1522" s="214" t="s">
        <v>1657</v>
      </c>
      <c r="D1522" s="214" t="s">
        <v>154</v>
      </c>
      <c r="E1522" s="215" t="s">
        <v>1658</v>
      </c>
      <c r="F1522" s="216" t="s">
        <v>1659</v>
      </c>
      <c r="G1522" s="217" t="s">
        <v>732</v>
      </c>
      <c r="H1522" s="270"/>
      <c r="I1522" s="219"/>
      <c r="J1522" s="220">
        <f>ROUND(I1522*H1522,2)</f>
        <v>0</v>
      </c>
      <c r="K1522" s="216" t="s">
        <v>1</v>
      </c>
      <c r="L1522" s="44"/>
      <c r="M1522" s="221" t="s">
        <v>1</v>
      </c>
      <c r="N1522" s="222" t="s">
        <v>38</v>
      </c>
      <c r="O1522" s="91"/>
      <c r="P1522" s="223">
        <f>O1522*H1522</f>
        <v>0</v>
      </c>
      <c r="Q1522" s="223">
        <v>0</v>
      </c>
      <c r="R1522" s="223">
        <f>Q1522*H1522</f>
        <v>0</v>
      </c>
      <c r="S1522" s="223">
        <v>0</v>
      </c>
      <c r="T1522" s="224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225" t="s">
        <v>190</v>
      </c>
      <c r="AT1522" s="225" t="s">
        <v>154</v>
      </c>
      <c r="AU1522" s="225" t="s">
        <v>82</v>
      </c>
      <c r="AY1522" s="17" t="s">
        <v>152</v>
      </c>
      <c r="BE1522" s="226">
        <f>IF(N1522="základní",J1522,0)</f>
        <v>0</v>
      </c>
      <c r="BF1522" s="226">
        <f>IF(N1522="snížená",J1522,0)</f>
        <v>0</v>
      </c>
      <c r="BG1522" s="226">
        <f>IF(N1522="zákl. přenesená",J1522,0)</f>
        <v>0</v>
      </c>
      <c r="BH1522" s="226">
        <f>IF(N1522="sníž. přenesená",J1522,0)</f>
        <v>0</v>
      </c>
      <c r="BI1522" s="226">
        <f>IF(N1522="nulová",J1522,0)</f>
        <v>0</v>
      </c>
      <c r="BJ1522" s="17" t="s">
        <v>80</v>
      </c>
      <c r="BK1522" s="226">
        <f>ROUND(I1522*H1522,2)</f>
        <v>0</v>
      </c>
      <c r="BL1522" s="17" t="s">
        <v>190</v>
      </c>
      <c r="BM1522" s="225" t="s">
        <v>1660</v>
      </c>
    </row>
    <row r="1523" s="12" customFormat="1" ht="22.8" customHeight="1">
      <c r="A1523" s="12"/>
      <c r="B1523" s="198"/>
      <c r="C1523" s="199"/>
      <c r="D1523" s="200" t="s">
        <v>72</v>
      </c>
      <c r="E1523" s="212" t="s">
        <v>1661</v>
      </c>
      <c r="F1523" s="212" t="s">
        <v>1662</v>
      </c>
      <c r="G1523" s="199"/>
      <c r="H1523" s="199"/>
      <c r="I1523" s="202"/>
      <c r="J1523" s="213">
        <f>BK1523</f>
        <v>0</v>
      </c>
      <c r="K1523" s="199"/>
      <c r="L1523" s="204"/>
      <c r="M1523" s="205"/>
      <c r="N1523" s="206"/>
      <c r="O1523" s="206"/>
      <c r="P1523" s="207">
        <f>SUM(P1524:P1549)</f>
        <v>0</v>
      </c>
      <c r="Q1523" s="206"/>
      <c r="R1523" s="207">
        <f>SUM(R1524:R1549)</f>
        <v>0</v>
      </c>
      <c r="S1523" s="206"/>
      <c r="T1523" s="208">
        <f>SUM(T1524:T1549)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09" t="s">
        <v>82</v>
      </c>
      <c r="AT1523" s="210" t="s">
        <v>72</v>
      </c>
      <c r="AU1523" s="210" t="s">
        <v>80</v>
      </c>
      <c r="AY1523" s="209" t="s">
        <v>152</v>
      </c>
      <c r="BK1523" s="211">
        <f>SUM(BK1524:BK1549)</f>
        <v>0</v>
      </c>
    </row>
    <row r="1524" s="2" customFormat="1" ht="16.5" customHeight="1">
      <c r="A1524" s="38"/>
      <c r="B1524" s="39"/>
      <c r="C1524" s="214" t="s">
        <v>994</v>
      </c>
      <c r="D1524" s="214" t="s">
        <v>154</v>
      </c>
      <c r="E1524" s="215" t="s">
        <v>1663</v>
      </c>
      <c r="F1524" s="216" t="s">
        <v>1664</v>
      </c>
      <c r="G1524" s="217" t="s">
        <v>211</v>
      </c>
      <c r="H1524" s="218">
        <v>192.893</v>
      </c>
      <c r="I1524" s="219"/>
      <c r="J1524" s="220">
        <f>ROUND(I1524*H1524,2)</f>
        <v>0</v>
      </c>
      <c r="K1524" s="216" t="s">
        <v>1</v>
      </c>
      <c r="L1524" s="44"/>
      <c r="M1524" s="221" t="s">
        <v>1</v>
      </c>
      <c r="N1524" s="222" t="s">
        <v>38</v>
      </c>
      <c r="O1524" s="91"/>
      <c r="P1524" s="223">
        <f>O1524*H1524</f>
        <v>0</v>
      </c>
      <c r="Q1524" s="223">
        <v>0</v>
      </c>
      <c r="R1524" s="223">
        <f>Q1524*H1524</f>
        <v>0</v>
      </c>
      <c r="S1524" s="223">
        <v>0</v>
      </c>
      <c r="T1524" s="224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225" t="s">
        <v>190</v>
      </c>
      <c r="AT1524" s="225" t="s">
        <v>154</v>
      </c>
      <c r="AU1524" s="225" t="s">
        <v>82</v>
      </c>
      <c r="AY1524" s="17" t="s">
        <v>152</v>
      </c>
      <c r="BE1524" s="226">
        <f>IF(N1524="základní",J1524,0)</f>
        <v>0</v>
      </c>
      <c r="BF1524" s="226">
        <f>IF(N1524="snížená",J1524,0)</f>
        <v>0</v>
      </c>
      <c r="BG1524" s="226">
        <f>IF(N1524="zákl. přenesená",J1524,0)</f>
        <v>0</v>
      </c>
      <c r="BH1524" s="226">
        <f>IF(N1524="sníž. přenesená",J1524,0)</f>
        <v>0</v>
      </c>
      <c r="BI1524" s="226">
        <f>IF(N1524="nulová",J1524,0)</f>
        <v>0</v>
      </c>
      <c r="BJ1524" s="17" t="s">
        <v>80</v>
      </c>
      <c r="BK1524" s="226">
        <f>ROUND(I1524*H1524,2)</f>
        <v>0</v>
      </c>
      <c r="BL1524" s="17" t="s">
        <v>190</v>
      </c>
      <c r="BM1524" s="225" t="s">
        <v>1665</v>
      </c>
    </row>
    <row r="1525" s="2" customFormat="1" ht="24.15" customHeight="1">
      <c r="A1525" s="38"/>
      <c r="B1525" s="39"/>
      <c r="C1525" s="214" t="s">
        <v>1666</v>
      </c>
      <c r="D1525" s="214" t="s">
        <v>154</v>
      </c>
      <c r="E1525" s="215" t="s">
        <v>1667</v>
      </c>
      <c r="F1525" s="216" t="s">
        <v>1668</v>
      </c>
      <c r="G1525" s="217" t="s">
        <v>211</v>
      </c>
      <c r="H1525" s="218">
        <v>192.893</v>
      </c>
      <c r="I1525" s="219"/>
      <c r="J1525" s="220">
        <f>ROUND(I1525*H1525,2)</f>
        <v>0</v>
      </c>
      <c r="K1525" s="216" t="s">
        <v>1</v>
      </c>
      <c r="L1525" s="44"/>
      <c r="M1525" s="221" t="s">
        <v>1</v>
      </c>
      <c r="N1525" s="222" t="s">
        <v>38</v>
      </c>
      <c r="O1525" s="91"/>
      <c r="P1525" s="223">
        <f>O1525*H1525</f>
        <v>0</v>
      </c>
      <c r="Q1525" s="223">
        <v>0</v>
      </c>
      <c r="R1525" s="223">
        <f>Q1525*H1525</f>
        <v>0</v>
      </c>
      <c r="S1525" s="223">
        <v>0</v>
      </c>
      <c r="T1525" s="224">
        <f>S1525*H1525</f>
        <v>0</v>
      </c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R1525" s="225" t="s">
        <v>190</v>
      </c>
      <c r="AT1525" s="225" t="s">
        <v>154</v>
      </c>
      <c r="AU1525" s="225" t="s">
        <v>82</v>
      </c>
      <c r="AY1525" s="17" t="s">
        <v>152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7" t="s">
        <v>80</v>
      </c>
      <c r="BK1525" s="226">
        <f>ROUND(I1525*H1525,2)</f>
        <v>0</v>
      </c>
      <c r="BL1525" s="17" t="s">
        <v>190</v>
      </c>
      <c r="BM1525" s="225" t="s">
        <v>1669</v>
      </c>
    </row>
    <row r="1526" s="2" customFormat="1" ht="33" customHeight="1">
      <c r="A1526" s="38"/>
      <c r="B1526" s="39"/>
      <c r="C1526" s="214" t="s">
        <v>999</v>
      </c>
      <c r="D1526" s="214" t="s">
        <v>154</v>
      </c>
      <c r="E1526" s="215" t="s">
        <v>1670</v>
      </c>
      <c r="F1526" s="216" t="s">
        <v>1671</v>
      </c>
      <c r="G1526" s="217" t="s">
        <v>278</v>
      </c>
      <c r="H1526" s="218">
        <v>144.66999999999999</v>
      </c>
      <c r="I1526" s="219"/>
      <c r="J1526" s="220">
        <f>ROUND(I1526*H1526,2)</f>
        <v>0</v>
      </c>
      <c r="K1526" s="216" t="s">
        <v>1</v>
      </c>
      <c r="L1526" s="44"/>
      <c r="M1526" s="221" t="s">
        <v>1</v>
      </c>
      <c r="N1526" s="222" t="s">
        <v>38</v>
      </c>
      <c r="O1526" s="91"/>
      <c r="P1526" s="223">
        <f>O1526*H1526</f>
        <v>0</v>
      </c>
      <c r="Q1526" s="223">
        <v>0</v>
      </c>
      <c r="R1526" s="223">
        <f>Q1526*H1526</f>
        <v>0</v>
      </c>
      <c r="S1526" s="223">
        <v>0</v>
      </c>
      <c r="T1526" s="224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225" t="s">
        <v>190</v>
      </c>
      <c r="AT1526" s="225" t="s">
        <v>154</v>
      </c>
      <c r="AU1526" s="225" t="s">
        <v>82</v>
      </c>
      <c r="AY1526" s="17" t="s">
        <v>152</v>
      </c>
      <c r="BE1526" s="226">
        <f>IF(N1526="základní",J1526,0)</f>
        <v>0</v>
      </c>
      <c r="BF1526" s="226">
        <f>IF(N1526="snížená",J1526,0)</f>
        <v>0</v>
      </c>
      <c r="BG1526" s="226">
        <f>IF(N1526="zákl. přenesená",J1526,0)</f>
        <v>0</v>
      </c>
      <c r="BH1526" s="226">
        <f>IF(N1526="sníž. přenesená",J1526,0)</f>
        <v>0</v>
      </c>
      <c r="BI1526" s="226">
        <f>IF(N1526="nulová",J1526,0)</f>
        <v>0</v>
      </c>
      <c r="BJ1526" s="17" t="s">
        <v>80</v>
      </c>
      <c r="BK1526" s="226">
        <f>ROUND(I1526*H1526,2)</f>
        <v>0</v>
      </c>
      <c r="BL1526" s="17" t="s">
        <v>190</v>
      </c>
      <c r="BM1526" s="225" t="s">
        <v>1672</v>
      </c>
    </row>
    <row r="1527" s="14" customFormat="1">
      <c r="A1527" s="14"/>
      <c r="B1527" s="238"/>
      <c r="C1527" s="239"/>
      <c r="D1527" s="229" t="s">
        <v>159</v>
      </c>
      <c r="E1527" s="240" t="s">
        <v>1</v>
      </c>
      <c r="F1527" s="241" t="s">
        <v>1673</v>
      </c>
      <c r="G1527" s="239"/>
      <c r="H1527" s="242">
        <v>144.66999999999999</v>
      </c>
      <c r="I1527" s="243"/>
      <c r="J1527" s="239"/>
      <c r="K1527" s="239"/>
      <c r="L1527" s="244"/>
      <c r="M1527" s="245"/>
      <c r="N1527" s="246"/>
      <c r="O1527" s="246"/>
      <c r="P1527" s="246"/>
      <c r="Q1527" s="246"/>
      <c r="R1527" s="246"/>
      <c r="S1527" s="246"/>
      <c r="T1527" s="247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8" t="s">
        <v>159</v>
      </c>
      <c r="AU1527" s="248" t="s">
        <v>82</v>
      </c>
      <c r="AV1527" s="14" t="s">
        <v>82</v>
      </c>
      <c r="AW1527" s="14" t="s">
        <v>30</v>
      </c>
      <c r="AX1527" s="14" t="s">
        <v>73</v>
      </c>
      <c r="AY1527" s="248" t="s">
        <v>152</v>
      </c>
    </row>
    <row r="1528" s="15" customFormat="1">
      <c r="A1528" s="15"/>
      <c r="B1528" s="249"/>
      <c r="C1528" s="250"/>
      <c r="D1528" s="229" t="s">
        <v>159</v>
      </c>
      <c r="E1528" s="251" t="s">
        <v>1</v>
      </c>
      <c r="F1528" s="252" t="s">
        <v>162</v>
      </c>
      <c r="G1528" s="250"/>
      <c r="H1528" s="253">
        <v>144.66999999999999</v>
      </c>
      <c r="I1528" s="254"/>
      <c r="J1528" s="250"/>
      <c r="K1528" s="250"/>
      <c r="L1528" s="255"/>
      <c r="M1528" s="256"/>
      <c r="N1528" s="257"/>
      <c r="O1528" s="257"/>
      <c r="P1528" s="257"/>
      <c r="Q1528" s="257"/>
      <c r="R1528" s="257"/>
      <c r="S1528" s="257"/>
      <c r="T1528" s="258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9" t="s">
        <v>159</v>
      </c>
      <c r="AU1528" s="259" t="s">
        <v>82</v>
      </c>
      <c r="AV1528" s="15" t="s">
        <v>158</v>
      </c>
      <c r="AW1528" s="15" t="s">
        <v>30</v>
      </c>
      <c r="AX1528" s="15" t="s">
        <v>80</v>
      </c>
      <c r="AY1528" s="259" t="s">
        <v>152</v>
      </c>
    </row>
    <row r="1529" s="2" customFormat="1" ht="24.15" customHeight="1">
      <c r="A1529" s="38"/>
      <c r="B1529" s="39"/>
      <c r="C1529" s="260" t="s">
        <v>1674</v>
      </c>
      <c r="D1529" s="260" t="s">
        <v>203</v>
      </c>
      <c r="E1529" s="261" t="s">
        <v>1675</v>
      </c>
      <c r="F1529" s="262" t="s">
        <v>1676</v>
      </c>
      <c r="G1529" s="263" t="s">
        <v>278</v>
      </c>
      <c r="H1529" s="264">
        <v>159.137</v>
      </c>
      <c r="I1529" s="265"/>
      <c r="J1529" s="266">
        <f>ROUND(I1529*H1529,2)</f>
        <v>0</v>
      </c>
      <c r="K1529" s="262" t="s">
        <v>1</v>
      </c>
      <c r="L1529" s="267"/>
      <c r="M1529" s="268" t="s">
        <v>1</v>
      </c>
      <c r="N1529" s="269" t="s">
        <v>38</v>
      </c>
      <c r="O1529" s="91"/>
      <c r="P1529" s="223">
        <f>O1529*H1529</f>
        <v>0</v>
      </c>
      <c r="Q1529" s="223">
        <v>0</v>
      </c>
      <c r="R1529" s="223">
        <f>Q1529*H1529</f>
        <v>0</v>
      </c>
      <c r="S1529" s="223">
        <v>0</v>
      </c>
      <c r="T1529" s="224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225" t="s">
        <v>240</v>
      </c>
      <c r="AT1529" s="225" t="s">
        <v>203</v>
      </c>
      <c r="AU1529" s="225" t="s">
        <v>82</v>
      </c>
      <c r="AY1529" s="17" t="s">
        <v>152</v>
      </c>
      <c r="BE1529" s="226">
        <f>IF(N1529="základní",J1529,0)</f>
        <v>0</v>
      </c>
      <c r="BF1529" s="226">
        <f>IF(N1529="snížená",J1529,0)</f>
        <v>0</v>
      </c>
      <c r="BG1529" s="226">
        <f>IF(N1529="zákl. přenesená",J1529,0)</f>
        <v>0</v>
      </c>
      <c r="BH1529" s="226">
        <f>IF(N1529="sníž. přenesená",J1529,0)</f>
        <v>0</v>
      </c>
      <c r="BI1529" s="226">
        <f>IF(N1529="nulová",J1529,0)</f>
        <v>0</v>
      </c>
      <c r="BJ1529" s="17" t="s">
        <v>80</v>
      </c>
      <c r="BK1529" s="226">
        <f>ROUND(I1529*H1529,2)</f>
        <v>0</v>
      </c>
      <c r="BL1529" s="17" t="s">
        <v>190</v>
      </c>
      <c r="BM1529" s="225" t="s">
        <v>1677</v>
      </c>
    </row>
    <row r="1530" s="14" customFormat="1">
      <c r="A1530" s="14"/>
      <c r="B1530" s="238"/>
      <c r="C1530" s="239"/>
      <c r="D1530" s="229" t="s">
        <v>159</v>
      </c>
      <c r="E1530" s="240" t="s">
        <v>1</v>
      </c>
      <c r="F1530" s="241" t="s">
        <v>1678</v>
      </c>
      <c r="G1530" s="239"/>
      <c r="H1530" s="242">
        <v>159.137</v>
      </c>
      <c r="I1530" s="243"/>
      <c r="J1530" s="239"/>
      <c r="K1530" s="239"/>
      <c r="L1530" s="244"/>
      <c r="M1530" s="245"/>
      <c r="N1530" s="246"/>
      <c r="O1530" s="246"/>
      <c r="P1530" s="246"/>
      <c r="Q1530" s="246"/>
      <c r="R1530" s="246"/>
      <c r="S1530" s="246"/>
      <c r="T1530" s="24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8" t="s">
        <v>159</v>
      </c>
      <c r="AU1530" s="248" t="s">
        <v>82</v>
      </c>
      <c r="AV1530" s="14" t="s">
        <v>82</v>
      </c>
      <c r="AW1530" s="14" t="s">
        <v>30</v>
      </c>
      <c r="AX1530" s="14" t="s">
        <v>73</v>
      </c>
      <c r="AY1530" s="248" t="s">
        <v>152</v>
      </c>
    </row>
    <row r="1531" s="15" customFormat="1">
      <c r="A1531" s="15"/>
      <c r="B1531" s="249"/>
      <c r="C1531" s="250"/>
      <c r="D1531" s="229" t="s">
        <v>159</v>
      </c>
      <c r="E1531" s="251" t="s">
        <v>1</v>
      </c>
      <c r="F1531" s="252" t="s">
        <v>162</v>
      </c>
      <c r="G1531" s="250"/>
      <c r="H1531" s="253">
        <v>159.137</v>
      </c>
      <c r="I1531" s="254"/>
      <c r="J1531" s="250"/>
      <c r="K1531" s="250"/>
      <c r="L1531" s="255"/>
      <c r="M1531" s="256"/>
      <c r="N1531" s="257"/>
      <c r="O1531" s="257"/>
      <c r="P1531" s="257"/>
      <c r="Q1531" s="257"/>
      <c r="R1531" s="257"/>
      <c r="S1531" s="257"/>
      <c r="T1531" s="258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59" t="s">
        <v>159</v>
      </c>
      <c r="AU1531" s="259" t="s">
        <v>82</v>
      </c>
      <c r="AV1531" s="15" t="s">
        <v>158</v>
      </c>
      <c r="AW1531" s="15" t="s">
        <v>30</v>
      </c>
      <c r="AX1531" s="15" t="s">
        <v>80</v>
      </c>
      <c r="AY1531" s="259" t="s">
        <v>152</v>
      </c>
    </row>
    <row r="1532" s="2" customFormat="1" ht="24.15" customHeight="1">
      <c r="A1532" s="38"/>
      <c r="B1532" s="39"/>
      <c r="C1532" s="214" t="s">
        <v>1003</v>
      </c>
      <c r="D1532" s="214" t="s">
        <v>154</v>
      </c>
      <c r="E1532" s="215" t="s">
        <v>1679</v>
      </c>
      <c r="F1532" s="216" t="s">
        <v>1680</v>
      </c>
      <c r="G1532" s="217" t="s">
        <v>211</v>
      </c>
      <c r="H1532" s="218">
        <v>192.893</v>
      </c>
      <c r="I1532" s="219"/>
      <c r="J1532" s="220">
        <f>ROUND(I1532*H1532,2)</f>
        <v>0</v>
      </c>
      <c r="K1532" s="216" t="s">
        <v>1</v>
      </c>
      <c r="L1532" s="44"/>
      <c r="M1532" s="221" t="s">
        <v>1</v>
      </c>
      <c r="N1532" s="222" t="s">
        <v>38</v>
      </c>
      <c r="O1532" s="91"/>
      <c r="P1532" s="223">
        <f>O1532*H1532</f>
        <v>0</v>
      </c>
      <c r="Q1532" s="223">
        <v>0</v>
      </c>
      <c r="R1532" s="223">
        <f>Q1532*H1532</f>
        <v>0</v>
      </c>
      <c r="S1532" s="223">
        <v>0</v>
      </c>
      <c r="T1532" s="224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225" t="s">
        <v>190</v>
      </c>
      <c r="AT1532" s="225" t="s">
        <v>154</v>
      </c>
      <c r="AU1532" s="225" t="s">
        <v>82</v>
      </c>
      <c r="AY1532" s="17" t="s">
        <v>152</v>
      </c>
      <c r="BE1532" s="226">
        <f>IF(N1532="základní",J1532,0)</f>
        <v>0</v>
      </c>
      <c r="BF1532" s="226">
        <f>IF(N1532="snížená",J1532,0)</f>
        <v>0</v>
      </c>
      <c r="BG1532" s="226">
        <f>IF(N1532="zákl. přenesená",J1532,0)</f>
        <v>0</v>
      </c>
      <c r="BH1532" s="226">
        <f>IF(N1532="sníž. přenesená",J1532,0)</f>
        <v>0</v>
      </c>
      <c r="BI1532" s="226">
        <f>IF(N1532="nulová",J1532,0)</f>
        <v>0</v>
      </c>
      <c r="BJ1532" s="17" t="s">
        <v>80</v>
      </c>
      <c r="BK1532" s="226">
        <f>ROUND(I1532*H1532,2)</f>
        <v>0</v>
      </c>
      <c r="BL1532" s="17" t="s">
        <v>190</v>
      </c>
      <c r="BM1532" s="225" t="s">
        <v>1681</v>
      </c>
    </row>
    <row r="1533" s="14" customFormat="1">
      <c r="A1533" s="14"/>
      <c r="B1533" s="238"/>
      <c r="C1533" s="239"/>
      <c r="D1533" s="229" t="s">
        <v>159</v>
      </c>
      <c r="E1533" s="240" t="s">
        <v>1</v>
      </c>
      <c r="F1533" s="241" t="s">
        <v>1682</v>
      </c>
      <c r="G1533" s="239"/>
      <c r="H1533" s="242">
        <v>44.170000000000002</v>
      </c>
      <c r="I1533" s="243"/>
      <c r="J1533" s="239"/>
      <c r="K1533" s="239"/>
      <c r="L1533" s="244"/>
      <c r="M1533" s="245"/>
      <c r="N1533" s="246"/>
      <c r="O1533" s="246"/>
      <c r="P1533" s="246"/>
      <c r="Q1533" s="246"/>
      <c r="R1533" s="246"/>
      <c r="S1533" s="246"/>
      <c r="T1533" s="247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48" t="s">
        <v>159</v>
      </c>
      <c r="AU1533" s="248" t="s">
        <v>82</v>
      </c>
      <c r="AV1533" s="14" t="s">
        <v>82</v>
      </c>
      <c r="AW1533" s="14" t="s">
        <v>30</v>
      </c>
      <c r="AX1533" s="14" t="s">
        <v>73</v>
      </c>
      <c r="AY1533" s="248" t="s">
        <v>152</v>
      </c>
    </row>
    <row r="1534" s="14" customFormat="1">
      <c r="A1534" s="14"/>
      <c r="B1534" s="238"/>
      <c r="C1534" s="239"/>
      <c r="D1534" s="229" t="s">
        <v>159</v>
      </c>
      <c r="E1534" s="240" t="s">
        <v>1</v>
      </c>
      <c r="F1534" s="241" t="s">
        <v>1683</v>
      </c>
      <c r="G1534" s="239"/>
      <c r="H1534" s="242">
        <v>102.343</v>
      </c>
      <c r="I1534" s="243"/>
      <c r="J1534" s="239"/>
      <c r="K1534" s="239"/>
      <c r="L1534" s="244"/>
      <c r="M1534" s="245"/>
      <c r="N1534" s="246"/>
      <c r="O1534" s="246"/>
      <c r="P1534" s="246"/>
      <c r="Q1534" s="246"/>
      <c r="R1534" s="246"/>
      <c r="S1534" s="246"/>
      <c r="T1534" s="247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8" t="s">
        <v>159</v>
      </c>
      <c r="AU1534" s="248" t="s">
        <v>82</v>
      </c>
      <c r="AV1534" s="14" t="s">
        <v>82</v>
      </c>
      <c r="AW1534" s="14" t="s">
        <v>30</v>
      </c>
      <c r="AX1534" s="14" t="s">
        <v>73</v>
      </c>
      <c r="AY1534" s="248" t="s">
        <v>152</v>
      </c>
    </row>
    <row r="1535" s="14" customFormat="1">
      <c r="A1535" s="14"/>
      <c r="B1535" s="238"/>
      <c r="C1535" s="239"/>
      <c r="D1535" s="229" t="s">
        <v>159</v>
      </c>
      <c r="E1535" s="240" t="s">
        <v>1</v>
      </c>
      <c r="F1535" s="241" t="s">
        <v>1684</v>
      </c>
      <c r="G1535" s="239"/>
      <c r="H1535" s="242">
        <v>28.579999999999998</v>
      </c>
      <c r="I1535" s="243"/>
      <c r="J1535" s="239"/>
      <c r="K1535" s="239"/>
      <c r="L1535" s="244"/>
      <c r="M1535" s="245"/>
      <c r="N1535" s="246"/>
      <c r="O1535" s="246"/>
      <c r="P1535" s="246"/>
      <c r="Q1535" s="246"/>
      <c r="R1535" s="246"/>
      <c r="S1535" s="246"/>
      <c r="T1535" s="247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8" t="s">
        <v>159</v>
      </c>
      <c r="AU1535" s="248" t="s">
        <v>82</v>
      </c>
      <c r="AV1535" s="14" t="s">
        <v>82</v>
      </c>
      <c r="AW1535" s="14" t="s">
        <v>30</v>
      </c>
      <c r="AX1535" s="14" t="s">
        <v>73</v>
      </c>
      <c r="AY1535" s="248" t="s">
        <v>152</v>
      </c>
    </row>
    <row r="1536" s="14" customFormat="1">
      <c r="A1536" s="14"/>
      <c r="B1536" s="238"/>
      <c r="C1536" s="239"/>
      <c r="D1536" s="229" t="s">
        <v>159</v>
      </c>
      <c r="E1536" s="240" t="s">
        <v>1</v>
      </c>
      <c r="F1536" s="241" t="s">
        <v>1685</v>
      </c>
      <c r="G1536" s="239"/>
      <c r="H1536" s="242">
        <v>17.800000000000001</v>
      </c>
      <c r="I1536" s="243"/>
      <c r="J1536" s="239"/>
      <c r="K1536" s="239"/>
      <c r="L1536" s="244"/>
      <c r="M1536" s="245"/>
      <c r="N1536" s="246"/>
      <c r="O1536" s="246"/>
      <c r="P1536" s="246"/>
      <c r="Q1536" s="246"/>
      <c r="R1536" s="246"/>
      <c r="S1536" s="246"/>
      <c r="T1536" s="247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8" t="s">
        <v>159</v>
      </c>
      <c r="AU1536" s="248" t="s">
        <v>82</v>
      </c>
      <c r="AV1536" s="14" t="s">
        <v>82</v>
      </c>
      <c r="AW1536" s="14" t="s">
        <v>30</v>
      </c>
      <c r="AX1536" s="14" t="s">
        <v>73</v>
      </c>
      <c r="AY1536" s="248" t="s">
        <v>152</v>
      </c>
    </row>
    <row r="1537" s="15" customFormat="1">
      <c r="A1537" s="15"/>
      <c r="B1537" s="249"/>
      <c r="C1537" s="250"/>
      <c r="D1537" s="229" t="s">
        <v>159</v>
      </c>
      <c r="E1537" s="251" t="s">
        <v>1</v>
      </c>
      <c r="F1537" s="252" t="s">
        <v>162</v>
      </c>
      <c r="G1537" s="250"/>
      <c r="H1537" s="253">
        <v>192.89300000000003</v>
      </c>
      <c r="I1537" s="254"/>
      <c r="J1537" s="250"/>
      <c r="K1537" s="250"/>
      <c r="L1537" s="255"/>
      <c r="M1537" s="256"/>
      <c r="N1537" s="257"/>
      <c r="O1537" s="257"/>
      <c r="P1537" s="257"/>
      <c r="Q1537" s="257"/>
      <c r="R1537" s="257"/>
      <c r="S1537" s="257"/>
      <c r="T1537" s="258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9" t="s">
        <v>159</v>
      </c>
      <c r="AU1537" s="259" t="s">
        <v>82</v>
      </c>
      <c r="AV1537" s="15" t="s">
        <v>158</v>
      </c>
      <c r="AW1537" s="15" t="s">
        <v>30</v>
      </c>
      <c r="AX1537" s="15" t="s">
        <v>80</v>
      </c>
      <c r="AY1537" s="259" t="s">
        <v>152</v>
      </c>
    </row>
    <row r="1538" s="2" customFormat="1" ht="33" customHeight="1">
      <c r="A1538" s="38"/>
      <c r="B1538" s="39"/>
      <c r="C1538" s="214" t="s">
        <v>1686</v>
      </c>
      <c r="D1538" s="214" t="s">
        <v>154</v>
      </c>
      <c r="E1538" s="215" t="s">
        <v>1687</v>
      </c>
      <c r="F1538" s="216" t="s">
        <v>1688</v>
      </c>
      <c r="G1538" s="217" t="s">
        <v>211</v>
      </c>
      <c r="H1538" s="218">
        <v>192.893</v>
      </c>
      <c r="I1538" s="219"/>
      <c r="J1538" s="220">
        <f>ROUND(I1538*H1538,2)</f>
        <v>0</v>
      </c>
      <c r="K1538" s="216" t="s">
        <v>1</v>
      </c>
      <c r="L1538" s="44"/>
      <c r="M1538" s="221" t="s">
        <v>1</v>
      </c>
      <c r="N1538" s="222" t="s">
        <v>38</v>
      </c>
      <c r="O1538" s="91"/>
      <c r="P1538" s="223">
        <f>O1538*H1538</f>
        <v>0</v>
      </c>
      <c r="Q1538" s="223">
        <v>0</v>
      </c>
      <c r="R1538" s="223">
        <f>Q1538*H1538</f>
        <v>0</v>
      </c>
      <c r="S1538" s="223">
        <v>0</v>
      </c>
      <c r="T1538" s="224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225" t="s">
        <v>190</v>
      </c>
      <c r="AT1538" s="225" t="s">
        <v>154</v>
      </c>
      <c r="AU1538" s="225" t="s">
        <v>82</v>
      </c>
      <c r="AY1538" s="17" t="s">
        <v>152</v>
      </c>
      <c r="BE1538" s="226">
        <f>IF(N1538="základní",J1538,0)</f>
        <v>0</v>
      </c>
      <c r="BF1538" s="226">
        <f>IF(N1538="snížená",J1538,0)</f>
        <v>0</v>
      </c>
      <c r="BG1538" s="226">
        <f>IF(N1538="zákl. přenesená",J1538,0)</f>
        <v>0</v>
      </c>
      <c r="BH1538" s="226">
        <f>IF(N1538="sníž. přenesená",J1538,0)</f>
        <v>0</v>
      </c>
      <c r="BI1538" s="226">
        <f>IF(N1538="nulová",J1538,0)</f>
        <v>0</v>
      </c>
      <c r="BJ1538" s="17" t="s">
        <v>80</v>
      </c>
      <c r="BK1538" s="226">
        <f>ROUND(I1538*H1538,2)</f>
        <v>0</v>
      </c>
      <c r="BL1538" s="17" t="s">
        <v>190</v>
      </c>
      <c r="BM1538" s="225" t="s">
        <v>1689</v>
      </c>
    </row>
    <row r="1539" s="2" customFormat="1" ht="24.15" customHeight="1">
      <c r="A1539" s="38"/>
      <c r="B1539" s="39"/>
      <c r="C1539" s="260" t="s">
        <v>1006</v>
      </c>
      <c r="D1539" s="260" t="s">
        <v>203</v>
      </c>
      <c r="E1539" s="261" t="s">
        <v>1690</v>
      </c>
      <c r="F1539" s="262" t="s">
        <v>1691</v>
      </c>
      <c r="G1539" s="263" t="s">
        <v>211</v>
      </c>
      <c r="H1539" s="264">
        <v>221.827</v>
      </c>
      <c r="I1539" s="265"/>
      <c r="J1539" s="266">
        <f>ROUND(I1539*H1539,2)</f>
        <v>0</v>
      </c>
      <c r="K1539" s="262" t="s">
        <v>1</v>
      </c>
      <c r="L1539" s="267"/>
      <c r="M1539" s="268" t="s">
        <v>1</v>
      </c>
      <c r="N1539" s="269" t="s">
        <v>38</v>
      </c>
      <c r="O1539" s="91"/>
      <c r="P1539" s="223">
        <f>O1539*H1539</f>
        <v>0</v>
      </c>
      <c r="Q1539" s="223">
        <v>0</v>
      </c>
      <c r="R1539" s="223">
        <f>Q1539*H1539</f>
        <v>0</v>
      </c>
      <c r="S1539" s="223">
        <v>0</v>
      </c>
      <c r="T1539" s="224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225" t="s">
        <v>240</v>
      </c>
      <c r="AT1539" s="225" t="s">
        <v>203</v>
      </c>
      <c r="AU1539" s="225" t="s">
        <v>82</v>
      </c>
      <c r="AY1539" s="17" t="s">
        <v>152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7" t="s">
        <v>80</v>
      </c>
      <c r="BK1539" s="226">
        <f>ROUND(I1539*H1539,2)</f>
        <v>0</v>
      </c>
      <c r="BL1539" s="17" t="s">
        <v>190</v>
      </c>
      <c r="BM1539" s="225" t="s">
        <v>1692</v>
      </c>
    </row>
    <row r="1540" s="14" customFormat="1">
      <c r="A1540" s="14"/>
      <c r="B1540" s="238"/>
      <c r="C1540" s="239"/>
      <c r="D1540" s="229" t="s">
        <v>159</v>
      </c>
      <c r="E1540" s="240" t="s">
        <v>1</v>
      </c>
      <c r="F1540" s="241" t="s">
        <v>1693</v>
      </c>
      <c r="G1540" s="239"/>
      <c r="H1540" s="242">
        <v>221.827</v>
      </c>
      <c r="I1540" s="243"/>
      <c r="J1540" s="239"/>
      <c r="K1540" s="239"/>
      <c r="L1540" s="244"/>
      <c r="M1540" s="245"/>
      <c r="N1540" s="246"/>
      <c r="O1540" s="246"/>
      <c r="P1540" s="246"/>
      <c r="Q1540" s="246"/>
      <c r="R1540" s="246"/>
      <c r="S1540" s="246"/>
      <c r="T1540" s="247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8" t="s">
        <v>159</v>
      </c>
      <c r="AU1540" s="248" t="s">
        <v>82</v>
      </c>
      <c r="AV1540" s="14" t="s">
        <v>82</v>
      </c>
      <c r="AW1540" s="14" t="s">
        <v>30</v>
      </c>
      <c r="AX1540" s="14" t="s">
        <v>73</v>
      </c>
      <c r="AY1540" s="248" t="s">
        <v>152</v>
      </c>
    </row>
    <row r="1541" s="15" customFormat="1">
      <c r="A1541" s="15"/>
      <c r="B1541" s="249"/>
      <c r="C1541" s="250"/>
      <c r="D1541" s="229" t="s">
        <v>159</v>
      </c>
      <c r="E1541" s="251" t="s">
        <v>1</v>
      </c>
      <c r="F1541" s="252" t="s">
        <v>162</v>
      </c>
      <c r="G1541" s="250"/>
      <c r="H1541" s="253">
        <v>221.827</v>
      </c>
      <c r="I1541" s="254"/>
      <c r="J1541" s="250"/>
      <c r="K1541" s="250"/>
      <c r="L1541" s="255"/>
      <c r="M1541" s="256"/>
      <c r="N1541" s="257"/>
      <c r="O1541" s="257"/>
      <c r="P1541" s="257"/>
      <c r="Q1541" s="257"/>
      <c r="R1541" s="257"/>
      <c r="S1541" s="257"/>
      <c r="T1541" s="258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9" t="s">
        <v>159</v>
      </c>
      <c r="AU1541" s="259" t="s">
        <v>82</v>
      </c>
      <c r="AV1541" s="15" t="s">
        <v>158</v>
      </c>
      <c r="AW1541" s="15" t="s">
        <v>30</v>
      </c>
      <c r="AX1541" s="15" t="s">
        <v>80</v>
      </c>
      <c r="AY1541" s="259" t="s">
        <v>152</v>
      </c>
    </row>
    <row r="1542" s="2" customFormat="1" ht="33" customHeight="1">
      <c r="A1542" s="38"/>
      <c r="B1542" s="39"/>
      <c r="C1542" s="214" t="s">
        <v>1694</v>
      </c>
      <c r="D1542" s="214" t="s">
        <v>154</v>
      </c>
      <c r="E1542" s="215" t="s">
        <v>1695</v>
      </c>
      <c r="F1542" s="216" t="s">
        <v>1696</v>
      </c>
      <c r="G1542" s="217" t="s">
        <v>211</v>
      </c>
      <c r="H1542" s="218">
        <v>24.280000000000001</v>
      </c>
      <c r="I1542" s="219"/>
      <c r="J1542" s="220">
        <f>ROUND(I1542*H1542,2)</f>
        <v>0</v>
      </c>
      <c r="K1542" s="216" t="s">
        <v>1</v>
      </c>
      <c r="L1542" s="44"/>
      <c r="M1542" s="221" t="s">
        <v>1</v>
      </c>
      <c r="N1542" s="222" t="s">
        <v>38</v>
      </c>
      <c r="O1542" s="91"/>
      <c r="P1542" s="223">
        <f>O1542*H1542</f>
        <v>0</v>
      </c>
      <c r="Q1542" s="223">
        <v>0</v>
      </c>
      <c r="R1542" s="223">
        <f>Q1542*H1542</f>
        <v>0</v>
      </c>
      <c r="S1542" s="223">
        <v>0</v>
      </c>
      <c r="T1542" s="224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225" t="s">
        <v>190</v>
      </c>
      <c r="AT1542" s="225" t="s">
        <v>154</v>
      </c>
      <c r="AU1542" s="225" t="s">
        <v>82</v>
      </c>
      <c r="AY1542" s="17" t="s">
        <v>152</v>
      </c>
      <c r="BE1542" s="226">
        <f>IF(N1542="základní",J1542,0)</f>
        <v>0</v>
      </c>
      <c r="BF1542" s="226">
        <f>IF(N1542="snížená",J1542,0)</f>
        <v>0</v>
      </c>
      <c r="BG1542" s="226">
        <f>IF(N1542="zákl. přenesená",J1542,0)</f>
        <v>0</v>
      </c>
      <c r="BH1542" s="226">
        <f>IF(N1542="sníž. přenesená",J1542,0)</f>
        <v>0</v>
      </c>
      <c r="BI1542" s="226">
        <f>IF(N1542="nulová",J1542,0)</f>
        <v>0</v>
      </c>
      <c r="BJ1542" s="17" t="s">
        <v>80</v>
      </c>
      <c r="BK1542" s="226">
        <f>ROUND(I1542*H1542,2)</f>
        <v>0</v>
      </c>
      <c r="BL1542" s="17" t="s">
        <v>190</v>
      </c>
      <c r="BM1542" s="225" t="s">
        <v>1697</v>
      </c>
    </row>
    <row r="1543" s="14" customFormat="1">
      <c r="A1543" s="14"/>
      <c r="B1543" s="238"/>
      <c r="C1543" s="239"/>
      <c r="D1543" s="229" t="s">
        <v>159</v>
      </c>
      <c r="E1543" s="240" t="s">
        <v>1</v>
      </c>
      <c r="F1543" s="241" t="s">
        <v>1698</v>
      </c>
      <c r="G1543" s="239"/>
      <c r="H1543" s="242">
        <v>7.9100000000000001</v>
      </c>
      <c r="I1543" s="243"/>
      <c r="J1543" s="239"/>
      <c r="K1543" s="239"/>
      <c r="L1543" s="244"/>
      <c r="M1543" s="245"/>
      <c r="N1543" s="246"/>
      <c r="O1543" s="246"/>
      <c r="P1543" s="246"/>
      <c r="Q1543" s="246"/>
      <c r="R1543" s="246"/>
      <c r="S1543" s="246"/>
      <c r="T1543" s="24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8" t="s">
        <v>159</v>
      </c>
      <c r="AU1543" s="248" t="s">
        <v>82</v>
      </c>
      <c r="AV1543" s="14" t="s">
        <v>82</v>
      </c>
      <c r="AW1543" s="14" t="s">
        <v>30</v>
      </c>
      <c r="AX1543" s="14" t="s">
        <v>73</v>
      </c>
      <c r="AY1543" s="248" t="s">
        <v>152</v>
      </c>
    </row>
    <row r="1544" s="14" customFormat="1">
      <c r="A1544" s="14"/>
      <c r="B1544" s="238"/>
      <c r="C1544" s="239"/>
      <c r="D1544" s="229" t="s">
        <v>159</v>
      </c>
      <c r="E1544" s="240" t="s">
        <v>1</v>
      </c>
      <c r="F1544" s="241" t="s">
        <v>1699</v>
      </c>
      <c r="G1544" s="239"/>
      <c r="H1544" s="242">
        <v>10.59</v>
      </c>
      <c r="I1544" s="243"/>
      <c r="J1544" s="239"/>
      <c r="K1544" s="239"/>
      <c r="L1544" s="244"/>
      <c r="M1544" s="245"/>
      <c r="N1544" s="246"/>
      <c r="O1544" s="246"/>
      <c r="P1544" s="246"/>
      <c r="Q1544" s="246"/>
      <c r="R1544" s="246"/>
      <c r="S1544" s="246"/>
      <c r="T1544" s="247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8" t="s">
        <v>159</v>
      </c>
      <c r="AU1544" s="248" t="s">
        <v>82</v>
      </c>
      <c r="AV1544" s="14" t="s">
        <v>82</v>
      </c>
      <c r="AW1544" s="14" t="s">
        <v>30</v>
      </c>
      <c r="AX1544" s="14" t="s">
        <v>73</v>
      </c>
      <c r="AY1544" s="248" t="s">
        <v>152</v>
      </c>
    </row>
    <row r="1545" s="14" customFormat="1">
      <c r="A1545" s="14"/>
      <c r="B1545" s="238"/>
      <c r="C1545" s="239"/>
      <c r="D1545" s="229" t="s">
        <v>159</v>
      </c>
      <c r="E1545" s="240" t="s">
        <v>1</v>
      </c>
      <c r="F1545" s="241" t="s">
        <v>1700</v>
      </c>
      <c r="G1545" s="239"/>
      <c r="H1545" s="242">
        <v>5.7800000000000002</v>
      </c>
      <c r="I1545" s="243"/>
      <c r="J1545" s="239"/>
      <c r="K1545" s="239"/>
      <c r="L1545" s="244"/>
      <c r="M1545" s="245"/>
      <c r="N1545" s="246"/>
      <c r="O1545" s="246"/>
      <c r="P1545" s="246"/>
      <c r="Q1545" s="246"/>
      <c r="R1545" s="246"/>
      <c r="S1545" s="246"/>
      <c r="T1545" s="247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48" t="s">
        <v>159</v>
      </c>
      <c r="AU1545" s="248" t="s">
        <v>82</v>
      </c>
      <c r="AV1545" s="14" t="s">
        <v>82</v>
      </c>
      <c r="AW1545" s="14" t="s">
        <v>30</v>
      </c>
      <c r="AX1545" s="14" t="s">
        <v>73</v>
      </c>
      <c r="AY1545" s="248" t="s">
        <v>152</v>
      </c>
    </row>
    <row r="1546" s="15" customFormat="1">
      <c r="A1546" s="15"/>
      <c r="B1546" s="249"/>
      <c r="C1546" s="250"/>
      <c r="D1546" s="229" t="s">
        <v>159</v>
      </c>
      <c r="E1546" s="251" t="s">
        <v>1</v>
      </c>
      <c r="F1546" s="252" t="s">
        <v>162</v>
      </c>
      <c r="G1546" s="250"/>
      <c r="H1546" s="253">
        <v>24.280000000000001</v>
      </c>
      <c r="I1546" s="254"/>
      <c r="J1546" s="250"/>
      <c r="K1546" s="250"/>
      <c r="L1546" s="255"/>
      <c r="M1546" s="256"/>
      <c r="N1546" s="257"/>
      <c r="O1546" s="257"/>
      <c r="P1546" s="257"/>
      <c r="Q1546" s="257"/>
      <c r="R1546" s="257"/>
      <c r="S1546" s="257"/>
      <c r="T1546" s="258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59" t="s">
        <v>159</v>
      </c>
      <c r="AU1546" s="259" t="s">
        <v>82</v>
      </c>
      <c r="AV1546" s="15" t="s">
        <v>158</v>
      </c>
      <c r="AW1546" s="15" t="s">
        <v>30</v>
      </c>
      <c r="AX1546" s="15" t="s">
        <v>80</v>
      </c>
      <c r="AY1546" s="259" t="s">
        <v>152</v>
      </c>
    </row>
    <row r="1547" s="2" customFormat="1" ht="16.5" customHeight="1">
      <c r="A1547" s="38"/>
      <c r="B1547" s="39"/>
      <c r="C1547" s="214" t="s">
        <v>1010</v>
      </c>
      <c r="D1547" s="214" t="s">
        <v>154</v>
      </c>
      <c r="E1547" s="215" t="s">
        <v>1701</v>
      </c>
      <c r="F1547" s="216" t="s">
        <v>1702</v>
      </c>
      <c r="G1547" s="217" t="s">
        <v>278</v>
      </c>
      <c r="H1547" s="218">
        <v>200</v>
      </c>
      <c r="I1547" s="219"/>
      <c r="J1547" s="220">
        <f>ROUND(I1547*H1547,2)</f>
        <v>0</v>
      </c>
      <c r="K1547" s="216" t="s">
        <v>1</v>
      </c>
      <c r="L1547" s="44"/>
      <c r="M1547" s="221" t="s">
        <v>1</v>
      </c>
      <c r="N1547" s="222" t="s">
        <v>38</v>
      </c>
      <c r="O1547" s="91"/>
      <c r="P1547" s="223">
        <f>O1547*H1547</f>
        <v>0</v>
      </c>
      <c r="Q1547" s="223">
        <v>0</v>
      </c>
      <c r="R1547" s="223">
        <f>Q1547*H1547</f>
        <v>0</v>
      </c>
      <c r="S1547" s="223">
        <v>0</v>
      </c>
      <c r="T1547" s="224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225" t="s">
        <v>190</v>
      </c>
      <c r="AT1547" s="225" t="s">
        <v>154</v>
      </c>
      <c r="AU1547" s="225" t="s">
        <v>82</v>
      </c>
      <c r="AY1547" s="17" t="s">
        <v>152</v>
      </c>
      <c r="BE1547" s="226">
        <f>IF(N1547="základní",J1547,0)</f>
        <v>0</v>
      </c>
      <c r="BF1547" s="226">
        <f>IF(N1547="snížená",J1547,0)</f>
        <v>0</v>
      </c>
      <c r="BG1547" s="226">
        <f>IF(N1547="zákl. přenesená",J1547,0)</f>
        <v>0</v>
      </c>
      <c r="BH1547" s="226">
        <f>IF(N1547="sníž. přenesená",J1547,0)</f>
        <v>0</v>
      </c>
      <c r="BI1547" s="226">
        <f>IF(N1547="nulová",J1547,0)</f>
        <v>0</v>
      </c>
      <c r="BJ1547" s="17" t="s">
        <v>80</v>
      </c>
      <c r="BK1547" s="226">
        <f>ROUND(I1547*H1547,2)</f>
        <v>0</v>
      </c>
      <c r="BL1547" s="17" t="s">
        <v>190</v>
      </c>
      <c r="BM1547" s="225" t="s">
        <v>1703</v>
      </c>
    </row>
    <row r="1548" s="2" customFormat="1" ht="21.75" customHeight="1">
      <c r="A1548" s="38"/>
      <c r="B1548" s="39"/>
      <c r="C1548" s="214" t="s">
        <v>1704</v>
      </c>
      <c r="D1548" s="214" t="s">
        <v>154</v>
      </c>
      <c r="E1548" s="215" t="s">
        <v>1705</v>
      </c>
      <c r="F1548" s="216" t="s">
        <v>1706</v>
      </c>
      <c r="G1548" s="217" t="s">
        <v>278</v>
      </c>
      <c r="H1548" s="218">
        <v>50</v>
      </c>
      <c r="I1548" s="219"/>
      <c r="J1548" s="220">
        <f>ROUND(I1548*H1548,2)</f>
        <v>0</v>
      </c>
      <c r="K1548" s="216" t="s">
        <v>1</v>
      </c>
      <c r="L1548" s="44"/>
      <c r="M1548" s="221" t="s">
        <v>1</v>
      </c>
      <c r="N1548" s="222" t="s">
        <v>38</v>
      </c>
      <c r="O1548" s="91"/>
      <c r="P1548" s="223">
        <f>O1548*H1548</f>
        <v>0</v>
      </c>
      <c r="Q1548" s="223">
        <v>0</v>
      </c>
      <c r="R1548" s="223">
        <f>Q1548*H1548</f>
        <v>0</v>
      </c>
      <c r="S1548" s="223">
        <v>0</v>
      </c>
      <c r="T1548" s="224">
        <f>S1548*H1548</f>
        <v>0</v>
      </c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R1548" s="225" t="s">
        <v>190</v>
      </c>
      <c r="AT1548" s="225" t="s">
        <v>154</v>
      </c>
      <c r="AU1548" s="225" t="s">
        <v>82</v>
      </c>
      <c r="AY1548" s="17" t="s">
        <v>152</v>
      </c>
      <c r="BE1548" s="226">
        <f>IF(N1548="základní",J1548,0)</f>
        <v>0</v>
      </c>
      <c r="BF1548" s="226">
        <f>IF(N1548="snížená",J1548,0)</f>
        <v>0</v>
      </c>
      <c r="BG1548" s="226">
        <f>IF(N1548="zákl. přenesená",J1548,0)</f>
        <v>0</v>
      </c>
      <c r="BH1548" s="226">
        <f>IF(N1548="sníž. přenesená",J1548,0)</f>
        <v>0</v>
      </c>
      <c r="BI1548" s="226">
        <f>IF(N1548="nulová",J1548,0)</f>
        <v>0</v>
      </c>
      <c r="BJ1548" s="17" t="s">
        <v>80</v>
      </c>
      <c r="BK1548" s="226">
        <f>ROUND(I1548*H1548,2)</f>
        <v>0</v>
      </c>
      <c r="BL1548" s="17" t="s">
        <v>190</v>
      </c>
      <c r="BM1548" s="225" t="s">
        <v>1707</v>
      </c>
    </row>
    <row r="1549" s="2" customFormat="1" ht="24.15" customHeight="1">
      <c r="A1549" s="38"/>
      <c r="B1549" s="39"/>
      <c r="C1549" s="214" t="s">
        <v>1013</v>
      </c>
      <c r="D1549" s="214" t="s">
        <v>154</v>
      </c>
      <c r="E1549" s="215" t="s">
        <v>1708</v>
      </c>
      <c r="F1549" s="216" t="s">
        <v>1709</v>
      </c>
      <c r="G1549" s="217" t="s">
        <v>732</v>
      </c>
      <c r="H1549" s="270"/>
      <c r="I1549" s="219"/>
      <c r="J1549" s="220">
        <f>ROUND(I1549*H1549,2)</f>
        <v>0</v>
      </c>
      <c r="K1549" s="216" t="s">
        <v>1</v>
      </c>
      <c r="L1549" s="44"/>
      <c r="M1549" s="221" t="s">
        <v>1</v>
      </c>
      <c r="N1549" s="222" t="s">
        <v>38</v>
      </c>
      <c r="O1549" s="91"/>
      <c r="P1549" s="223">
        <f>O1549*H1549</f>
        <v>0</v>
      </c>
      <c r="Q1549" s="223">
        <v>0</v>
      </c>
      <c r="R1549" s="223">
        <f>Q1549*H1549</f>
        <v>0</v>
      </c>
      <c r="S1549" s="223">
        <v>0</v>
      </c>
      <c r="T1549" s="224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225" t="s">
        <v>190</v>
      </c>
      <c r="AT1549" s="225" t="s">
        <v>154</v>
      </c>
      <c r="AU1549" s="225" t="s">
        <v>82</v>
      </c>
      <c r="AY1549" s="17" t="s">
        <v>152</v>
      </c>
      <c r="BE1549" s="226">
        <f>IF(N1549="základní",J1549,0)</f>
        <v>0</v>
      </c>
      <c r="BF1549" s="226">
        <f>IF(N1549="snížená",J1549,0)</f>
        <v>0</v>
      </c>
      <c r="BG1549" s="226">
        <f>IF(N1549="zákl. přenesená",J1549,0)</f>
        <v>0</v>
      </c>
      <c r="BH1549" s="226">
        <f>IF(N1549="sníž. přenesená",J1549,0)</f>
        <v>0</v>
      </c>
      <c r="BI1549" s="226">
        <f>IF(N1549="nulová",J1549,0)</f>
        <v>0</v>
      </c>
      <c r="BJ1549" s="17" t="s">
        <v>80</v>
      </c>
      <c r="BK1549" s="226">
        <f>ROUND(I1549*H1549,2)</f>
        <v>0</v>
      </c>
      <c r="BL1549" s="17" t="s">
        <v>190</v>
      </c>
      <c r="BM1549" s="225" t="s">
        <v>1710</v>
      </c>
    </row>
    <row r="1550" s="12" customFormat="1" ht="22.8" customHeight="1">
      <c r="A1550" s="12"/>
      <c r="B1550" s="198"/>
      <c r="C1550" s="199"/>
      <c r="D1550" s="200" t="s">
        <v>72</v>
      </c>
      <c r="E1550" s="212" t="s">
        <v>1711</v>
      </c>
      <c r="F1550" s="212" t="s">
        <v>1712</v>
      </c>
      <c r="G1550" s="199"/>
      <c r="H1550" s="199"/>
      <c r="I1550" s="202"/>
      <c r="J1550" s="213">
        <f>BK1550</f>
        <v>0</v>
      </c>
      <c r="K1550" s="199"/>
      <c r="L1550" s="204"/>
      <c r="M1550" s="205"/>
      <c r="N1550" s="206"/>
      <c r="O1550" s="206"/>
      <c r="P1550" s="207">
        <f>SUM(P1551:P1575)</f>
        <v>0</v>
      </c>
      <c r="Q1550" s="206"/>
      <c r="R1550" s="207">
        <f>SUM(R1551:R1575)</f>
        <v>0</v>
      </c>
      <c r="S1550" s="206"/>
      <c r="T1550" s="208">
        <f>SUM(T1551:T1575)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209" t="s">
        <v>82</v>
      </c>
      <c r="AT1550" s="210" t="s">
        <v>72</v>
      </c>
      <c r="AU1550" s="210" t="s">
        <v>80</v>
      </c>
      <c r="AY1550" s="209" t="s">
        <v>152</v>
      </c>
      <c r="BK1550" s="211">
        <f>SUM(BK1551:BK1575)</f>
        <v>0</v>
      </c>
    </row>
    <row r="1551" s="2" customFormat="1" ht="16.5" customHeight="1">
      <c r="A1551" s="38"/>
      <c r="B1551" s="39"/>
      <c r="C1551" s="214" t="s">
        <v>1713</v>
      </c>
      <c r="D1551" s="214" t="s">
        <v>154</v>
      </c>
      <c r="E1551" s="215" t="s">
        <v>1714</v>
      </c>
      <c r="F1551" s="216" t="s">
        <v>1715</v>
      </c>
      <c r="G1551" s="217" t="s">
        <v>211</v>
      </c>
      <c r="H1551" s="218">
        <v>294.33999999999997</v>
      </c>
      <c r="I1551" s="219"/>
      <c r="J1551" s="220">
        <f>ROUND(I1551*H1551,2)</f>
        <v>0</v>
      </c>
      <c r="K1551" s="216" t="s">
        <v>1</v>
      </c>
      <c r="L1551" s="44"/>
      <c r="M1551" s="221" t="s">
        <v>1</v>
      </c>
      <c r="N1551" s="222" t="s">
        <v>38</v>
      </c>
      <c r="O1551" s="91"/>
      <c r="P1551" s="223">
        <f>O1551*H1551</f>
        <v>0</v>
      </c>
      <c r="Q1551" s="223">
        <v>0</v>
      </c>
      <c r="R1551" s="223">
        <f>Q1551*H1551</f>
        <v>0</v>
      </c>
      <c r="S1551" s="223">
        <v>0</v>
      </c>
      <c r="T1551" s="224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225" t="s">
        <v>190</v>
      </c>
      <c r="AT1551" s="225" t="s">
        <v>154</v>
      </c>
      <c r="AU1551" s="225" t="s">
        <v>82</v>
      </c>
      <c r="AY1551" s="17" t="s">
        <v>152</v>
      </c>
      <c r="BE1551" s="226">
        <f>IF(N1551="základní",J1551,0)</f>
        <v>0</v>
      </c>
      <c r="BF1551" s="226">
        <f>IF(N1551="snížená",J1551,0)</f>
        <v>0</v>
      </c>
      <c r="BG1551" s="226">
        <f>IF(N1551="zákl. přenesená",J1551,0)</f>
        <v>0</v>
      </c>
      <c r="BH1551" s="226">
        <f>IF(N1551="sníž. přenesená",J1551,0)</f>
        <v>0</v>
      </c>
      <c r="BI1551" s="226">
        <f>IF(N1551="nulová",J1551,0)</f>
        <v>0</v>
      </c>
      <c r="BJ1551" s="17" t="s">
        <v>80</v>
      </c>
      <c r="BK1551" s="226">
        <f>ROUND(I1551*H1551,2)</f>
        <v>0</v>
      </c>
      <c r="BL1551" s="17" t="s">
        <v>190</v>
      </c>
      <c r="BM1551" s="225" t="s">
        <v>1716</v>
      </c>
    </row>
    <row r="1552" s="2" customFormat="1" ht="24.15" customHeight="1">
      <c r="A1552" s="38"/>
      <c r="B1552" s="39"/>
      <c r="C1552" s="214" t="s">
        <v>1018</v>
      </c>
      <c r="D1552" s="214" t="s">
        <v>154</v>
      </c>
      <c r="E1552" s="215" t="s">
        <v>1717</v>
      </c>
      <c r="F1552" s="216" t="s">
        <v>1718</v>
      </c>
      <c r="G1552" s="217" t="s">
        <v>211</v>
      </c>
      <c r="H1552" s="218">
        <v>294.33999999999997</v>
      </c>
      <c r="I1552" s="219"/>
      <c r="J1552" s="220">
        <f>ROUND(I1552*H1552,2)</f>
        <v>0</v>
      </c>
      <c r="K1552" s="216" t="s">
        <v>1</v>
      </c>
      <c r="L1552" s="44"/>
      <c r="M1552" s="221" t="s">
        <v>1</v>
      </c>
      <c r="N1552" s="222" t="s">
        <v>38</v>
      </c>
      <c r="O1552" s="91"/>
      <c r="P1552" s="223">
        <f>O1552*H1552</f>
        <v>0</v>
      </c>
      <c r="Q1552" s="223">
        <v>0</v>
      </c>
      <c r="R1552" s="223">
        <f>Q1552*H1552</f>
        <v>0</v>
      </c>
      <c r="S1552" s="223">
        <v>0</v>
      </c>
      <c r="T1552" s="224">
        <f>S1552*H1552</f>
        <v>0</v>
      </c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R1552" s="225" t="s">
        <v>190</v>
      </c>
      <c r="AT1552" s="225" t="s">
        <v>154</v>
      </c>
      <c r="AU1552" s="225" t="s">
        <v>82</v>
      </c>
      <c r="AY1552" s="17" t="s">
        <v>152</v>
      </c>
      <c r="BE1552" s="226">
        <f>IF(N1552="základní",J1552,0)</f>
        <v>0</v>
      </c>
      <c r="BF1552" s="226">
        <f>IF(N1552="snížená",J1552,0)</f>
        <v>0</v>
      </c>
      <c r="BG1552" s="226">
        <f>IF(N1552="zákl. přenesená",J1552,0)</f>
        <v>0</v>
      </c>
      <c r="BH1552" s="226">
        <f>IF(N1552="sníž. přenesená",J1552,0)</f>
        <v>0</v>
      </c>
      <c r="BI1552" s="226">
        <f>IF(N1552="nulová",J1552,0)</f>
        <v>0</v>
      </c>
      <c r="BJ1552" s="17" t="s">
        <v>80</v>
      </c>
      <c r="BK1552" s="226">
        <f>ROUND(I1552*H1552,2)</f>
        <v>0</v>
      </c>
      <c r="BL1552" s="17" t="s">
        <v>190</v>
      </c>
      <c r="BM1552" s="225" t="s">
        <v>1719</v>
      </c>
    </row>
    <row r="1553" s="2" customFormat="1" ht="33" customHeight="1">
      <c r="A1553" s="38"/>
      <c r="B1553" s="39"/>
      <c r="C1553" s="214" t="s">
        <v>1720</v>
      </c>
      <c r="D1553" s="214" t="s">
        <v>154</v>
      </c>
      <c r="E1553" s="215" t="s">
        <v>1721</v>
      </c>
      <c r="F1553" s="216" t="s">
        <v>1722</v>
      </c>
      <c r="G1553" s="217" t="s">
        <v>211</v>
      </c>
      <c r="H1553" s="218">
        <v>294.33999999999997</v>
      </c>
      <c r="I1553" s="219"/>
      <c r="J1553" s="220">
        <f>ROUND(I1553*H1553,2)</f>
        <v>0</v>
      </c>
      <c r="K1553" s="216" t="s">
        <v>1</v>
      </c>
      <c r="L1553" s="44"/>
      <c r="M1553" s="221" t="s">
        <v>1</v>
      </c>
      <c r="N1553" s="222" t="s">
        <v>38</v>
      </c>
      <c r="O1553" s="91"/>
      <c r="P1553" s="223">
        <f>O1553*H1553</f>
        <v>0</v>
      </c>
      <c r="Q1553" s="223">
        <v>0</v>
      </c>
      <c r="R1553" s="223">
        <f>Q1553*H1553</f>
        <v>0</v>
      </c>
      <c r="S1553" s="223">
        <v>0</v>
      </c>
      <c r="T1553" s="224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225" t="s">
        <v>190</v>
      </c>
      <c r="AT1553" s="225" t="s">
        <v>154</v>
      </c>
      <c r="AU1553" s="225" t="s">
        <v>82</v>
      </c>
      <c r="AY1553" s="17" t="s">
        <v>152</v>
      </c>
      <c r="BE1553" s="226">
        <f>IF(N1553="základní",J1553,0)</f>
        <v>0</v>
      </c>
      <c r="BF1553" s="226">
        <f>IF(N1553="snížená",J1553,0)</f>
        <v>0</v>
      </c>
      <c r="BG1553" s="226">
        <f>IF(N1553="zákl. přenesená",J1553,0)</f>
        <v>0</v>
      </c>
      <c r="BH1553" s="226">
        <f>IF(N1553="sníž. přenesená",J1553,0)</f>
        <v>0</v>
      </c>
      <c r="BI1553" s="226">
        <f>IF(N1553="nulová",J1553,0)</f>
        <v>0</v>
      </c>
      <c r="BJ1553" s="17" t="s">
        <v>80</v>
      </c>
      <c r="BK1553" s="226">
        <f>ROUND(I1553*H1553,2)</f>
        <v>0</v>
      </c>
      <c r="BL1553" s="17" t="s">
        <v>190</v>
      </c>
      <c r="BM1553" s="225" t="s">
        <v>1723</v>
      </c>
    </row>
    <row r="1554" s="2" customFormat="1" ht="24.15" customHeight="1">
      <c r="A1554" s="38"/>
      <c r="B1554" s="39"/>
      <c r="C1554" s="214" t="s">
        <v>1021</v>
      </c>
      <c r="D1554" s="214" t="s">
        <v>154</v>
      </c>
      <c r="E1554" s="215" t="s">
        <v>1724</v>
      </c>
      <c r="F1554" s="216" t="s">
        <v>1725</v>
      </c>
      <c r="G1554" s="217" t="s">
        <v>211</v>
      </c>
      <c r="H1554" s="218">
        <v>294.33999999999997</v>
      </c>
      <c r="I1554" s="219"/>
      <c r="J1554" s="220">
        <f>ROUND(I1554*H1554,2)</f>
        <v>0</v>
      </c>
      <c r="K1554" s="216" t="s">
        <v>1</v>
      </c>
      <c r="L1554" s="44"/>
      <c r="M1554" s="221" t="s">
        <v>1</v>
      </c>
      <c r="N1554" s="222" t="s">
        <v>38</v>
      </c>
      <c r="O1554" s="91"/>
      <c r="P1554" s="223">
        <f>O1554*H1554</f>
        <v>0</v>
      </c>
      <c r="Q1554" s="223">
        <v>0</v>
      </c>
      <c r="R1554" s="223">
        <f>Q1554*H1554</f>
        <v>0</v>
      </c>
      <c r="S1554" s="223">
        <v>0</v>
      </c>
      <c r="T1554" s="224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225" t="s">
        <v>190</v>
      </c>
      <c r="AT1554" s="225" t="s">
        <v>154</v>
      </c>
      <c r="AU1554" s="225" t="s">
        <v>82</v>
      </c>
      <c r="AY1554" s="17" t="s">
        <v>152</v>
      </c>
      <c r="BE1554" s="226">
        <f>IF(N1554="základní",J1554,0)</f>
        <v>0</v>
      </c>
      <c r="BF1554" s="226">
        <f>IF(N1554="snížená",J1554,0)</f>
        <v>0</v>
      </c>
      <c r="BG1554" s="226">
        <f>IF(N1554="zákl. přenesená",J1554,0)</f>
        <v>0</v>
      </c>
      <c r="BH1554" s="226">
        <f>IF(N1554="sníž. přenesená",J1554,0)</f>
        <v>0</v>
      </c>
      <c r="BI1554" s="226">
        <f>IF(N1554="nulová",J1554,0)</f>
        <v>0</v>
      </c>
      <c r="BJ1554" s="17" t="s">
        <v>80</v>
      </c>
      <c r="BK1554" s="226">
        <f>ROUND(I1554*H1554,2)</f>
        <v>0</v>
      </c>
      <c r="BL1554" s="17" t="s">
        <v>190</v>
      </c>
      <c r="BM1554" s="225" t="s">
        <v>1726</v>
      </c>
    </row>
    <row r="1555" s="13" customFormat="1">
      <c r="A1555" s="13"/>
      <c r="B1555" s="227"/>
      <c r="C1555" s="228"/>
      <c r="D1555" s="229" t="s">
        <v>159</v>
      </c>
      <c r="E1555" s="230" t="s">
        <v>1</v>
      </c>
      <c r="F1555" s="231" t="s">
        <v>236</v>
      </c>
      <c r="G1555" s="228"/>
      <c r="H1555" s="230" t="s">
        <v>1</v>
      </c>
      <c r="I1555" s="232"/>
      <c r="J1555" s="228"/>
      <c r="K1555" s="228"/>
      <c r="L1555" s="233"/>
      <c r="M1555" s="234"/>
      <c r="N1555" s="235"/>
      <c r="O1555" s="235"/>
      <c r="P1555" s="235"/>
      <c r="Q1555" s="235"/>
      <c r="R1555" s="235"/>
      <c r="S1555" s="235"/>
      <c r="T1555" s="236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7" t="s">
        <v>159</v>
      </c>
      <c r="AU1555" s="237" t="s">
        <v>82</v>
      </c>
      <c r="AV1555" s="13" t="s">
        <v>80</v>
      </c>
      <c r="AW1555" s="13" t="s">
        <v>30</v>
      </c>
      <c r="AX1555" s="13" t="s">
        <v>73</v>
      </c>
      <c r="AY1555" s="237" t="s">
        <v>152</v>
      </c>
    </row>
    <row r="1556" s="14" customFormat="1">
      <c r="A1556" s="14"/>
      <c r="B1556" s="238"/>
      <c r="C1556" s="239"/>
      <c r="D1556" s="229" t="s">
        <v>159</v>
      </c>
      <c r="E1556" s="240" t="s">
        <v>1</v>
      </c>
      <c r="F1556" s="241" t="s">
        <v>1727</v>
      </c>
      <c r="G1556" s="239"/>
      <c r="H1556" s="242">
        <v>124.16</v>
      </c>
      <c r="I1556" s="243"/>
      <c r="J1556" s="239"/>
      <c r="K1556" s="239"/>
      <c r="L1556" s="244"/>
      <c r="M1556" s="245"/>
      <c r="N1556" s="246"/>
      <c r="O1556" s="246"/>
      <c r="P1556" s="246"/>
      <c r="Q1556" s="246"/>
      <c r="R1556" s="246"/>
      <c r="S1556" s="246"/>
      <c r="T1556" s="247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8" t="s">
        <v>159</v>
      </c>
      <c r="AU1556" s="248" t="s">
        <v>82</v>
      </c>
      <c r="AV1556" s="14" t="s">
        <v>82</v>
      </c>
      <c r="AW1556" s="14" t="s">
        <v>30</v>
      </c>
      <c r="AX1556" s="14" t="s">
        <v>73</v>
      </c>
      <c r="AY1556" s="248" t="s">
        <v>152</v>
      </c>
    </row>
    <row r="1557" s="13" customFormat="1">
      <c r="A1557" s="13"/>
      <c r="B1557" s="227"/>
      <c r="C1557" s="228"/>
      <c r="D1557" s="229" t="s">
        <v>159</v>
      </c>
      <c r="E1557" s="230" t="s">
        <v>1</v>
      </c>
      <c r="F1557" s="231" t="s">
        <v>446</v>
      </c>
      <c r="G1557" s="228"/>
      <c r="H1557" s="230" t="s">
        <v>1</v>
      </c>
      <c r="I1557" s="232"/>
      <c r="J1557" s="228"/>
      <c r="K1557" s="228"/>
      <c r="L1557" s="233"/>
      <c r="M1557" s="234"/>
      <c r="N1557" s="235"/>
      <c r="O1557" s="235"/>
      <c r="P1557" s="235"/>
      <c r="Q1557" s="235"/>
      <c r="R1557" s="235"/>
      <c r="S1557" s="235"/>
      <c r="T1557" s="23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7" t="s">
        <v>159</v>
      </c>
      <c r="AU1557" s="237" t="s">
        <v>82</v>
      </c>
      <c r="AV1557" s="13" t="s">
        <v>80</v>
      </c>
      <c r="AW1557" s="13" t="s">
        <v>30</v>
      </c>
      <c r="AX1557" s="13" t="s">
        <v>73</v>
      </c>
      <c r="AY1557" s="237" t="s">
        <v>152</v>
      </c>
    </row>
    <row r="1558" s="14" customFormat="1">
      <c r="A1558" s="14"/>
      <c r="B1558" s="238"/>
      <c r="C1558" s="239"/>
      <c r="D1558" s="229" t="s">
        <v>159</v>
      </c>
      <c r="E1558" s="240" t="s">
        <v>1</v>
      </c>
      <c r="F1558" s="241" t="s">
        <v>1728</v>
      </c>
      <c r="G1558" s="239"/>
      <c r="H1558" s="242">
        <v>57.07</v>
      </c>
      <c r="I1558" s="243"/>
      <c r="J1558" s="239"/>
      <c r="K1558" s="239"/>
      <c r="L1558" s="244"/>
      <c r="M1558" s="245"/>
      <c r="N1558" s="246"/>
      <c r="O1558" s="246"/>
      <c r="P1558" s="246"/>
      <c r="Q1558" s="246"/>
      <c r="R1558" s="246"/>
      <c r="S1558" s="246"/>
      <c r="T1558" s="247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8" t="s">
        <v>159</v>
      </c>
      <c r="AU1558" s="248" t="s">
        <v>82</v>
      </c>
      <c r="AV1558" s="14" t="s">
        <v>82</v>
      </c>
      <c r="AW1558" s="14" t="s">
        <v>30</v>
      </c>
      <c r="AX1558" s="14" t="s">
        <v>73</v>
      </c>
      <c r="AY1558" s="248" t="s">
        <v>152</v>
      </c>
    </row>
    <row r="1559" s="13" customFormat="1">
      <c r="A1559" s="13"/>
      <c r="B1559" s="227"/>
      <c r="C1559" s="228"/>
      <c r="D1559" s="229" t="s">
        <v>159</v>
      </c>
      <c r="E1559" s="230" t="s">
        <v>1</v>
      </c>
      <c r="F1559" s="231" t="s">
        <v>292</v>
      </c>
      <c r="G1559" s="228"/>
      <c r="H1559" s="230" t="s">
        <v>1</v>
      </c>
      <c r="I1559" s="232"/>
      <c r="J1559" s="228"/>
      <c r="K1559" s="228"/>
      <c r="L1559" s="233"/>
      <c r="M1559" s="234"/>
      <c r="N1559" s="235"/>
      <c r="O1559" s="235"/>
      <c r="P1559" s="235"/>
      <c r="Q1559" s="235"/>
      <c r="R1559" s="235"/>
      <c r="S1559" s="235"/>
      <c r="T1559" s="23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7" t="s">
        <v>159</v>
      </c>
      <c r="AU1559" s="237" t="s">
        <v>82</v>
      </c>
      <c r="AV1559" s="13" t="s">
        <v>80</v>
      </c>
      <c r="AW1559" s="13" t="s">
        <v>30</v>
      </c>
      <c r="AX1559" s="13" t="s">
        <v>73</v>
      </c>
      <c r="AY1559" s="237" t="s">
        <v>152</v>
      </c>
    </row>
    <row r="1560" s="14" customFormat="1">
      <c r="A1560" s="14"/>
      <c r="B1560" s="238"/>
      <c r="C1560" s="239"/>
      <c r="D1560" s="229" t="s">
        <v>159</v>
      </c>
      <c r="E1560" s="240" t="s">
        <v>1</v>
      </c>
      <c r="F1560" s="241" t="s">
        <v>1729</v>
      </c>
      <c r="G1560" s="239"/>
      <c r="H1560" s="242">
        <v>60.479999999999997</v>
      </c>
      <c r="I1560" s="243"/>
      <c r="J1560" s="239"/>
      <c r="K1560" s="239"/>
      <c r="L1560" s="244"/>
      <c r="M1560" s="245"/>
      <c r="N1560" s="246"/>
      <c r="O1560" s="246"/>
      <c r="P1560" s="246"/>
      <c r="Q1560" s="246"/>
      <c r="R1560" s="246"/>
      <c r="S1560" s="246"/>
      <c r="T1560" s="247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8" t="s">
        <v>159</v>
      </c>
      <c r="AU1560" s="248" t="s">
        <v>82</v>
      </c>
      <c r="AV1560" s="14" t="s">
        <v>82</v>
      </c>
      <c r="AW1560" s="14" t="s">
        <v>30</v>
      </c>
      <c r="AX1560" s="14" t="s">
        <v>73</v>
      </c>
      <c r="AY1560" s="248" t="s">
        <v>152</v>
      </c>
    </row>
    <row r="1561" s="13" customFormat="1">
      <c r="A1561" s="13"/>
      <c r="B1561" s="227"/>
      <c r="C1561" s="228"/>
      <c r="D1561" s="229" t="s">
        <v>159</v>
      </c>
      <c r="E1561" s="230" t="s">
        <v>1</v>
      </c>
      <c r="F1561" s="231" t="s">
        <v>290</v>
      </c>
      <c r="G1561" s="228"/>
      <c r="H1561" s="230" t="s">
        <v>1</v>
      </c>
      <c r="I1561" s="232"/>
      <c r="J1561" s="228"/>
      <c r="K1561" s="228"/>
      <c r="L1561" s="233"/>
      <c r="M1561" s="234"/>
      <c r="N1561" s="235"/>
      <c r="O1561" s="235"/>
      <c r="P1561" s="235"/>
      <c r="Q1561" s="235"/>
      <c r="R1561" s="235"/>
      <c r="S1561" s="235"/>
      <c r="T1561" s="23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7" t="s">
        <v>159</v>
      </c>
      <c r="AU1561" s="237" t="s">
        <v>82</v>
      </c>
      <c r="AV1561" s="13" t="s">
        <v>80</v>
      </c>
      <c r="AW1561" s="13" t="s">
        <v>30</v>
      </c>
      <c r="AX1561" s="13" t="s">
        <v>73</v>
      </c>
      <c r="AY1561" s="237" t="s">
        <v>152</v>
      </c>
    </row>
    <row r="1562" s="14" customFormat="1">
      <c r="A1562" s="14"/>
      <c r="B1562" s="238"/>
      <c r="C1562" s="239"/>
      <c r="D1562" s="229" t="s">
        <v>159</v>
      </c>
      <c r="E1562" s="240" t="s">
        <v>1</v>
      </c>
      <c r="F1562" s="241" t="s">
        <v>1730</v>
      </c>
      <c r="G1562" s="239"/>
      <c r="H1562" s="242">
        <v>52.630000000000003</v>
      </c>
      <c r="I1562" s="243"/>
      <c r="J1562" s="239"/>
      <c r="K1562" s="239"/>
      <c r="L1562" s="244"/>
      <c r="M1562" s="245"/>
      <c r="N1562" s="246"/>
      <c r="O1562" s="246"/>
      <c r="P1562" s="246"/>
      <c r="Q1562" s="246"/>
      <c r="R1562" s="246"/>
      <c r="S1562" s="246"/>
      <c r="T1562" s="247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8" t="s">
        <v>159</v>
      </c>
      <c r="AU1562" s="248" t="s">
        <v>82</v>
      </c>
      <c r="AV1562" s="14" t="s">
        <v>82</v>
      </c>
      <c r="AW1562" s="14" t="s">
        <v>30</v>
      </c>
      <c r="AX1562" s="14" t="s">
        <v>73</v>
      </c>
      <c r="AY1562" s="248" t="s">
        <v>152</v>
      </c>
    </row>
    <row r="1563" s="15" customFormat="1">
      <c r="A1563" s="15"/>
      <c r="B1563" s="249"/>
      <c r="C1563" s="250"/>
      <c r="D1563" s="229" t="s">
        <v>159</v>
      </c>
      <c r="E1563" s="251" t="s">
        <v>1</v>
      </c>
      <c r="F1563" s="252" t="s">
        <v>162</v>
      </c>
      <c r="G1563" s="250"/>
      <c r="H1563" s="253">
        <v>294.33999999999997</v>
      </c>
      <c r="I1563" s="254"/>
      <c r="J1563" s="250"/>
      <c r="K1563" s="250"/>
      <c r="L1563" s="255"/>
      <c r="M1563" s="256"/>
      <c r="N1563" s="257"/>
      <c r="O1563" s="257"/>
      <c r="P1563" s="257"/>
      <c r="Q1563" s="257"/>
      <c r="R1563" s="257"/>
      <c r="S1563" s="257"/>
      <c r="T1563" s="258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59" t="s">
        <v>159</v>
      </c>
      <c r="AU1563" s="259" t="s">
        <v>82</v>
      </c>
      <c r="AV1563" s="15" t="s">
        <v>158</v>
      </c>
      <c r="AW1563" s="15" t="s">
        <v>30</v>
      </c>
      <c r="AX1563" s="15" t="s">
        <v>80</v>
      </c>
      <c r="AY1563" s="259" t="s">
        <v>152</v>
      </c>
    </row>
    <row r="1564" s="2" customFormat="1" ht="21.75" customHeight="1">
      <c r="A1564" s="38"/>
      <c r="B1564" s="39"/>
      <c r="C1564" s="214" t="s">
        <v>1731</v>
      </c>
      <c r="D1564" s="214" t="s">
        <v>154</v>
      </c>
      <c r="E1564" s="215" t="s">
        <v>1732</v>
      </c>
      <c r="F1564" s="216" t="s">
        <v>1733</v>
      </c>
      <c r="G1564" s="217" t="s">
        <v>211</v>
      </c>
      <c r="H1564" s="218">
        <v>294.33999999999997</v>
      </c>
      <c r="I1564" s="219"/>
      <c r="J1564" s="220">
        <f>ROUND(I1564*H1564,2)</f>
        <v>0</v>
      </c>
      <c r="K1564" s="216" t="s">
        <v>1</v>
      </c>
      <c r="L1564" s="44"/>
      <c r="M1564" s="221" t="s">
        <v>1</v>
      </c>
      <c r="N1564" s="222" t="s">
        <v>38</v>
      </c>
      <c r="O1564" s="91"/>
      <c r="P1564" s="223">
        <f>O1564*H1564</f>
        <v>0</v>
      </c>
      <c r="Q1564" s="223">
        <v>0</v>
      </c>
      <c r="R1564" s="223">
        <f>Q1564*H1564</f>
        <v>0</v>
      </c>
      <c r="S1564" s="223">
        <v>0</v>
      </c>
      <c r="T1564" s="224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225" t="s">
        <v>190</v>
      </c>
      <c r="AT1564" s="225" t="s">
        <v>154</v>
      </c>
      <c r="AU1564" s="225" t="s">
        <v>82</v>
      </c>
      <c r="AY1564" s="17" t="s">
        <v>152</v>
      </c>
      <c r="BE1564" s="226">
        <f>IF(N1564="základní",J1564,0)</f>
        <v>0</v>
      </c>
      <c r="BF1564" s="226">
        <f>IF(N1564="snížená",J1564,0)</f>
        <v>0</v>
      </c>
      <c r="BG1564" s="226">
        <f>IF(N1564="zákl. přenesená",J1564,0)</f>
        <v>0</v>
      </c>
      <c r="BH1564" s="226">
        <f>IF(N1564="sníž. přenesená",J1564,0)</f>
        <v>0</v>
      </c>
      <c r="BI1564" s="226">
        <f>IF(N1564="nulová",J1564,0)</f>
        <v>0</v>
      </c>
      <c r="BJ1564" s="17" t="s">
        <v>80</v>
      </c>
      <c r="BK1564" s="226">
        <f>ROUND(I1564*H1564,2)</f>
        <v>0</v>
      </c>
      <c r="BL1564" s="17" t="s">
        <v>190</v>
      </c>
      <c r="BM1564" s="225" t="s">
        <v>1734</v>
      </c>
    </row>
    <row r="1565" s="2" customFormat="1" ht="44.25" customHeight="1">
      <c r="A1565" s="38"/>
      <c r="B1565" s="39"/>
      <c r="C1565" s="260" t="s">
        <v>1025</v>
      </c>
      <c r="D1565" s="260" t="s">
        <v>203</v>
      </c>
      <c r="E1565" s="261" t="s">
        <v>1735</v>
      </c>
      <c r="F1565" s="262" t="s">
        <v>1736</v>
      </c>
      <c r="G1565" s="263" t="s">
        <v>211</v>
      </c>
      <c r="H1565" s="264">
        <v>323.774</v>
      </c>
      <c r="I1565" s="265"/>
      <c r="J1565" s="266">
        <f>ROUND(I1565*H1565,2)</f>
        <v>0</v>
      </c>
      <c r="K1565" s="262" t="s">
        <v>1</v>
      </c>
      <c r="L1565" s="267"/>
      <c r="M1565" s="268" t="s">
        <v>1</v>
      </c>
      <c r="N1565" s="269" t="s">
        <v>38</v>
      </c>
      <c r="O1565" s="91"/>
      <c r="P1565" s="223">
        <f>O1565*H1565</f>
        <v>0</v>
      </c>
      <c r="Q1565" s="223">
        <v>0</v>
      </c>
      <c r="R1565" s="223">
        <f>Q1565*H1565</f>
        <v>0</v>
      </c>
      <c r="S1565" s="223">
        <v>0</v>
      </c>
      <c r="T1565" s="224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225" t="s">
        <v>240</v>
      </c>
      <c r="AT1565" s="225" t="s">
        <v>203</v>
      </c>
      <c r="AU1565" s="225" t="s">
        <v>82</v>
      </c>
      <c r="AY1565" s="17" t="s">
        <v>152</v>
      </c>
      <c r="BE1565" s="226">
        <f>IF(N1565="základní",J1565,0)</f>
        <v>0</v>
      </c>
      <c r="BF1565" s="226">
        <f>IF(N1565="snížená",J1565,0)</f>
        <v>0</v>
      </c>
      <c r="BG1565" s="226">
        <f>IF(N1565="zákl. přenesená",J1565,0)</f>
        <v>0</v>
      </c>
      <c r="BH1565" s="226">
        <f>IF(N1565="sníž. přenesená",J1565,0)</f>
        <v>0</v>
      </c>
      <c r="BI1565" s="226">
        <f>IF(N1565="nulová",J1565,0)</f>
        <v>0</v>
      </c>
      <c r="BJ1565" s="17" t="s">
        <v>80</v>
      </c>
      <c r="BK1565" s="226">
        <f>ROUND(I1565*H1565,2)</f>
        <v>0</v>
      </c>
      <c r="BL1565" s="17" t="s">
        <v>190</v>
      </c>
      <c r="BM1565" s="225" t="s">
        <v>1737</v>
      </c>
    </row>
    <row r="1566" s="14" customFormat="1">
      <c r="A1566" s="14"/>
      <c r="B1566" s="238"/>
      <c r="C1566" s="239"/>
      <c r="D1566" s="229" t="s">
        <v>159</v>
      </c>
      <c r="E1566" s="240" t="s">
        <v>1</v>
      </c>
      <c r="F1566" s="241" t="s">
        <v>1738</v>
      </c>
      <c r="G1566" s="239"/>
      <c r="H1566" s="242">
        <v>323.774</v>
      </c>
      <c r="I1566" s="243"/>
      <c r="J1566" s="239"/>
      <c r="K1566" s="239"/>
      <c r="L1566" s="244"/>
      <c r="M1566" s="245"/>
      <c r="N1566" s="246"/>
      <c r="O1566" s="246"/>
      <c r="P1566" s="246"/>
      <c r="Q1566" s="246"/>
      <c r="R1566" s="246"/>
      <c r="S1566" s="246"/>
      <c r="T1566" s="24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8" t="s">
        <v>159</v>
      </c>
      <c r="AU1566" s="248" t="s">
        <v>82</v>
      </c>
      <c r="AV1566" s="14" t="s">
        <v>82</v>
      </c>
      <c r="AW1566" s="14" t="s">
        <v>30</v>
      </c>
      <c r="AX1566" s="14" t="s">
        <v>73</v>
      </c>
      <c r="AY1566" s="248" t="s">
        <v>152</v>
      </c>
    </row>
    <row r="1567" s="15" customFormat="1">
      <c r="A1567" s="15"/>
      <c r="B1567" s="249"/>
      <c r="C1567" s="250"/>
      <c r="D1567" s="229" t="s">
        <v>159</v>
      </c>
      <c r="E1567" s="251" t="s">
        <v>1</v>
      </c>
      <c r="F1567" s="252" t="s">
        <v>162</v>
      </c>
      <c r="G1567" s="250"/>
      <c r="H1567" s="253">
        <v>323.774</v>
      </c>
      <c r="I1567" s="254"/>
      <c r="J1567" s="250"/>
      <c r="K1567" s="250"/>
      <c r="L1567" s="255"/>
      <c r="M1567" s="256"/>
      <c r="N1567" s="257"/>
      <c r="O1567" s="257"/>
      <c r="P1567" s="257"/>
      <c r="Q1567" s="257"/>
      <c r="R1567" s="257"/>
      <c r="S1567" s="257"/>
      <c r="T1567" s="258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9" t="s">
        <v>159</v>
      </c>
      <c r="AU1567" s="259" t="s">
        <v>82</v>
      </c>
      <c r="AV1567" s="15" t="s">
        <v>158</v>
      </c>
      <c r="AW1567" s="15" t="s">
        <v>30</v>
      </c>
      <c r="AX1567" s="15" t="s">
        <v>80</v>
      </c>
      <c r="AY1567" s="259" t="s">
        <v>152</v>
      </c>
    </row>
    <row r="1568" s="2" customFormat="1" ht="16.5" customHeight="1">
      <c r="A1568" s="38"/>
      <c r="B1568" s="39"/>
      <c r="C1568" s="214" t="s">
        <v>1739</v>
      </c>
      <c r="D1568" s="214" t="s">
        <v>154</v>
      </c>
      <c r="E1568" s="215" t="s">
        <v>1740</v>
      </c>
      <c r="F1568" s="216" t="s">
        <v>1741</v>
      </c>
      <c r="G1568" s="217" t="s">
        <v>278</v>
      </c>
      <c r="H1568" s="218">
        <v>338.49099999999999</v>
      </c>
      <c r="I1568" s="219"/>
      <c r="J1568" s="220">
        <f>ROUND(I1568*H1568,2)</f>
        <v>0</v>
      </c>
      <c r="K1568" s="216" t="s">
        <v>1</v>
      </c>
      <c r="L1568" s="44"/>
      <c r="M1568" s="221" t="s">
        <v>1</v>
      </c>
      <c r="N1568" s="222" t="s">
        <v>38</v>
      </c>
      <c r="O1568" s="91"/>
      <c r="P1568" s="223">
        <f>O1568*H1568</f>
        <v>0</v>
      </c>
      <c r="Q1568" s="223">
        <v>0</v>
      </c>
      <c r="R1568" s="223">
        <f>Q1568*H1568</f>
        <v>0</v>
      </c>
      <c r="S1568" s="223">
        <v>0</v>
      </c>
      <c r="T1568" s="224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225" t="s">
        <v>190</v>
      </c>
      <c r="AT1568" s="225" t="s">
        <v>154</v>
      </c>
      <c r="AU1568" s="225" t="s">
        <v>82</v>
      </c>
      <c r="AY1568" s="17" t="s">
        <v>152</v>
      </c>
      <c r="BE1568" s="226">
        <f>IF(N1568="základní",J1568,0)</f>
        <v>0</v>
      </c>
      <c r="BF1568" s="226">
        <f>IF(N1568="snížená",J1568,0)</f>
        <v>0</v>
      </c>
      <c r="BG1568" s="226">
        <f>IF(N1568="zákl. přenesená",J1568,0)</f>
        <v>0</v>
      </c>
      <c r="BH1568" s="226">
        <f>IF(N1568="sníž. přenesená",J1568,0)</f>
        <v>0</v>
      </c>
      <c r="BI1568" s="226">
        <f>IF(N1568="nulová",J1568,0)</f>
        <v>0</v>
      </c>
      <c r="BJ1568" s="17" t="s">
        <v>80</v>
      </c>
      <c r="BK1568" s="226">
        <f>ROUND(I1568*H1568,2)</f>
        <v>0</v>
      </c>
      <c r="BL1568" s="17" t="s">
        <v>190</v>
      </c>
      <c r="BM1568" s="225" t="s">
        <v>1742</v>
      </c>
    </row>
    <row r="1569" s="14" customFormat="1">
      <c r="A1569" s="14"/>
      <c r="B1569" s="238"/>
      <c r="C1569" s="239"/>
      <c r="D1569" s="229" t="s">
        <v>159</v>
      </c>
      <c r="E1569" s="240" t="s">
        <v>1</v>
      </c>
      <c r="F1569" s="241" t="s">
        <v>1743</v>
      </c>
      <c r="G1569" s="239"/>
      <c r="H1569" s="242">
        <v>338.49099999999999</v>
      </c>
      <c r="I1569" s="243"/>
      <c r="J1569" s="239"/>
      <c r="K1569" s="239"/>
      <c r="L1569" s="244"/>
      <c r="M1569" s="245"/>
      <c r="N1569" s="246"/>
      <c r="O1569" s="246"/>
      <c r="P1569" s="246"/>
      <c r="Q1569" s="246"/>
      <c r="R1569" s="246"/>
      <c r="S1569" s="246"/>
      <c r="T1569" s="247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8" t="s">
        <v>159</v>
      </c>
      <c r="AU1569" s="248" t="s">
        <v>82</v>
      </c>
      <c r="AV1569" s="14" t="s">
        <v>82</v>
      </c>
      <c r="AW1569" s="14" t="s">
        <v>30</v>
      </c>
      <c r="AX1569" s="14" t="s">
        <v>73</v>
      </c>
      <c r="AY1569" s="248" t="s">
        <v>152</v>
      </c>
    </row>
    <row r="1570" s="15" customFormat="1">
      <c r="A1570" s="15"/>
      <c r="B1570" s="249"/>
      <c r="C1570" s="250"/>
      <c r="D1570" s="229" t="s">
        <v>159</v>
      </c>
      <c r="E1570" s="251" t="s">
        <v>1</v>
      </c>
      <c r="F1570" s="252" t="s">
        <v>162</v>
      </c>
      <c r="G1570" s="250"/>
      <c r="H1570" s="253">
        <v>338.49099999999999</v>
      </c>
      <c r="I1570" s="254"/>
      <c r="J1570" s="250"/>
      <c r="K1570" s="250"/>
      <c r="L1570" s="255"/>
      <c r="M1570" s="256"/>
      <c r="N1570" s="257"/>
      <c r="O1570" s="257"/>
      <c r="P1570" s="257"/>
      <c r="Q1570" s="257"/>
      <c r="R1570" s="257"/>
      <c r="S1570" s="257"/>
      <c r="T1570" s="258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59" t="s">
        <v>159</v>
      </c>
      <c r="AU1570" s="259" t="s">
        <v>82</v>
      </c>
      <c r="AV1570" s="15" t="s">
        <v>158</v>
      </c>
      <c r="AW1570" s="15" t="s">
        <v>30</v>
      </c>
      <c r="AX1570" s="15" t="s">
        <v>80</v>
      </c>
      <c r="AY1570" s="259" t="s">
        <v>152</v>
      </c>
    </row>
    <row r="1571" s="2" customFormat="1" ht="16.5" customHeight="1">
      <c r="A1571" s="38"/>
      <c r="B1571" s="39"/>
      <c r="C1571" s="260" t="s">
        <v>1028</v>
      </c>
      <c r="D1571" s="260" t="s">
        <v>203</v>
      </c>
      <c r="E1571" s="261" t="s">
        <v>1744</v>
      </c>
      <c r="F1571" s="262" t="s">
        <v>1745</v>
      </c>
      <c r="G1571" s="263" t="s">
        <v>278</v>
      </c>
      <c r="H1571" s="264">
        <v>345.26100000000002</v>
      </c>
      <c r="I1571" s="265"/>
      <c r="J1571" s="266">
        <f>ROUND(I1571*H1571,2)</f>
        <v>0</v>
      </c>
      <c r="K1571" s="262" t="s">
        <v>1</v>
      </c>
      <c r="L1571" s="267"/>
      <c r="M1571" s="268" t="s">
        <v>1</v>
      </c>
      <c r="N1571" s="269" t="s">
        <v>38</v>
      </c>
      <c r="O1571" s="91"/>
      <c r="P1571" s="223">
        <f>O1571*H1571</f>
        <v>0</v>
      </c>
      <c r="Q1571" s="223">
        <v>0</v>
      </c>
      <c r="R1571" s="223">
        <f>Q1571*H1571</f>
        <v>0</v>
      </c>
      <c r="S1571" s="223">
        <v>0</v>
      </c>
      <c r="T1571" s="224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225" t="s">
        <v>240</v>
      </c>
      <c r="AT1571" s="225" t="s">
        <v>203</v>
      </c>
      <c r="AU1571" s="225" t="s">
        <v>82</v>
      </c>
      <c r="AY1571" s="17" t="s">
        <v>152</v>
      </c>
      <c r="BE1571" s="226">
        <f>IF(N1571="základní",J1571,0)</f>
        <v>0</v>
      </c>
      <c r="BF1571" s="226">
        <f>IF(N1571="snížená",J1571,0)</f>
        <v>0</v>
      </c>
      <c r="BG1571" s="226">
        <f>IF(N1571="zákl. přenesená",J1571,0)</f>
        <v>0</v>
      </c>
      <c r="BH1571" s="226">
        <f>IF(N1571="sníž. přenesená",J1571,0)</f>
        <v>0</v>
      </c>
      <c r="BI1571" s="226">
        <f>IF(N1571="nulová",J1571,0)</f>
        <v>0</v>
      </c>
      <c r="BJ1571" s="17" t="s">
        <v>80</v>
      </c>
      <c r="BK1571" s="226">
        <f>ROUND(I1571*H1571,2)</f>
        <v>0</v>
      </c>
      <c r="BL1571" s="17" t="s">
        <v>190</v>
      </c>
      <c r="BM1571" s="225" t="s">
        <v>1746</v>
      </c>
    </row>
    <row r="1572" s="14" customFormat="1">
      <c r="A1572" s="14"/>
      <c r="B1572" s="238"/>
      <c r="C1572" s="239"/>
      <c r="D1572" s="229" t="s">
        <v>159</v>
      </c>
      <c r="E1572" s="240" t="s">
        <v>1</v>
      </c>
      <c r="F1572" s="241" t="s">
        <v>1747</v>
      </c>
      <c r="G1572" s="239"/>
      <c r="H1572" s="242">
        <v>345.26100000000002</v>
      </c>
      <c r="I1572" s="243"/>
      <c r="J1572" s="239"/>
      <c r="K1572" s="239"/>
      <c r="L1572" s="244"/>
      <c r="M1572" s="245"/>
      <c r="N1572" s="246"/>
      <c r="O1572" s="246"/>
      <c r="P1572" s="246"/>
      <c r="Q1572" s="246"/>
      <c r="R1572" s="246"/>
      <c r="S1572" s="246"/>
      <c r="T1572" s="247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8" t="s">
        <v>159</v>
      </c>
      <c r="AU1572" s="248" t="s">
        <v>82</v>
      </c>
      <c r="AV1572" s="14" t="s">
        <v>82</v>
      </c>
      <c r="AW1572" s="14" t="s">
        <v>30</v>
      </c>
      <c r="AX1572" s="14" t="s">
        <v>73</v>
      </c>
      <c r="AY1572" s="248" t="s">
        <v>152</v>
      </c>
    </row>
    <row r="1573" s="15" customFormat="1">
      <c r="A1573" s="15"/>
      <c r="B1573" s="249"/>
      <c r="C1573" s="250"/>
      <c r="D1573" s="229" t="s">
        <v>159</v>
      </c>
      <c r="E1573" s="251" t="s">
        <v>1</v>
      </c>
      <c r="F1573" s="252" t="s">
        <v>162</v>
      </c>
      <c r="G1573" s="250"/>
      <c r="H1573" s="253">
        <v>345.26100000000002</v>
      </c>
      <c r="I1573" s="254"/>
      <c r="J1573" s="250"/>
      <c r="K1573" s="250"/>
      <c r="L1573" s="255"/>
      <c r="M1573" s="256"/>
      <c r="N1573" s="257"/>
      <c r="O1573" s="257"/>
      <c r="P1573" s="257"/>
      <c r="Q1573" s="257"/>
      <c r="R1573" s="257"/>
      <c r="S1573" s="257"/>
      <c r="T1573" s="258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59" t="s">
        <v>159</v>
      </c>
      <c r="AU1573" s="259" t="s">
        <v>82</v>
      </c>
      <c r="AV1573" s="15" t="s">
        <v>158</v>
      </c>
      <c r="AW1573" s="15" t="s">
        <v>30</v>
      </c>
      <c r="AX1573" s="15" t="s">
        <v>80</v>
      </c>
      <c r="AY1573" s="259" t="s">
        <v>152</v>
      </c>
    </row>
    <row r="1574" s="2" customFormat="1" ht="16.5" customHeight="1">
      <c r="A1574" s="38"/>
      <c r="B1574" s="39"/>
      <c r="C1574" s="214" t="s">
        <v>1748</v>
      </c>
      <c r="D1574" s="214" t="s">
        <v>154</v>
      </c>
      <c r="E1574" s="215" t="s">
        <v>1749</v>
      </c>
      <c r="F1574" s="216" t="s">
        <v>1750</v>
      </c>
      <c r="G1574" s="217" t="s">
        <v>211</v>
      </c>
      <c r="H1574" s="218">
        <v>294.33999999999997</v>
      </c>
      <c r="I1574" s="219"/>
      <c r="J1574" s="220">
        <f>ROUND(I1574*H1574,2)</f>
        <v>0</v>
      </c>
      <c r="K1574" s="216" t="s">
        <v>1</v>
      </c>
      <c r="L1574" s="44"/>
      <c r="M1574" s="221" t="s">
        <v>1</v>
      </c>
      <c r="N1574" s="222" t="s">
        <v>38</v>
      </c>
      <c r="O1574" s="91"/>
      <c r="P1574" s="223">
        <f>O1574*H1574</f>
        <v>0</v>
      </c>
      <c r="Q1574" s="223">
        <v>0</v>
      </c>
      <c r="R1574" s="223">
        <f>Q1574*H1574</f>
        <v>0</v>
      </c>
      <c r="S1574" s="223">
        <v>0</v>
      </c>
      <c r="T1574" s="224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225" t="s">
        <v>190</v>
      </c>
      <c r="AT1574" s="225" t="s">
        <v>154</v>
      </c>
      <c r="AU1574" s="225" t="s">
        <v>82</v>
      </c>
      <c r="AY1574" s="17" t="s">
        <v>152</v>
      </c>
      <c r="BE1574" s="226">
        <f>IF(N1574="základní",J1574,0)</f>
        <v>0</v>
      </c>
      <c r="BF1574" s="226">
        <f>IF(N1574="snížená",J1574,0)</f>
        <v>0</v>
      </c>
      <c r="BG1574" s="226">
        <f>IF(N1574="zákl. přenesená",J1574,0)</f>
        <v>0</v>
      </c>
      <c r="BH1574" s="226">
        <f>IF(N1574="sníž. přenesená",J1574,0)</f>
        <v>0</v>
      </c>
      <c r="BI1574" s="226">
        <f>IF(N1574="nulová",J1574,0)</f>
        <v>0</v>
      </c>
      <c r="BJ1574" s="17" t="s">
        <v>80</v>
      </c>
      <c r="BK1574" s="226">
        <f>ROUND(I1574*H1574,2)</f>
        <v>0</v>
      </c>
      <c r="BL1574" s="17" t="s">
        <v>190</v>
      </c>
      <c r="BM1574" s="225" t="s">
        <v>1751</v>
      </c>
    </row>
    <row r="1575" s="2" customFormat="1" ht="24.15" customHeight="1">
      <c r="A1575" s="38"/>
      <c r="B1575" s="39"/>
      <c r="C1575" s="214" t="s">
        <v>1032</v>
      </c>
      <c r="D1575" s="214" t="s">
        <v>154</v>
      </c>
      <c r="E1575" s="215" t="s">
        <v>1752</v>
      </c>
      <c r="F1575" s="216" t="s">
        <v>1753</v>
      </c>
      <c r="G1575" s="217" t="s">
        <v>732</v>
      </c>
      <c r="H1575" s="270"/>
      <c r="I1575" s="219"/>
      <c r="J1575" s="220">
        <f>ROUND(I1575*H1575,2)</f>
        <v>0</v>
      </c>
      <c r="K1575" s="216" t="s">
        <v>1</v>
      </c>
      <c r="L1575" s="44"/>
      <c r="M1575" s="221" t="s">
        <v>1</v>
      </c>
      <c r="N1575" s="222" t="s">
        <v>38</v>
      </c>
      <c r="O1575" s="91"/>
      <c r="P1575" s="223">
        <f>O1575*H1575</f>
        <v>0</v>
      </c>
      <c r="Q1575" s="223">
        <v>0</v>
      </c>
      <c r="R1575" s="223">
        <f>Q1575*H1575</f>
        <v>0</v>
      </c>
      <c r="S1575" s="223">
        <v>0</v>
      </c>
      <c r="T1575" s="224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225" t="s">
        <v>190</v>
      </c>
      <c r="AT1575" s="225" t="s">
        <v>154</v>
      </c>
      <c r="AU1575" s="225" t="s">
        <v>82</v>
      </c>
      <c r="AY1575" s="17" t="s">
        <v>152</v>
      </c>
      <c r="BE1575" s="226">
        <f>IF(N1575="základní",J1575,0)</f>
        <v>0</v>
      </c>
      <c r="BF1575" s="226">
        <f>IF(N1575="snížená",J1575,0)</f>
        <v>0</v>
      </c>
      <c r="BG1575" s="226">
        <f>IF(N1575="zákl. přenesená",J1575,0)</f>
        <v>0</v>
      </c>
      <c r="BH1575" s="226">
        <f>IF(N1575="sníž. přenesená",J1575,0)</f>
        <v>0</v>
      </c>
      <c r="BI1575" s="226">
        <f>IF(N1575="nulová",J1575,0)</f>
        <v>0</v>
      </c>
      <c r="BJ1575" s="17" t="s">
        <v>80</v>
      </c>
      <c r="BK1575" s="226">
        <f>ROUND(I1575*H1575,2)</f>
        <v>0</v>
      </c>
      <c r="BL1575" s="17" t="s">
        <v>190</v>
      </c>
      <c r="BM1575" s="225" t="s">
        <v>1754</v>
      </c>
    </row>
    <row r="1576" s="12" customFormat="1" ht="22.8" customHeight="1">
      <c r="A1576" s="12"/>
      <c r="B1576" s="198"/>
      <c r="C1576" s="199"/>
      <c r="D1576" s="200" t="s">
        <v>72</v>
      </c>
      <c r="E1576" s="212" t="s">
        <v>1755</v>
      </c>
      <c r="F1576" s="212" t="s">
        <v>1756</v>
      </c>
      <c r="G1576" s="199"/>
      <c r="H1576" s="199"/>
      <c r="I1576" s="202"/>
      <c r="J1576" s="213">
        <f>BK1576</f>
        <v>0</v>
      </c>
      <c r="K1576" s="199"/>
      <c r="L1576" s="204"/>
      <c r="M1576" s="205"/>
      <c r="N1576" s="206"/>
      <c r="O1576" s="206"/>
      <c r="P1576" s="207">
        <f>SUM(P1577:P1621)</f>
        <v>0</v>
      </c>
      <c r="Q1576" s="206"/>
      <c r="R1576" s="207">
        <f>SUM(R1577:R1621)</f>
        <v>0</v>
      </c>
      <c r="S1576" s="206"/>
      <c r="T1576" s="208">
        <f>SUM(T1577:T1621)</f>
        <v>0</v>
      </c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R1576" s="209" t="s">
        <v>82</v>
      </c>
      <c r="AT1576" s="210" t="s">
        <v>72</v>
      </c>
      <c r="AU1576" s="210" t="s">
        <v>80</v>
      </c>
      <c r="AY1576" s="209" t="s">
        <v>152</v>
      </c>
      <c r="BK1576" s="211">
        <f>SUM(BK1577:BK1621)</f>
        <v>0</v>
      </c>
    </row>
    <row r="1577" s="2" customFormat="1" ht="16.5" customHeight="1">
      <c r="A1577" s="38"/>
      <c r="B1577" s="39"/>
      <c r="C1577" s="214" t="s">
        <v>1757</v>
      </c>
      <c r="D1577" s="214" t="s">
        <v>154</v>
      </c>
      <c r="E1577" s="215" t="s">
        <v>1758</v>
      </c>
      <c r="F1577" s="216" t="s">
        <v>1759</v>
      </c>
      <c r="G1577" s="217" t="s">
        <v>211</v>
      </c>
      <c r="H1577" s="218">
        <v>303.58699999999999</v>
      </c>
      <c r="I1577" s="219"/>
      <c r="J1577" s="220">
        <f>ROUND(I1577*H1577,2)</f>
        <v>0</v>
      </c>
      <c r="K1577" s="216" t="s">
        <v>1</v>
      </c>
      <c r="L1577" s="44"/>
      <c r="M1577" s="221" t="s">
        <v>1</v>
      </c>
      <c r="N1577" s="222" t="s">
        <v>38</v>
      </c>
      <c r="O1577" s="91"/>
      <c r="P1577" s="223">
        <f>O1577*H1577</f>
        <v>0</v>
      </c>
      <c r="Q1577" s="223">
        <v>0</v>
      </c>
      <c r="R1577" s="223">
        <f>Q1577*H1577</f>
        <v>0</v>
      </c>
      <c r="S1577" s="223">
        <v>0</v>
      </c>
      <c r="T1577" s="224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225" t="s">
        <v>190</v>
      </c>
      <c r="AT1577" s="225" t="s">
        <v>154</v>
      </c>
      <c r="AU1577" s="225" t="s">
        <v>82</v>
      </c>
      <c r="AY1577" s="17" t="s">
        <v>152</v>
      </c>
      <c r="BE1577" s="226">
        <f>IF(N1577="základní",J1577,0)</f>
        <v>0</v>
      </c>
      <c r="BF1577" s="226">
        <f>IF(N1577="snížená",J1577,0)</f>
        <v>0</v>
      </c>
      <c r="BG1577" s="226">
        <f>IF(N1577="zákl. přenesená",J1577,0)</f>
        <v>0</v>
      </c>
      <c r="BH1577" s="226">
        <f>IF(N1577="sníž. přenesená",J1577,0)</f>
        <v>0</v>
      </c>
      <c r="BI1577" s="226">
        <f>IF(N1577="nulová",J1577,0)</f>
        <v>0</v>
      </c>
      <c r="BJ1577" s="17" t="s">
        <v>80</v>
      </c>
      <c r="BK1577" s="226">
        <f>ROUND(I1577*H1577,2)</f>
        <v>0</v>
      </c>
      <c r="BL1577" s="17" t="s">
        <v>190</v>
      </c>
      <c r="BM1577" s="225" t="s">
        <v>1760</v>
      </c>
    </row>
    <row r="1578" s="13" customFormat="1">
      <c r="A1578" s="13"/>
      <c r="B1578" s="227"/>
      <c r="C1578" s="228"/>
      <c r="D1578" s="229" t="s">
        <v>159</v>
      </c>
      <c r="E1578" s="230" t="s">
        <v>1</v>
      </c>
      <c r="F1578" s="231" t="s">
        <v>290</v>
      </c>
      <c r="G1578" s="228"/>
      <c r="H1578" s="230" t="s">
        <v>1</v>
      </c>
      <c r="I1578" s="232"/>
      <c r="J1578" s="228"/>
      <c r="K1578" s="228"/>
      <c r="L1578" s="233"/>
      <c r="M1578" s="234"/>
      <c r="N1578" s="235"/>
      <c r="O1578" s="235"/>
      <c r="P1578" s="235"/>
      <c r="Q1578" s="235"/>
      <c r="R1578" s="235"/>
      <c r="S1578" s="235"/>
      <c r="T1578" s="236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7" t="s">
        <v>159</v>
      </c>
      <c r="AU1578" s="237" t="s">
        <v>82</v>
      </c>
      <c r="AV1578" s="13" t="s">
        <v>80</v>
      </c>
      <c r="AW1578" s="13" t="s">
        <v>30</v>
      </c>
      <c r="AX1578" s="13" t="s">
        <v>73</v>
      </c>
      <c r="AY1578" s="237" t="s">
        <v>152</v>
      </c>
    </row>
    <row r="1579" s="14" customFormat="1">
      <c r="A1579" s="14"/>
      <c r="B1579" s="238"/>
      <c r="C1579" s="239"/>
      <c r="D1579" s="229" t="s">
        <v>159</v>
      </c>
      <c r="E1579" s="240" t="s">
        <v>1</v>
      </c>
      <c r="F1579" s="241" t="s">
        <v>1761</v>
      </c>
      <c r="G1579" s="239"/>
      <c r="H1579" s="242">
        <v>12</v>
      </c>
      <c r="I1579" s="243"/>
      <c r="J1579" s="239"/>
      <c r="K1579" s="239"/>
      <c r="L1579" s="244"/>
      <c r="M1579" s="245"/>
      <c r="N1579" s="246"/>
      <c r="O1579" s="246"/>
      <c r="P1579" s="246"/>
      <c r="Q1579" s="246"/>
      <c r="R1579" s="246"/>
      <c r="S1579" s="246"/>
      <c r="T1579" s="247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8" t="s">
        <v>159</v>
      </c>
      <c r="AU1579" s="248" t="s">
        <v>82</v>
      </c>
      <c r="AV1579" s="14" t="s">
        <v>82</v>
      </c>
      <c r="AW1579" s="14" t="s">
        <v>30</v>
      </c>
      <c r="AX1579" s="14" t="s">
        <v>73</v>
      </c>
      <c r="AY1579" s="248" t="s">
        <v>152</v>
      </c>
    </row>
    <row r="1580" s="14" customFormat="1">
      <c r="A1580" s="14"/>
      <c r="B1580" s="238"/>
      <c r="C1580" s="239"/>
      <c r="D1580" s="229" t="s">
        <v>159</v>
      </c>
      <c r="E1580" s="240" t="s">
        <v>1</v>
      </c>
      <c r="F1580" s="241" t="s">
        <v>1761</v>
      </c>
      <c r="G1580" s="239"/>
      <c r="H1580" s="242">
        <v>12</v>
      </c>
      <c r="I1580" s="243"/>
      <c r="J1580" s="239"/>
      <c r="K1580" s="239"/>
      <c r="L1580" s="244"/>
      <c r="M1580" s="245"/>
      <c r="N1580" s="246"/>
      <c r="O1580" s="246"/>
      <c r="P1580" s="246"/>
      <c r="Q1580" s="246"/>
      <c r="R1580" s="246"/>
      <c r="S1580" s="246"/>
      <c r="T1580" s="247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8" t="s">
        <v>159</v>
      </c>
      <c r="AU1580" s="248" t="s">
        <v>82</v>
      </c>
      <c r="AV1580" s="14" t="s">
        <v>82</v>
      </c>
      <c r="AW1580" s="14" t="s">
        <v>30</v>
      </c>
      <c r="AX1580" s="14" t="s">
        <v>73</v>
      </c>
      <c r="AY1580" s="248" t="s">
        <v>152</v>
      </c>
    </row>
    <row r="1581" s="14" customFormat="1">
      <c r="A1581" s="14"/>
      <c r="B1581" s="238"/>
      <c r="C1581" s="239"/>
      <c r="D1581" s="229" t="s">
        <v>159</v>
      </c>
      <c r="E1581" s="240" t="s">
        <v>1</v>
      </c>
      <c r="F1581" s="241" t="s">
        <v>1762</v>
      </c>
      <c r="G1581" s="239"/>
      <c r="H1581" s="242">
        <v>4.5</v>
      </c>
      <c r="I1581" s="243"/>
      <c r="J1581" s="239"/>
      <c r="K1581" s="239"/>
      <c r="L1581" s="244"/>
      <c r="M1581" s="245"/>
      <c r="N1581" s="246"/>
      <c r="O1581" s="246"/>
      <c r="P1581" s="246"/>
      <c r="Q1581" s="246"/>
      <c r="R1581" s="246"/>
      <c r="S1581" s="246"/>
      <c r="T1581" s="247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8" t="s">
        <v>159</v>
      </c>
      <c r="AU1581" s="248" t="s">
        <v>82</v>
      </c>
      <c r="AV1581" s="14" t="s">
        <v>82</v>
      </c>
      <c r="AW1581" s="14" t="s">
        <v>30</v>
      </c>
      <c r="AX1581" s="14" t="s">
        <v>73</v>
      </c>
      <c r="AY1581" s="248" t="s">
        <v>152</v>
      </c>
    </row>
    <row r="1582" s="14" customFormat="1">
      <c r="A1582" s="14"/>
      <c r="B1582" s="238"/>
      <c r="C1582" s="239"/>
      <c r="D1582" s="229" t="s">
        <v>159</v>
      </c>
      <c r="E1582" s="240" t="s">
        <v>1</v>
      </c>
      <c r="F1582" s="241" t="s">
        <v>1763</v>
      </c>
      <c r="G1582" s="239"/>
      <c r="H1582" s="242">
        <v>20.640000000000001</v>
      </c>
      <c r="I1582" s="243"/>
      <c r="J1582" s="239"/>
      <c r="K1582" s="239"/>
      <c r="L1582" s="244"/>
      <c r="M1582" s="245"/>
      <c r="N1582" s="246"/>
      <c r="O1582" s="246"/>
      <c r="P1582" s="246"/>
      <c r="Q1582" s="246"/>
      <c r="R1582" s="246"/>
      <c r="S1582" s="246"/>
      <c r="T1582" s="24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8" t="s">
        <v>159</v>
      </c>
      <c r="AU1582" s="248" t="s">
        <v>82</v>
      </c>
      <c r="AV1582" s="14" t="s">
        <v>82</v>
      </c>
      <c r="AW1582" s="14" t="s">
        <v>30</v>
      </c>
      <c r="AX1582" s="14" t="s">
        <v>73</v>
      </c>
      <c r="AY1582" s="248" t="s">
        <v>152</v>
      </c>
    </row>
    <row r="1583" s="13" customFormat="1">
      <c r="A1583" s="13"/>
      <c r="B1583" s="227"/>
      <c r="C1583" s="228"/>
      <c r="D1583" s="229" t="s">
        <v>159</v>
      </c>
      <c r="E1583" s="230" t="s">
        <v>1</v>
      </c>
      <c r="F1583" s="231" t="s">
        <v>292</v>
      </c>
      <c r="G1583" s="228"/>
      <c r="H1583" s="230" t="s">
        <v>1</v>
      </c>
      <c r="I1583" s="232"/>
      <c r="J1583" s="228"/>
      <c r="K1583" s="228"/>
      <c r="L1583" s="233"/>
      <c r="M1583" s="234"/>
      <c r="N1583" s="235"/>
      <c r="O1583" s="235"/>
      <c r="P1583" s="235"/>
      <c r="Q1583" s="235"/>
      <c r="R1583" s="235"/>
      <c r="S1583" s="235"/>
      <c r="T1583" s="236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7" t="s">
        <v>159</v>
      </c>
      <c r="AU1583" s="237" t="s">
        <v>82</v>
      </c>
      <c r="AV1583" s="13" t="s">
        <v>80</v>
      </c>
      <c r="AW1583" s="13" t="s">
        <v>30</v>
      </c>
      <c r="AX1583" s="13" t="s">
        <v>73</v>
      </c>
      <c r="AY1583" s="237" t="s">
        <v>152</v>
      </c>
    </row>
    <row r="1584" s="14" customFormat="1">
      <c r="A1584" s="14"/>
      <c r="B1584" s="238"/>
      <c r="C1584" s="239"/>
      <c r="D1584" s="229" t="s">
        <v>159</v>
      </c>
      <c r="E1584" s="240" t="s">
        <v>1</v>
      </c>
      <c r="F1584" s="241" t="s">
        <v>1764</v>
      </c>
      <c r="G1584" s="239"/>
      <c r="H1584" s="242">
        <v>39.792000000000002</v>
      </c>
      <c r="I1584" s="243"/>
      <c r="J1584" s="239"/>
      <c r="K1584" s="239"/>
      <c r="L1584" s="244"/>
      <c r="M1584" s="245"/>
      <c r="N1584" s="246"/>
      <c r="O1584" s="246"/>
      <c r="P1584" s="246"/>
      <c r="Q1584" s="246"/>
      <c r="R1584" s="246"/>
      <c r="S1584" s="246"/>
      <c r="T1584" s="24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8" t="s">
        <v>159</v>
      </c>
      <c r="AU1584" s="248" t="s">
        <v>82</v>
      </c>
      <c r="AV1584" s="14" t="s">
        <v>82</v>
      </c>
      <c r="AW1584" s="14" t="s">
        <v>30</v>
      </c>
      <c r="AX1584" s="14" t="s">
        <v>73</v>
      </c>
      <c r="AY1584" s="248" t="s">
        <v>152</v>
      </c>
    </row>
    <row r="1585" s="14" customFormat="1">
      <c r="A1585" s="14"/>
      <c r="B1585" s="238"/>
      <c r="C1585" s="239"/>
      <c r="D1585" s="229" t="s">
        <v>159</v>
      </c>
      <c r="E1585" s="240" t="s">
        <v>1</v>
      </c>
      <c r="F1585" s="241" t="s">
        <v>1765</v>
      </c>
      <c r="G1585" s="239"/>
      <c r="H1585" s="242">
        <v>5.7149999999999999</v>
      </c>
      <c r="I1585" s="243"/>
      <c r="J1585" s="239"/>
      <c r="K1585" s="239"/>
      <c r="L1585" s="244"/>
      <c r="M1585" s="245"/>
      <c r="N1585" s="246"/>
      <c r="O1585" s="246"/>
      <c r="P1585" s="246"/>
      <c r="Q1585" s="246"/>
      <c r="R1585" s="246"/>
      <c r="S1585" s="246"/>
      <c r="T1585" s="247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8" t="s">
        <v>159</v>
      </c>
      <c r="AU1585" s="248" t="s">
        <v>82</v>
      </c>
      <c r="AV1585" s="14" t="s">
        <v>82</v>
      </c>
      <c r="AW1585" s="14" t="s">
        <v>30</v>
      </c>
      <c r="AX1585" s="14" t="s">
        <v>73</v>
      </c>
      <c r="AY1585" s="248" t="s">
        <v>152</v>
      </c>
    </row>
    <row r="1586" s="14" customFormat="1">
      <c r="A1586" s="14"/>
      <c r="B1586" s="238"/>
      <c r="C1586" s="239"/>
      <c r="D1586" s="229" t="s">
        <v>159</v>
      </c>
      <c r="E1586" s="240" t="s">
        <v>1</v>
      </c>
      <c r="F1586" s="241" t="s">
        <v>1766</v>
      </c>
      <c r="G1586" s="239"/>
      <c r="H1586" s="242">
        <v>36.671999999999997</v>
      </c>
      <c r="I1586" s="243"/>
      <c r="J1586" s="239"/>
      <c r="K1586" s="239"/>
      <c r="L1586" s="244"/>
      <c r="M1586" s="245"/>
      <c r="N1586" s="246"/>
      <c r="O1586" s="246"/>
      <c r="P1586" s="246"/>
      <c r="Q1586" s="246"/>
      <c r="R1586" s="246"/>
      <c r="S1586" s="246"/>
      <c r="T1586" s="247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8" t="s">
        <v>159</v>
      </c>
      <c r="AU1586" s="248" t="s">
        <v>82</v>
      </c>
      <c r="AV1586" s="14" t="s">
        <v>82</v>
      </c>
      <c r="AW1586" s="14" t="s">
        <v>30</v>
      </c>
      <c r="AX1586" s="14" t="s">
        <v>73</v>
      </c>
      <c r="AY1586" s="248" t="s">
        <v>152</v>
      </c>
    </row>
    <row r="1587" s="14" customFormat="1">
      <c r="A1587" s="14"/>
      <c r="B1587" s="238"/>
      <c r="C1587" s="239"/>
      <c r="D1587" s="229" t="s">
        <v>159</v>
      </c>
      <c r="E1587" s="240" t="s">
        <v>1</v>
      </c>
      <c r="F1587" s="241" t="s">
        <v>1767</v>
      </c>
      <c r="G1587" s="239"/>
      <c r="H1587" s="242">
        <v>11.424</v>
      </c>
      <c r="I1587" s="243"/>
      <c r="J1587" s="239"/>
      <c r="K1587" s="239"/>
      <c r="L1587" s="244"/>
      <c r="M1587" s="245"/>
      <c r="N1587" s="246"/>
      <c r="O1587" s="246"/>
      <c r="P1587" s="246"/>
      <c r="Q1587" s="246"/>
      <c r="R1587" s="246"/>
      <c r="S1587" s="246"/>
      <c r="T1587" s="247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8" t="s">
        <v>159</v>
      </c>
      <c r="AU1587" s="248" t="s">
        <v>82</v>
      </c>
      <c r="AV1587" s="14" t="s">
        <v>82</v>
      </c>
      <c r="AW1587" s="14" t="s">
        <v>30</v>
      </c>
      <c r="AX1587" s="14" t="s">
        <v>73</v>
      </c>
      <c r="AY1587" s="248" t="s">
        <v>152</v>
      </c>
    </row>
    <row r="1588" s="13" customFormat="1">
      <c r="A1588" s="13"/>
      <c r="B1588" s="227"/>
      <c r="C1588" s="228"/>
      <c r="D1588" s="229" t="s">
        <v>159</v>
      </c>
      <c r="E1588" s="230" t="s">
        <v>1</v>
      </c>
      <c r="F1588" s="231" t="s">
        <v>446</v>
      </c>
      <c r="G1588" s="228"/>
      <c r="H1588" s="230" t="s">
        <v>1</v>
      </c>
      <c r="I1588" s="232"/>
      <c r="J1588" s="228"/>
      <c r="K1588" s="228"/>
      <c r="L1588" s="233"/>
      <c r="M1588" s="234"/>
      <c r="N1588" s="235"/>
      <c r="O1588" s="235"/>
      <c r="P1588" s="235"/>
      <c r="Q1588" s="235"/>
      <c r="R1588" s="235"/>
      <c r="S1588" s="235"/>
      <c r="T1588" s="23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7" t="s">
        <v>159</v>
      </c>
      <c r="AU1588" s="237" t="s">
        <v>82</v>
      </c>
      <c r="AV1588" s="13" t="s">
        <v>80</v>
      </c>
      <c r="AW1588" s="13" t="s">
        <v>30</v>
      </c>
      <c r="AX1588" s="13" t="s">
        <v>73</v>
      </c>
      <c r="AY1588" s="237" t="s">
        <v>152</v>
      </c>
    </row>
    <row r="1589" s="14" customFormat="1">
      <c r="A1589" s="14"/>
      <c r="B1589" s="238"/>
      <c r="C1589" s="239"/>
      <c r="D1589" s="229" t="s">
        <v>159</v>
      </c>
      <c r="E1589" s="240" t="s">
        <v>1</v>
      </c>
      <c r="F1589" s="241" t="s">
        <v>1768</v>
      </c>
      <c r="G1589" s="239"/>
      <c r="H1589" s="242">
        <v>10.896000000000001</v>
      </c>
      <c r="I1589" s="243"/>
      <c r="J1589" s="239"/>
      <c r="K1589" s="239"/>
      <c r="L1589" s="244"/>
      <c r="M1589" s="245"/>
      <c r="N1589" s="246"/>
      <c r="O1589" s="246"/>
      <c r="P1589" s="246"/>
      <c r="Q1589" s="246"/>
      <c r="R1589" s="246"/>
      <c r="S1589" s="246"/>
      <c r="T1589" s="247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8" t="s">
        <v>159</v>
      </c>
      <c r="AU1589" s="248" t="s">
        <v>82</v>
      </c>
      <c r="AV1589" s="14" t="s">
        <v>82</v>
      </c>
      <c r="AW1589" s="14" t="s">
        <v>30</v>
      </c>
      <c r="AX1589" s="14" t="s">
        <v>73</v>
      </c>
      <c r="AY1589" s="248" t="s">
        <v>152</v>
      </c>
    </row>
    <row r="1590" s="14" customFormat="1">
      <c r="A1590" s="14"/>
      <c r="B1590" s="238"/>
      <c r="C1590" s="239"/>
      <c r="D1590" s="229" t="s">
        <v>159</v>
      </c>
      <c r="E1590" s="240" t="s">
        <v>1</v>
      </c>
      <c r="F1590" s="241" t="s">
        <v>1769</v>
      </c>
      <c r="G1590" s="239"/>
      <c r="H1590" s="242">
        <v>29.135999999999999</v>
      </c>
      <c r="I1590" s="243"/>
      <c r="J1590" s="239"/>
      <c r="K1590" s="239"/>
      <c r="L1590" s="244"/>
      <c r="M1590" s="245"/>
      <c r="N1590" s="246"/>
      <c r="O1590" s="246"/>
      <c r="P1590" s="246"/>
      <c r="Q1590" s="246"/>
      <c r="R1590" s="246"/>
      <c r="S1590" s="246"/>
      <c r="T1590" s="247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8" t="s">
        <v>159</v>
      </c>
      <c r="AU1590" s="248" t="s">
        <v>82</v>
      </c>
      <c r="AV1590" s="14" t="s">
        <v>82</v>
      </c>
      <c r="AW1590" s="14" t="s">
        <v>30</v>
      </c>
      <c r="AX1590" s="14" t="s">
        <v>73</v>
      </c>
      <c r="AY1590" s="248" t="s">
        <v>152</v>
      </c>
    </row>
    <row r="1591" s="14" customFormat="1">
      <c r="A1591" s="14"/>
      <c r="B1591" s="238"/>
      <c r="C1591" s="239"/>
      <c r="D1591" s="229" t="s">
        <v>159</v>
      </c>
      <c r="E1591" s="240" t="s">
        <v>1</v>
      </c>
      <c r="F1591" s="241" t="s">
        <v>1770</v>
      </c>
      <c r="G1591" s="239"/>
      <c r="H1591" s="242">
        <v>38.414000000000001</v>
      </c>
      <c r="I1591" s="243"/>
      <c r="J1591" s="239"/>
      <c r="K1591" s="239"/>
      <c r="L1591" s="244"/>
      <c r="M1591" s="245"/>
      <c r="N1591" s="246"/>
      <c r="O1591" s="246"/>
      <c r="P1591" s="246"/>
      <c r="Q1591" s="246"/>
      <c r="R1591" s="246"/>
      <c r="S1591" s="246"/>
      <c r="T1591" s="247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8" t="s">
        <v>159</v>
      </c>
      <c r="AU1591" s="248" t="s">
        <v>82</v>
      </c>
      <c r="AV1591" s="14" t="s">
        <v>82</v>
      </c>
      <c r="AW1591" s="14" t="s">
        <v>30</v>
      </c>
      <c r="AX1591" s="14" t="s">
        <v>73</v>
      </c>
      <c r="AY1591" s="248" t="s">
        <v>152</v>
      </c>
    </row>
    <row r="1592" s="14" customFormat="1">
      <c r="A1592" s="14"/>
      <c r="B1592" s="238"/>
      <c r="C1592" s="239"/>
      <c r="D1592" s="229" t="s">
        <v>159</v>
      </c>
      <c r="E1592" s="240" t="s">
        <v>1</v>
      </c>
      <c r="F1592" s="241" t="s">
        <v>1771</v>
      </c>
      <c r="G1592" s="239"/>
      <c r="H1592" s="242">
        <v>4.6500000000000004</v>
      </c>
      <c r="I1592" s="243"/>
      <c r="J1592" s="239"/>
      <c r="K1592" s="239"/>
      <c r="L1592" s="244"/>
      <c r="M1592" s="245"/>
      <c r="N1592" s="246"/>
      <c r="O1592" s="246"/>
      <c r="P1592" s="246"/>
      <c r="Q1592" s="246"/>
      <c r="R1592" s="246"/>
      <c r="S1592" s="246"/>
      <c r="T1592" s="247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8" t="s">
        <v>159</v>
      </c>
      <c r="AU1592" s="248" t="s">
        <v>82</v>
      </c>
      <c r="AV1592" s="14" t="s">
        <v>82</v>
      </c>
      <c r="AW1592" s="14" t="s">
        <v>30</v>
      </c>
      <c r="AX1592" s="14" t="s">
        <v>73</v>
      </c>
      <c r="AY1592" s="248" t="s">
        <v>152</v>
      </c>
    </row>
    <row r="1593" s="13" customFormat="1">
      <c r="A1593" s="13"/>
      <c r="B1593" s="227"/>
      <c r="C1593" s="228"/>
      <c r="D1593" s="229" t="s">
        <v>159</v>
      </c>
      <c r="E1593" s="230" t="s">
        <v>1</v>
      </c>
      <c r="F1593" s="231" t="s">
        <v>236</v>
      </c>
      <c r="G1593" s="228"/>
      <c r="H1593" s="230" t="s">
        <v>1</v>
      </c>
      <c r="I1593" s="232"/>
      <c r="J1593" s="228"/>
      <c r="K1593" s="228"/>
      <c r="L1593" s="233"/>
      <c r="M1593" s="234"/>
      <c r="N1593" s="235"/>
      <c r="O1593" s="235"/>
      <c r="P1593" s="235"/>
      <c r="Q1593" s="235"/>
      <c r="R1593" s="235"/>
      <c r="S1593" s="235"/>
      <c r="T1593" s="236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7" t="s">
        <v>159</v>
      </c>
      <c r="AU1593" s="237" t="s">
        <v>82</v>
      </c>
      <c r="AV1593" s="13" t="s">
        <v>80</v>
      </c>
      <c r="AW1593" s="13" t="s">
        <v>30</v>
      </c>
      <c r="AX1593" s="13" t="s">
        <v>73</v>
      </c>
      <c r="AY1593" s="237" t="s">
        <v>152</v>
      </c>
    </row>
    <row r="1594" s="14" customFormat="1">
      <c r="A1594" s="14"/>
      <c r="B1594" s="238"/>
      <c r="C1594" s="239"/>
      <c r="D1594" s="229" t="s">
        <v>159</v>
      </c>
      <c r="E1594" s="240" t="s">
        <v>1</v>
      </c>
      <c r="F1594" s="241" t="s">
        <v>1772</v>
      </c>
      <c r="G1594" s="239"/>
      <c r="H1594" s="242">
        <v>28.128</v>
      </c>
      <c r="I1594" s="243"/>
      <c r="J1594" s="239"/>
      <c r="K1594" s="239"/>
      <c r="L1594" s="244"/>
      <c r="M1594" s="245"/>
      <c r="N1594" s="246"/>
      <c r="O1594" s="246"/>
      <c r="P1594" s="246"/>
      <c r="Q1594" s="246"/>
      <c r="R1594" s="246"/>
      <c r="S1594" s="246"/>
      <c r="T1594" s="247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8" t="s">
        <v>159</v>
      </c>
      <c r="AU1594" s="248" t="s">
        <v>82</v>
      </c>
      <c r="AV1594" s="14" t="s">
        <v>82</v>
      </c>
      <c r="AW1594" s="14" t="s">
        <v>30</v>
      </c>
      <c r="AX1594" s="14" t="s">
        <v>73</v>
      </c>
      <c r="AY1594" s="248" t="s">
        <v>152</v>
      </c>
    </row>
    <row r="1595" s="14" customFormat="1">
      <c r="A1595" s="14"/>
      <c r="B1595" s="238"/>
      <c r="C1595" s="239"/>
      <c r="D1595" s="229" t="s">
        <v>159</v>
      </c>
      <c r="E1595" s="240" t="s">
        <v>1</v>
      </c>
      <c r="F1595" s="241" t="s">
        <v>1773</v>
      </c>
      <c r="G1595" s="239"/>
      <c r="H1595" s="242">
        <v>14.16</v>
      </c>
      <c r="I1595" s="243"/>
      <c r="J1595" s="239"/>
      <c r="K1595" s="239"/>
      <c r="L1595" s="244"/>
      <c r="M1595" s="245"/>
      <c r="N1595" s="246"/>
      <c r="O1595" s="246"/>
      <c r="P1595" s="246"/>
      <c r="Q1595" s="246"/>
      <c r="R1595" s="246"/>
      <c r="S1595" s="246"/>
      <c r="T1595" s="247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8" t="s">
        <v>159</v>
      </c>
      <c r="AU1595" s="248" t="s">
        <v>82</v>
      </c>
      <c r="AV1595" s="14" t="s">
        <v>82</v>
      </c>
      <c r="AW1595" s="14" t="s">
        <v>30</v>
      </c>
      <c r="AX1595" s="14" t="s">
        <v>73</v>
      </c>
      <c r="AY1595" s="248" t="s">
        <v>152</v>
      </c>
    </row>
    <row r="1596" s="14" customFormat="1">
      <c r="A1596" s="14"/>
      <c r="B1596" s="238"/>
      <c r="C1596" s="239"/>
      <c r="D1596" s="229" t="s">
        <v>159</v>
      </c>
      <c r="E1596" s="240" t="s">
        <v>1</v>
      </c>
      <c r="F1596" s="241" t="s">
        <v>1774</v>
      </c>
      <c r="G1596" s="239"/>
      <c r="H1596" s="242">
        <v>14.4</v>
      </c>
      <c r="I1596" s="243"/>
      <c r="J1596" s="239"/>
      <c r="K1596" s="239"/>
      <c r="L1596" s="244"/>
      <c r="M1596" s="245"/>
      <c r="N1596" s="246"/>
      <c r="O1596" s="246"/>
      <c r="P1596" s="246"/>
      <c r="Q1596" s="246"/>
      <c r="R1596" s="246"/>
      <c r="S1596" s="246"/>
      <c r="T1596" s="247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8" t="s">
        <v>159</v>
      </c>
      <c r="AU1596" s="248" t="s">
        <v>82</v>
      </c>
      <c r="AV1596" s="14" t="s">
        <v>82</v>
      </c>
      <c r="AW1596" s="14" t="s">
        <v>30</v>
      </c>
      <c r="AX1596" s="14" t="s">
        <v>73</v>
      </c>
      <c r="AY1596" s="248" t="s">
        <v>152</v>
      </c>
    </row>
    <row r="1597" s="14" customFormat="1">
      <c r="A1597" s="14"/>
      <c r="B1597" s="238"/>
      <c r="C1597" s="239"/>
      <c r="D1597" s="229" t="s">
        <v>159</v>
      </c>
      <c r="E1597" s="240" t="s">
        <v>1</v>
      </c>
      <c r="F1597" s="241" t="s">
        <v>1775</v>
      </c>
      <c r="G1597" s="239"/>
      <c r="H1597" s="242">
        <v>12.960000000000001</v>
      </c>
      <c r="I1597" s="243"/>
      <c r="J1597" s="239"/>
      <c r="K1597" s="239"/>
      <c r="L1597" s="244"/>
      <c r="M1597" s="245"/>
      <c r="N1597" s="246"/>
      <c r="O1597" s="246"/>
      <c r="P1597" s="246"/>
      <c r="Q1597" s="246"/>
      <c r="R1597" s="246"/>
      <c r="S1597" s="246"/>
      <c r="T1597" s="24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8" t="s">
        <v>159</v>
      </c>
      <c r="AU1597" s="248" t="s">
        <v>82</v>
      </c>
      <c r="AV1597" s="14" t="s">
        <v>82</v>
      </c>
      <c r="AW1597" s="14" t="s">
        <v>30</v>
      </c>
      <c r="AX1597" s="14" t="s">
        <v>73</v>
      </c>
      <c r="AY1597" s="248" t="s">
        <v>152</v>
      </c>
    </row>
    <row r="1598" s="14" customFormat="1">
      <c r="A1598" s="14"/>
      <c r="B1598" s="238"/>
      <c r="C1598" s="239"/>
      <c r="D1598" s="229" t="s">
        <v>159</v>
      </c>
      <c r="E1598" s="240" t="s">
        <v>1</v>
      </c>
      <c r="F1598" s="241" t="s">
        <v>1776</v>
      </c>
      <c r="G1598" s="239"/>
      <c r="H1598" s="242">
        <v>8.0999999999999996</v>
      </c>
      <c r="I1598" s="243"/>
      <c r="J1598" s="239"/>
      <c r="K1598" s="239"/>
      <c r="L1598" s="244"/>
      <c r="M1598" s="245"/>
      <c r="N1598" s="246"/>
      <c r="O1598" s="246"/>
      <c r="P1598" s="246"/>
      <c r="Q1598" s="246"/>
      <c r="R1598" s="246"/>
      <c r="S1598" s="246"/>
      <c r="T1598" s="247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8" t="s">
        <v>159</v>
      </c>
      <c r="AU1598" s="248" t="s">
        <v>82</v>
      </c>
      <c r="AV1598" s="14" t="s">
        <v>82</v>
      </c>
      <c r="AW1598" s="14" t="s">
        <v>30</v>
      </c>
      <c r="AX1598" s="14" t="s">
        <v>73</v>
      </c>
      <c r="AY1598" s="248" t="s">
        <v>152</v>
      </c>
    </row>
    <row r="1599" s="15" customFormat="1">
      <c r="A1599" s="15"/>
      <c r="B1599" s="249"/>
      <c r="C1599" s="250"/>
      <c r="D1599" s="229" t="s">
        <v>159</v>
      </c>
      <c r="E1599" s="251" t="s">
        <v>1</v>
      </c>
      <c r="F1599" s="252" t="s">
        <v>162</v>
      </c>
      <c r="G1599" s="250"/>
      <c r="H1599" s="253">
        <v>303.58700000000005</v>
      </c>
      <c r="I1599" s="254"/>
      <c r="J1599" s="250"/>
      <c r="K1599" s="250"/>
      <c r="L1599" s="255"/>
      <c r="M1599" s="256"/>
      <c r="N1599" s="257"/>
      <c r="O1599" s="257"/>
      <c r="P1599" s="257"/>
      <c r="Q1599" s="257"/>
      <c r="R1599" s="257"/>
      <c r="S1599" s="257"/>
      <c r="T1599" s="258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59" t="s">
        <v>159</v>
      </c>
      <c r="AU1599" s="259" t="s">
        <v>82</v>
      </c>
      <c r="AV1599" s="15" t="s">
        <v>158</v>
      </c>
      <c r="AW1599" s="15" t="s">
        <v>30</v>
      </c>
      <c r="AX1599" s="15" t="s">
        <v>80</v>
      </c>
      <c r="AY1599" s="259" t="s">
        <v>152</v>
      </c>
    </row>
    <row r="1600" s="2" customFormat="1" ht="16.5" customHeight="1">
      <c r="A1600" s="38"/>
      <c r="B1600" s="39"/>
      <c r="C1600" s="214" t="s">
        <v>1035</v>
      </c>
      <c r="D1600" s="214" t="s">
        <v>154</v>
      </c>
      <c r="E1600" s="215" t="s">
        <v>1777</v>
      </c>
      <c r="F1600" s="216" t="s">
        <v>1778</v>
      </c>
      <c r="G1600" s="217" t="s">
        <v>211</v>
      </c>
      <c r="H1600" s="218">
        <v>200</v>
      </c>
      <c r="I1600" s="219"/>
      <c r="J1600" s="220">
        <f>ROUND(I1600*H1600,2)</f>
        <v>0</v>
      </c>
      <c r="K1600" s="216" t="s">
        <v>1</v>
      </c>
      <c r="L1600" s="44"/>
      <c r="M1600" s="221" t="s">
        <v>1</v>
      </c>
      <c r="N1600" s="222" t="s">
        <v>38</v>
      </c>
      <c r="O1600" s="91"/>
      <c r="P1600" s="223">
        <f>O1600*H1600</f>
        <v>0</v>
      </c>
      <c r="Q1600" s="223">
        <v>0</v>
      </c>
      <c r="R1600" s="223">
        <f>Q1600*H1600</f>
        <v>0</v>
      </c>
      <c r="S1600" s="223">
        <v>0</v>
      </c>
      <c r="T1600" s="224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225" t="s">
        <v>190</v>
      </c>
      <c r="AT1600" s="225" t="s">
        <v>154</v>
      </c>
      <c r="AU1600" s="225" t="s">
        <v>82</v>
      </c>
      <c r="AY1600" s="17" t="s">
        <v>152</v>
      </c>
      <c r="BE1600" s="226">
        <f>IF(N1600="základní",J1600,0)</f>
        <v>0</v>
      </c>
      <c r="BF1600" s="226">
        <f>IF(N1600="snížená",J1600,0)</f>
        <v>0</v>
      </c>
      <c r="BG1600" s="226">
        <f>IF(N1600="zákl. přenesená",J1600,0)</f>
        <v>0</v>
      </c>
      <c r="BH1600" s="226">
        <f>IF(N1600="sníž. přenesená",J1600,0)</f>
        <v>0</v>
      </c>
      <c r="BI1600" s="226">
        <f>IF(N1600="nulová",J1600,0)</f>
        <v>0</v>
      </c>
      <c r="BJ1600" s="17" t="s">
        <v>80</v>
      </c>
      <c r="BK1600" s="226">
        <f>ROUND(I1600*H1600,2)</f>
        <v>0</v>
      </c>
      <c r="BL1600" s="17" t="s">
        <v>190</v>
      </c>
      <c r="BM1600" s="225" t="s">
        <v>1779</v>
      </c>
    </row>
    <row r="1601" s="2" customFormat="1" ht="24.15" customHeight="1">
      <c r="A1601" s="38"/>
      <c r="B1601" s="39"/>
      <c r="C1601" s="214" t="s">
        <v>1780</v>
      </c>
      <c r="D1601" s="214" t="s">
        <v>154</v>
      </c>
      <c r="E1601" s="215" t="s">
        <v>1781</v>
      </c>
      <c r="F1601" s="216" t="s">
        <v>1782</v>
      </c>
      <c r="G1601" s="217" t="s">
        <v>211</v>
      </c>
      <c r="H1601" s="218">
        <v>400</v>
      </c>
      <c r="I1601" s="219"/>
      <c r="J1601" s="220">
        <f>ROUND(I1601*H1601,2)</f>
        <v>0</v>
      </c>
      <c r="K1601" s="216" t="s">
        <v>1</v>
      </c>
      <c r="L1601" s="44"/>
      <c r="M1601" s="221" t="s">
        <v>1</v>
      </c>
      <c r="N1601" s="222" t="s">
        <v>38</v>
      </c>
      <c r="O1601" s="91"/>
      <c r="P1601" s="223">
        <f>O1601*H1601</f>
        <v>0</v>
      </c>
      <c r="Q1601" s="223">
        <v>0</v>
      </c>
      <c r="R1601" s="223">
        <f>Q1601*H1601</f>
        <v>0</v>
      </c>
      <c r="S1601" s="223">
        <v>0</v>
      </c>
      <c r="T1601" s="224">
        <f>S1601*H1601</f>
        <v>0</v>
      </c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R1601" s="225" t="s">
        <v>190</v>
      </c>
      <c r="AT1601" s="225" t="s">
        <v>154</v>
      </c>
      <c r="AU1601" s="225" t="s">
        <v>82</v>
      </c>
      <c r="AY1601" s="17" t="s">
        <v>152</v>
      </c>
      <c r="BE1601" s="226">
        <f>IF(N1601="základní",J1601,0)</f>
        <v>0</v>
      </c>
      <c r="BF1601" s="226">
        <f>IF(N1601="snížená",J1601,0)</f>
        <v>0</v>
      </c>
      <c r="BG1601" s="226">
        <f>IF(N1601="zákl. přenesená",J1601,0)</f>
        <v>0</v>
      </c>
      <c r="BH1601" s="226">
        <f>IF(N1601="sníž. přenesená",J1601,0)</f>
        <v>0</v>
      </c>
      <c r="BI1601" s="226">
        <f>IF(N1601="nulová",J1601,0)</f>
        <v>0</v>
      </c>
      <c r="BJ1601" s="17" t="s">
        <v>80</v>
      </c>
      <c r="BK1601" s="226">
        <f>ROUND(I1601*H1601,2)</f>
        <v>0</v>
      </c>
      <c r="BL1601" s="17" t="s">
        <v>190</v>
      </c>
      <c r="BM1601" s="225" t="s">
        <v>1783</v>
      </c>
    </row>
    <row r="1602" s="2" customFormat="1" ht="24.15" customHeight="1">
      <c r="A1602" s="38"/>
      <c r="B1602" s="39"/>
      <c r="C1602" s="214" t="s">
        <v>1040</v>
      </c>
      <c r="D1602" s="214" t="s">
        <v>154</v>
      </c>
      <c r="E1602" s="215" t="s">
        <v>1784</v>
      </c>
      <c r="F1602" s="216" t="s">
        <v>1785</v>
      </c>
      <c r="G1602" s="217" t="s">
        <v>211</v>
      </c>
      <c r="H1602" s="218">
        <v>200</v>
      </c>
      <c r="I1602" s="219"/>
      <c r="J1602" s="220">
        <f>ROUND(I1602*H1602,2)</f>
        <v>0</v>
      </c>
      <c r="K1602" s="216" t="s">
        <v>1</v>
      </c>
      <c r="L1602" s="44"/>
      <c r="M1602" s="221" t="s">
        <v>1</v>
      </c>
      <c r="N1602" s="222" t="s">
        <v>38</v>
      </c>
      <c r="O1602" s="91"/>
      <c r="P1602" s="223">
        <f>O1602*H1602</f>
        <v>0</v>
      </c>
      <c r="Q1602" s="223">
        <v>0</v>
      </c>
      <c r="R1602" s="223">
        <f>Q1602*H1602</f>
        <v>0</v>
      </c>
      <c r="S1602" s="223">
        <v>0</v>
      </c>
      <c r="T1602" s="224">
        <f>S1602*H1602</f>
        <v>0</v>
      </c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R1602" s="225" t="s">
        <v>190</v>
      </c>
      <c r="AT1602" s="225" t="s">
        <v>154</v>
      </c>
      <c r="AU1602" s="225" t="s">
        <v>82</v>
      </c>
      <c r="AY1602" s="17" t="s">
        <v>152</v>
      </c>
      <c r="BE1602" s="226">
        <f>IF(N1602="základní",J1602,0)</f>
        <v>0</v>
      </c>
      <c r="BF1602" s="226">
        <f>IF(N1602="snížená",J1602,0)</f>
        <v>0</v>
      </c>
      <c r="BG1602" s="226">
        <f>IF(N1602="zákl. přenesená",J1602,0)</f>
        <v>0</v>
      </c>
      <c r="BH1602" s="226">
        <f>IF(N1602="sníž. přenesená",J1602,0)</f>
        <v>0</v>
      </c>
      <c r="BI1602" s="226">
        <f>IF(N1602="nulová",J1602,0)</f>
        <v>0</v>
      </c>
      <c r="BJ1602" s="17" t="s">
        <v>80</v>
      </c>
      <c r="BK1602" s="226">
        <f>ROUND(I1602*H1602,2)</f>
        <v>0</v>
      </c>
      <c r="BL1602" s="17" t="s">
        <v>190</v>
      </c>
      <c r="BM1602" s="225" t="s">
        <v>1786</v>
      </c>
    </row>
    <row r="1603" s="13" customFormat="1">
      <c r="A1603" s="13"/>
      <c r="B1603" s="227"/>
      <c r="C1603" s="228"/>
      <c r="D1603" s="229" t="s">
        <v>159</v>
      </c>
      <c r="E1603" s="230" t="s">
        <v>1</v>
      </c>
      <c r="F1603" s="231" t="s">
        <v>1787</v>
      </c>
      <c r="G1603" s="228"/>
      <c r="H1603" s="230" t="s">
        <v>1</v>
      </c>
      <c r="I1603" s="232"/>
      <c r="J1603" s="228"/>
      <c r="K1603" s="228"/>
      <c r="L1603" s="233"/>
      <c r="M1603" s="234"/>
      <c r="N1603" s="235"/>
      <c r="O1603" s="235"/>
      <c r="P1603" s="235"/>
      <c r="Q1603" s="235"/>
      <c r="R1603" s="235"/>
      <c r="S1603" s="235"/>
      <c r="T1603" s="236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7" t="s">
        <v>159</v>
      </c>
      <c r="AU1603" s="237" t="s">
        <v>82</v>
      </c>
      <c r="AV1603" s="13" t="s">
        <v>80</v>
      </c>
      <c r="AW1603" s="13" t="s">
        <v>30</v>
      </c>
      <c r="AX1603" s="13" t="s">
        <v>73</v>
      </c>
      <c r="AY1603" s="237" t="s">
        <v>152</v>
      </c>
    </row>
    <row r="1604" s="14" customFormat="1">
      <c r="A1604" s="14"/>
      <c r="B1604" s="238"/>
      <c r="C1604" s="239"/>
      <c r="D1604" s="229" t="s">
        <v>159</v>
      </c>
      <c r="E1604" s="240" t="s">
        <v>1</v>
      </c>
      <c r="F1604" s="241" t="s">
        <v>1788</v>
      </c>
      <c r="G1604" s="239"/>
      <c r="H1604" s="242">
        <v>200</v>
      </c>
      <c r="I1604" s="243"/>
      <c r="J1604" s="239"/>
      <c r="K1604" s="239"/>
      <c r="L1604" s="244"/>
      <c r="M1604" s="245"/>
      <c r="N1604" s="246"/>
      <c r="O1604" s="246"/>
      <c r="P1604" s="246"/>
      <c r="Q1604" s="246"/>
      <c r="R1604" s="246"/>
      <c r="S1604" s="246"/>
      <c r="T1604" s="24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8" t="s">
        <v>159</v>
      </c>
      <c r="AU1604" s="248" t="s">
        <v>82</v>
      </c>
      <c r="AV1604" s="14" t="s">
        <v>82</v>
      </c>
      <c r="AW1604" s="14" t="s">
        <v>30</v>
      </c>
      <c r="AX1604" s="14" t="s">
        <v>73</v>
      </c>
      <c r="AY1604" s="248" t="s">
        <v>152</v>
      </c>
    </row>
    <row r="1605" s="15" customFormat="1">
      <c r="A1605" s="15"/>
      <c r="B1605" s="249"/>
      <c r="C1605" s="250"/>
      <c r="D1605" s="229" t="s">
        <v>159</v>
      </c>
      <c r="E1605" s="251" t="s">
        <v>1</v>
      </c>
      <c r="F1605" s="252" t="s">
        <v>162</v>
      </c>
      <c r="G1605" s="250"/>
      <c r="H1605" s="253">
        <v>200</v>
      </c>
      <c r="I1605" s="254"/>
      <c r="J1605" s="250"/>
      <c r="K1605" s="250"/>
      <c r="L1605" s="255"/>
      <c r="M1605" s="256"/>
      <c r="N1605" s="257"/>
      <c r="O1605" s="257"/>
      <c r="P1605" s="257"/>
      <c r="Q1605" s="257"/>
      <c r="R1605" s="257"/>
      <c r="S1605" s="257"/>
      <c r="T1605" s="258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59" t="s">
        <v>159</v>
      </c>
      <c r="AU1605" s="259" t="s">
        <v>82</v>
      </c>
      <c r="AV1605" s="15" t="s">
        <v>158</v>
      </c>
      <c r="AW1605" s="15" t="s">
        <v>30</v>
      </c>
      <c r="AX1605" s="15" t="s">
        <v>80</v>
      </c>
      <c r="AY1605" s="259" t="s">
        <v>152</v>
      </c>
    </row>
    <row r="1606" s="2" customFormat="1" ht="33" customHeight="1">
      <c r="A1606" s="38"/>
      <c r="B1606" s="39"/>
      <c r="C1606" s="214" t="s">
        <v>1789</v>
      </c>
      <c r="D1606" s="214" t="s">
        <v>154</v>
      </c>
      <c r="E1606" s="215" t="s">
        <v>1790</v>
      </c>
      <c r="F1606" s="216" t="s">
        <v>1791</v>
      </c>
      <c r="G1606" s="217" t="s">
        <v>211</v>
      </c>
      <c r="H1606" s="218">
        <v>303.58699999999999</v>
      </c>
      <c r="I1606" s="219"/>
      <c r="J1606" s="220">
        <f>ROUND(I1606*H1606,2)</f>
        <v>0</v>
      </c>
      <c r="K1606" s="216" t="s">
        <v>1</v>
      </c>
      <c r="L1606" s="44"/>
      <c r="M1606" s="221" t="s">
        <v>1</v>
      </c>
      <c r="N1606" s="222" t="s">
        <v>38</v>
      </c>
      <c r="O1606" s="91"/>
      <c r="P1606" s="223">
        <f>O1606*H1606</f>
        <v>0</v>
      </c>
      <c r="Q1606" s="223">
        <v>0</v>
      </c>
      <c r="R1606" s="223">
        <f>Q1606*H1606</f>
        <v>0</v>
      </c>
      <c r="S1606" s="223">
        <v>0</v>
      </c>
      <c r="T1606" s="224">
        <f>S1606*H1606</f>
        <v>0</v>
      </c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R1606" s="225" t="s">
        <v>190</v>
      </c>
      <c r="AT1606" s="225" t="s">
        <v>154</v>
      </c>
      <c r="AU1606" s="225" t="s">
        <v>82</v>
      </c>
      <c r="AY1606" s="17" t="s">
        <v>152</v>
      </c>
      <c r="BE1606" s="226">
        <f>IF(N1606="základní",J1606,0)</f>
        <v>0</v>
      </c>
      <c r="BF1606" s="226">
        <f>IF(N1606="snížená",J1606,0)</f>
        <v>0</v>
      </c>
      <c r="BG1606" s="226">
        <f>IF(N1606="zákl. přenesená",J1606,0)</f>
        <v>0</v>
      </c>
      <c r="BH1606" s="226">
        <f>IF(N1606="sníž. přenesená",J1606,0)</f>
        <v>0</v>
      </c>
      <c r="BI1606" s="226">
        <f>IF(N1606="nulová",J1606,0)</f>
        <v>0</v>
      </c>
      <c r="BJ1606" s="17" t="s">
        <v>80</v>
      </c>
      <c r="BK1606" s="226">
        <f>ROUND(I1606*H1606,2)</f>
        <v>0</v>
      </c>
      <c r="BL1606" s="17" t="s">
        <v>190</v>
      </c>
      <c r="BM1606" s="225" t="s">
        <v>1792</v>
      </c>
    </row>
    <row r="1607" s="14" customFormat="1">
      <c r="A1607" s="14"/>
      <c r="B1607" s="238"/>
      <c r="C1607" s="239"/>
      <c r="D1607" s="229" t="s">
        <v>159</v>
      </c>
      <c r="E1607" s="240" t="s">
        <v>1</v>
      </c>
      <c r="F1607" s="241" t="s">
        <v>1793</v>
      </c>
      <c r="G1607" s="239"/>
      <c r="H1607" s="242">
        <v>303.58699999999999</v>
      </c>
      <c r="I1607" s="243"/>
      <c r="J1607" s="239"/>
      <c r="K1607" s="239"/>
      <c r="L1607" s="244"/>
      <c r="M1607" s="245"/>
      <c r="N1607" s="246"/>
      <c r="O1607" s="246"/>
      <c r="P1607" s="246"/>
      <c r="Q1607" s="246"/>
      <c r="R1607" s="246"/>
      <c r="S1607" s="246"/>
      <c r="T1607" s="247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8" t="s">
        <v>159</v>
      </c>
      <c r="AU1607" s="248" t="s">
        <v>82</v>
      </c>
      <c r="AV1607" s="14" t="s">
        <v>82</v>
      </c>
      <c r="AW1607" s="14" t="s">
        <v>30</v>
      </c>
      <c r="AX1607" s="14" t="s">
        <v>73</v>
      </c>
      <c r="AY1607" s="248" t="s">
        <v>152</v>
      </c>
    </row>
    <row r="1608" s="15" customFormat="1">
      <c r="A1608" s="15"/>
      <c r="B1608" s="249"/>
      <c r="C1608" s="250"/>
      <c r="D1608" s="229" t="s">
        <v>159</v>
      </c>
      <c r="E1608" s="251" t="s">
        <v>1</v>
      </c>
      <c r="F1608" s="252" t="s">
        <v>162</v>
      </c>
      <c r="G1608" s="250"/>
      <c r="H1608" s="253">
        <v>303.58699999999999</v>
      </c>
      <c r="I1608" s="254"/>
      <c r="J1608" s="250"/>
      <c r="K1608" s="250"/>
      <c r="L1608" s="255"/>
      <c r="M1608" s="256"/>
      <c r="N1608" s="257"/>
      <c r="O1608" s="257"/>
      <c r="P1608" s="257"/>
      <c r="Q1608" s="257"/>
      <c r="R1608" s="257"/>
      <c r="S1608" s="257"/>
      <c r="T1608" s="258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59" t="s">
        <v>159</v>
      </c>
      <c r="AU1608" s="259" t="s">
        <v>82</v>
      </c>
      <c r="AV1608" s="15" t="s">
        <v>158</v>
      </c>
      <c r="AW1608" s="15" t="s">
        <v>30</v>
      </c>
      <c r="AX1608" s="15" t="s">
        <v>80</v>
      </c>
      <c r="AY1608" s="259" t="s">
        <v>152</v>
      </c>
    </row>
    <row r="1609" s="2" customFormat="1" ht="24.15" customHeight="1">
      <c r="A1609" s="38"/>
      <c r="B1609" s="39"/>
      <c r="C1609" s="260" t="s">
        <v>1043</v>
      </c>
      <c r="D1609" s="260" t="s">
        <v>203</v>
      </c>
      <c r="E1609" s="261" t="s">
        <v>1794</v>
      </c>
      <c r="F1609" s="262" t="s">
        <v>1795</v>
      </c>
      <c r="G1609" s="263" t="s">
        <v>211</v>
      </c>
      <c r="H1609" s="264">
        <v>333.94600000000003</v>
      </c>
      <c r="I1609" s="265"/>
      <c r="J1609" s="266">
        <f>ROUND(I1609*H1609,2)</f>
        <v>0</v>
      </c>
      <c r="K1609" s="262" t="s">
        <v>1</v>
      </c>
      <c r="L1609" s="267"/>
      <c r="M1609" s="268" t="s">
        <v>1</v>
      </c>
      <c r="N1609" s="269" t="s">
        <v>38</v>
      </c>
      <c r="O1609" s="91"/>
      <c r="P1609" s="223">
        <f>O1609*H1609</f>
        <v>0</v>
      </c>
      <c r="Q1609" s="223">
        <v>0</v>
      </c>
      <c r="R1609" s="223">
        <f>Q1609*H1609</f>
        <v>0</v>
      </c>
      <c r="S1609" s="223">
        <v>0</v>
      </c>
      <c r="T1609" s="224">
        <f>S1609*H1609</f>
        <v>0</v>
      </c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R1609" s="225" t="s">
        <v>240</v>
      </c>
      <c r="AT1609" s="225" t="s">
        <v>203</v>
      </c>
      <c r="AU1609" s="225" t="s">
        <v>82</v>
      </c>
      <c r="AY1609" s="17" t="s">
        <v>152</v>
      </c>
      <c r="BE1609" s="226">
        <f>IF(N1609="základní",J1609,0)</f>
        <v>0</v>
      </c>
      <c r="BF1609" s="226">
        <f>IF(N1609="snížená",J1609,0)</f>
        <v>0</v>
      </c>
      <c r="BG1609" s="226">
        <f>IF(N1609="zákl. přenesená",J1609,0)</f>
        <v>0</v>
      </c>
      <c r="BH1609" s="226">
        <f>IF(N1609="sníž. přenesená",J1609,0)</f>
        <v>0</v>
      </c>
      <c r="BI1609" s="226">
        <f>IF(N1609="nulová",J1609,0)</f>
        <v>0</v>
      </c>
      <c r="BJ1609" s="17" t="s">
        <v>80</v>
      </c>
      <c r="BK1609" s="226">
        <f>ROUND(I1609*H1609,2)</f>
        <v>0</v>
      </c>
      <c r="BL1609" s="17" t="s">
        <v>190</v>
      </c>
      <c r="BM1609" s="225" t="s">
        <v>1796</v>
      </c>
    </row>
    <row r="1610" s="14" customFormat="1">
      <c r="A1610" s="14"/>
      <c r="B1610" s="238"/>
      <c r="C1610" s="239"/>
      <c r="D1610" s="229" t="s">
        <v>159</v>
      </c>
      <c r="E1610" s="240" t="s">
        <v>1</v>
      </c>
      <c r="F1610" s="241" t="s">
        <v>1797</v>
      </c>
      <c r="G1610" s="239"/>
      <c r="H1610" s="242">
        <v>333.94600000000003</v>
      </c>
      <c r="I1610" s="243"/>
      <c r="J1610" s="239"/>
      <c r="K1610" s="239"/>
      <c r="L1610" s="244"/>
      <c r="M1610" s="245"/>
      <c r="N1610" s="246"/>
      <c r="O1610" s="246"/>
      <c r="P1610" s="246"/>
      <c r="Q1610" s="246"/>
      <c r="R1610" s="246"/>
      <c r="S1610" s="246"/>
      <c r="T1610" s="247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8" t="s">
        <v>159</v>
      </c>
      <c r="AU1610" s="248" t="s">
        <v>82</v>
      </c>
      <c r="AV1610" s="14" t="s">
        <v>82</v>
      </c>
      <c r="AW1610" s="14" t="s">
        <v>30</v>
      </c>
      <c r="AX1610" s="14" t="s">
        <v>73</v>
      </c>
      <c r="AY1610" s="248" t="s">
        <v>152</v>
      </c>
    </row>
    <row r="1611" s="15" customFormat="1">
      <c r="A1611" s="15"/>
      <c r="B1611" s="249"/>
      <c r="C1611" s="250"/>
      <c r="D1611" s="229" t="s">
        <v>159</v>
      </c>
      <c r="E1611" s="251" t="s">
        <v>1</v>
      </c>
      <c r="F1611" s="252" t="s">
        <v>162</v>
      </c>
      <c r="G1611" s="250"/>
      <c r="H1611" s="253">
        <v>333.94600000000003</v>
      </c>
      <c r="I1611" s="254"/>
      <c r="J1611" s="250"/>
      <c r="K1611" s="250"/>
      <c r="L1611" s="255"/>
      <c r="M1611" s="256"/>
      <c r="N1611" s="257"/>
      <c r="O1611" s="257"/>
      <c r="P1611" s="257"/>
      <c r="Q1611" s="257"/>
      <c r="R1611" s="257"/>
      <c r="S1611" s="257"/>
      <c r="T1611" s="258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59" t="s">
        <v>159</v>
      </c>
      <c r="AU1611" s="259" t="s">
        <v>82</v>
      </c>
      <c r="AV1611" s="15" t="s">
        <v>158</v>
      </c>
      <c r="AW1611" s="15" t="s">
        <v>30</v>
      </c>
      <c r="AX1611" s="15" t="s">
        <v>80</v>
      </c>
      <c r="AY1611" s="259" t="s">
        <v>152</v>
      </c>
    </row>
    <row r="1612" s="2" customFormat="1" ht="33" customHeight="1">
      <c r="A1612" s="38"/>
      <c r="B1612" s="39"/>
      <c r="C1612" s="214" t="s">
        <v>1798</v>
      </c>
      <c r="D1612" s="214" t="s">
        <v>154</v>
      </c>
      <c r="E1612" s="215" t="s">
        <v>1799</v>
      </c>
      <c r="F1612" s="216" t="s">
        <v>1800</v>
      </c>
      <c r="G1612" s="217" t="s">
        <v>211</v>
      </c>
      <c r="H1612" s="218">
        <v>303.58699999999999</v>
      </c>
      <c r="I1612" s="219"/>
      <c r="J1612" s="220">
        <f>ROUND(I1612*H1612,2)</f>
        <v>0</v>
      </c>
      <c r="K1612" s="216" t="s">
        <v>1</v>
      </c>
      <c r="L1612" s="44"/>
      <c r="M1612" s="221" t="s">
        <v>1</v>
      </c>
      <c r="N1612" s="222" t="s">
        <v>38</v>
      </c>
      <c r="O1612" s="91"/>
      <c r="P1612" s="223">
        <f>O1612*H1612</f>
        <v>0</v>
      </c>
      <c r="Q1612" s="223">
        <v>0</v>
      </c>
      <c r="R1612" s="223">
        <f>Q1612*H1612</f>
        <v>0</v>
      </c>
      <c r="S1612" s="223">
        <v>0</v>
      </c>
      <c r="T1612" s="224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225" t="s">
        <v>190</v>
      </c>
      <c r="AT1612" s="225" t="s">
        <v>154</v>
      </c>
      <c r="AU1612" s="225" t="s">
        <v>82</v>
      </c>
      <c r="AY1612" s="17" t="s">
        <v>152</v>
      </c>
      <c r="BE1612" s="226">
        <f>IF(N1612="základní",J1612,0)</f>
        <v>0</v>
      </c>
      <c r="BF1612" s="226">
        <f>IF(N1612="snížená",J1612,0)</f>
        <v>0</v>
      </c>
      <c r="BG1612" s="226">
        <f>IF(N1612="zákl. přenesená",J1612,0)</f>
        <v>0</v>
      </c>
      <c r="BH1612" s="226">
        <f>IF(N1612="sníž. přenesená",J1612,0)</f>
        <v>0</v>
      </c>
      <c r="BI1612" s="226">
        <f>IF(N1612="nulová",J1612,0)</f>
        <v>0</v>
      </c>
      <c r="BJ1612" s="17" t="s">
        <v>80</v>
      </c>
      <c r="BK1612" s="226">
        <f>ROUND(I1612*H1612,2)</f>
        <v>0</v>
      </c>
      <c r="BL1612" s="17" t="s">
        <v>190</v>
      </c>
      <c r="BM1612" s="225" t="s">
        <v>1801</v>
      </c>
    </row>
    <row r="1613" s="2" customFormat="1" ht="24.15" customHeight="1">
      <c r="A1613" s="38"/>
      <c r="B1613" s="39"/>
      <c r="C1613" s="214" t="s">
        <v>1047</v>
      </c>
      <c r="D1613" s="214" t="s">
        <v>154</v>
      </c>
      <c r="E1613" s="215" t="s">
        <v>1802</v>
      </c>
      <c r="F1613" s="216" t="s">
        <v>1803</v>
      </c>
      <c r="G1613" s="217" t="s">
        <v>278</v>
      </c>
      <c r="H1613" s="218">
        <v>200</v>
      </c>
      <c r="I1613" s="219"/>
      <c r="J1613" s="220">
        <f>ROUND(I1613*H1613,2)</f>
        <v>0</v>
      </c>
      <c r="K1613" s="216" t="s">
        <v>1</v>
      </c>
      <c r="L1613" s="44"/>
      <c r="M1613" s="221" t="s">
        <v>1</v>
      </c>
      <c r="N1613" s="222" t="s">
        <v>38</v>
      </c>
      <c r="O1613" s="91"/>
      <c r="P1613" s="223">
        <f>O1613*H1613</f>
        <v>0</v>
      </c>
      <c r="Q1613" s="223">
        <v>0</v>
      </c>
      <c r="R1613" s="223">
        <f>Q1613*H1613</f>
        <v>0</v>
      </c>
      <c r="S1613" s="223">
        <v>0</v>
      </c>
      <c r="T1613" s="224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225" t="s">
        <v>190</v>
      </c>
      <c r="AT1613" s="225" t="s">
        <v>154</v>
      </c>
      <c r="AU1613" s="225" t="s">
        <v>82</v>
      </c>
      <c r="AY1613" s="17" t="s">
        <v>152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7" t="s">
        <v>80</v>
      </c>
      <c r="BK1613" s="226">
        <f>ROUND(I1613*H1613,2)</f>
        <v>0</v>
      </c>
      <c r="BL1613" s="17" t="s">
        <v>190</v>
      </c>
      <c r="BM1613" s="225" t="s">
        <v>1804</v>
      </c>
    </row>
    <row r="1614" s="2" customFormat="1" ht="16.5" customHeight="1">
      <c r="A1614" s="38"/>
      <c r="B1614" s="39"/>
      <c r="C1614" s="260" t="s">
        <v>1805</v>
      </c>
      <c r="D1614" s="260" t="s">
        <v>203</v>
      </c>
      <c r="E1614" s="261" t="s">
        <v>1806</v>
      </c>
      <c r="F1614" s="262" t="s">
        <v>1807</v>
      </c>
      <c r="G1614" s="263" t="s">
        <v>278</v>
      </c>
      <c r="H1614" s="264">
        <v>210</v>
      </c>
      <c r="I1614" s="265"/>
      <c r="J1614" s="266">
        <f>ROUND(I1614*H1614,2)</f>
        <v>0</v>
      </c>
      <c r="K1614" s="262" t="s">
        <v>1</v>
      </c>
      <c r="L1614" s="267"/>
      <c r="M1614" s="268" t="s">
        <v>1</v>
      </c>
      <c r="N1614" s="269" t="s">
        <v>38</v>
      </c>
      <c r="O1614" s="91"/>
      <c r="P1614" s="223">
        <f>O1614*H1614</f>
        <v>0</v>
      </c>
      <c r="Q1614" s="223">
        <v>0</v>
      </c>
      <c r="R1614" s="223">
        <f>Q1614*H1614</f>
        <v>0</v>
      </c>
      <c r="S1614" s="223">
        <v>0</v>
      </c>
      <c r="T1614" s="224">
        <f>S1614*H1614</f>
        <v>0</v>
      </c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R1614" s="225" t="s">
        <v>240</v>
      </c>
      <c r="AT1614" s="225" t="s">
        <v>203</v>
      </c>
      <c r="AU1614" s="225" t="s">
        <v>82</v>
      </c>
      <c r="AY1614" s="17" t="s">
        <v>152</v>
      </c>
      <c r="BE1614" s="226">
        <f>IF(N1614="základní",J1614,0)</f>
        <v>0</v>
      </c>
      <c r="BF1614" s="226">
        <f>IF(N1614="snížená",J1614,0)</f>
        <v>0</v>
      </c>
      <c r="BG1614" s="226">
        <f>IF(N1614="zákl. přenesená",J1614,0)</f>
        <v>0</v>
      </c>
      <c r="BH1614" s="226">
        <f>IF(N1614="sníž. přenesená",J1614,0)</f>
        <v>0</v>
      </c>
      <c r="BI1614" s="226">
        <f>IF(N1614="nulová",J1614,0)</f>
        <v>0</v>
      </c>
      <c r="BJ1614" s="17" t="s">
        <v>80</v>
      </c>
      <c r="BK1614" s="226">
        <f>ROUND(I1614*H1614,2)</f>
        <v>0</v>
      </c>
      <c r="BL1614" s="17" t="s">
        <v>190</v>
      </c>
      <c r="BM1614" s="225" t="s">
        <v>1808</v>
      </c>
    </row>
    <row r="1615" s="14" customFormat="1">
      <c r="A1615" s="14"/>
      <c r="B1615" s="238"/>
      <c r="C1615" s="239"/>
      <c r="D1615" s="229" t="s">
        <v>159</v>
      </c>
      <c r="E1615" s="240" t="s">
        <v>1</v>
      </c>
      <c r="F1615" s="241" t="s">
        <v>1809</v>
      </c>
      <c r="G1615" s="239"/>
      <c r="H1615" s="242">
        <v>210</v>
      </c>
      <c r="I1615" s="243"/>
      <c r="J1615" s="239"/>
      <c r="K1615" s="239"/>
      <c r="L1615" s="244"/>
      <c r="M1615" s="245"/>
      <c r="N1615" s="246"/>
      <c r="O1615" s="246"/>
      <c r="P1615" s="246"/>
      <c r="Q1615" s="246"/>
      <c r="R1615" s="246"/>
      <c r="S1615" s="246"/>
      <c r="T1615" s="247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8" t="s">
        <v>159</v>
      </c>
      <c r="AU1615" s="248" t="s">
        <v>82</v>
      </c>
      <c r="AV1615" s="14" t="s">
        <v>82</v>
      </c>
      <c r="AW1615" s="14" t="s">
        <v>30</v>
      </c>
      <c r="AX1615" s="14" t="s">
        <v>73</v>
      </c>
      <c r="AY1615" s="248" t="s">
        <v>152</v>
      </c>
    </row>
    <row r="1616" s="15" customFormat="1">
      <c r="A1616" s="15"/>
      <c r="B1616" s="249"/>
      <c r="C1616" s="250"/>
      <c r="D1616" s="229" t="s">
        <v>159</v>
      </c>
      <c r="E1616" s="251" t="s">
        <v>1</v>
      </c>
      <c r="F1616" s="252" t="s">
        <v>162</v>
      </c>
      <c r="G1616" s="250"/>
      <c r="H1616" s="253">
        <v>210</v>
      </c>
      <c r="I1616" s="254"/>
      <c r="J1616" s="250"/>
      <c r="K1616" s="250"/>
      <c r="L1616" s="255"/>
      <c r="M1616" s="256"/>
      <c r="N1616" s="257"/>
      <c r="O1616" s="257"/>
      <c r="P1616" s="257"/>
      <c r="Q1616" s="257"/>
      <c r="R1616" s="257"/>
      <c r="S1616" s="257"/>
      <c r="T1616" s="258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9" t="s">
        <v>159</v>
      </c>
      <c r="AU1616" s="259" t="s">
        <v>82</v>
      </c>
      <c r="AV1616" s="15" t="s">
        <v>158</v>
      </c>
      <c r="AW1616" s="15" t="s">
        <v>30</v>
      </c>
      <c r="AX1616" s="15" t="s">
        <v>80</v>
      </c>
      <c r="AY1616" s="259" t="s">
        <v>152</v>
      </c>
    </row>
    <row r="1617" s="2" customFormat="1" ht="16.5" customHeight="1">
      <c r="A1617" s="38"/>
      <c r="B1617" s="39"/>
      <c r="C1617" s="214" t="s">
        <v>1050</v>
      </c>
      <c r="D1617" s="214" t="s">
        <v>154</v>
      </c>
      <c r="E1617" s="215" t="s">
        <v>1810</v>
      </c>
      <c r="F1617" s="216" t="s">
        <v>1811</v>
      </c>
      <c r="G1617" s="217" t="s">
        <v>278</v>
      </c>
      <c r="H1617" s="218">
        <v>200</v>
      </c>
      <c r="I1617" s="219"/>
      <c r="J1617" s="220">
        <f>ROUND(I1617*H1617,2)</f>
        <v>0</v>
      </c>
      <c r="K1617" s="216" t="s">
        <v>1</v>
      </c>
      <c r="L1617" s="44"/>
      <c r="M1617" s="221" t="s">
        <v>1</v>
      </c>
      <c r="N1617" s="222" t="s">
        <v>38</v>
      </c>
      <c r="O1617" s="91"/>
      <c r="P1617" s="223">
        <f>O1617*H1617</f>
        <v>0</v>
      </c>
      <c r="Q1617" s="223">
        <v>0</v>
      </c>
      <c r="R1617" s="223">
        <f>Q1617*H1617</f>
        <v>0</v>
      </c>
      <c r="S1617" s="223">
        <v>0</v>
      </c>
      <c r="T1617" s="224">
        <f>S1617*H1617</f>
        <v>0</v>
      </c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R1617" s="225" t="s">
        <v>190</v>
      </c>
      <c r="AT1617" s="225" t="s">
        <v>154</v>
      </c>
      <c r="AU1617" s="225" t="s">
        <v>82</v>
      </c>
      <c r="AY1617" s="17" t="s">
        <v>152</v>
      </c>
      <c r="BE1617" s="226">
        <f>IF(N1617="základní",J1617,0)</f>
        <v>0</v>
      </c>
      <c r="BF1617" s="226">
        <f>IF(N1617="snížená",J1617,0)</f>
        <v>0</v>
      </c>
      <c r="BG1617" s="226">
        <f>IF(N1617="zákl. přenesená",J1617,0)</f>
        <v>0</v>
      </c>
      <c r="BH1617" s="226">
        <f>IF(N1617="sníž. přenesená",J1617,0)</f>
        <v>0</v>
      </c>
      <c r="BI1617" s="226">
        <f>IF(N1617="nulová",J1617,0)</f>
        <v>0</v>
      </c>
      <c r="BJ1617" s="17" t="s">
        <v>80</v>
      </c>
      <c r="BK1617" s="226">
        <f>ROUND(I1617*H1617,2)</f>
        <v>0</v>
      </c>
      <c r="BL1617" s="17" t="s">
        <v>190</v>
      </c>
      <c r="BM1617" s="225" t="s">
        <v>1812</v>
      </c>
    </row>
    <row r="1618" s="2" customFormat="1" ht="16.5" customHeight="1">
      <c r="A1618" s="38"/>
      <c r="B1618" s="39"/>
      <c r="C1618" s="214" t="s">
        <v>1813</v>
      </c>
      <c r="D1618" s="214" t="s">
        <v>154</v>
      </c>
      <c r="E1618" s="215" t="s">
        <v>1814</v>
      </c>
      <c r="F1618" s="216" t="s">
        <v>1815</v>
      </c>
      <c r="G1618" s="217" t="s">
        <v>218</v>
      </c>
      <c r="H1618" s="218">
        <v>50</v>
      </c>
      <c r="I1618" s="219"/>
      <c r="J1618" s="220">
        <f>ROUND(I1618*H1618,2)</f>
        <v>0</v>
      </c>
      <c r="K1618" s="216" t="s">
        <v>1</v>
      </c>
      <c r="L1618" s="44"/>
      <c r="M1618" s="221" t="s">
        <v>1</v>
      </c>
      <c r="N1618" s="222" t="s">
        <v>38</v>
      </c>
      <c r="O1618" s="91"/>
      <c r="P1618" s="223">
        <f>O1618*H1618</f>
        <v>0</v>
      </c>
      <c r="Q1618" s="223">
        <v>0</v>
      </c>
      <c r="R1618" s="223">
        <f>Q1618*H1618</f>
        <v>0</v>
      </c>
      <c r="S1618" s="223">
        <v>0</v>
      </c>
      <c r="T1618" s="224">
        <f>S1618*H1618</f>
        <v>0</v>
      </c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R1618" s="225" t="s">
        <v>190</v>
      </c>
      <c r="AT1618" s="225" t="s">
        <v>154</v>
      </c>
      <c r="AU1618" s="225" t="s">
        <v>82</v>
      </c>
      <c r="AY1618" s="17" t="s">
        <v>152</v>
      </c>
      <c r="BE1618" s="226">
        <f>IF(N1618="základní",J1618,0)</f>
        <v>0</v>
      </c>
      <c r="BF1618" s="226">
        <f>IF(N1618="snížená",J1618,0)</f>
        <v>0</v>
      </c>
      <c r="BG1618" s="226">
        <f>IF(N1618="zákl. přenesená",J1618,0)</f>
        <v>0</v>
      </c>
      <c r="BH1618" s="226">
        <f>IF(N1618="sníž. přenesená",J1618,0)</f>
        <v>0</v>
      </c>
      <c r="BI1618" s="226">
        <f>IF(N1618="nulová",J1618,0)</f>
        <v>0</v>
      </c>
      <c r="BJ1618" s="17" t="s">
        <v>80</v>
      </c>
      <c r="BK1618" s="226">
        <f>ROUND(I1618*H1618,2)</f>
        <v>0</v>
      </c>
      <c r="BL1618" s="17" t="s">
        <v>190</v>
      </c>
      <c r="BM1618" s="225" t="s">
        <v>1816</v>
      </c>
    </row>
    <row r="1619" s="2" customFormat="1" ht="16.5" customHeight="1">
      <c r="A1619" s="38"/>
      <c r="B1619" s="39"/>
      <c r="C1619" s="214" t="s">
        <v>1056</v>
      </c>
      <c r="D1619" s="214" t="s">
        <v>154</v>
      </c>
      <c r="E1619" s="215" t="s">
        <v>1817</v>
      </c>
      <c r="F1619" s="216" t="s">
        <v>1818</v>
      </c>
      <c r="G1619" s="217" t="s">
        <v>218</v>
      </c>
      <c r="H1619" s="218">
        <v>50</v>
      </c>
      <c r="I1619" s="219"/>
      <c r="J1619" s="220">
        <f>ROUND(I1619*H1619,2)</f>
        <v>0</v>
      </c>
      <c r="K1619" s="216" t="s">
        <v>1</v>
      </c>
      <c r="L1619" s="44"/>
      <c r="M1619" s="221" t="s">
        <v>1</v>
      </c>
      <c r="N1619" s="222" t="s">
        <v>38</v>
      </c>
      <c r="O1619" s="91"/>
      <c r="P1619" s="223">
        <f>O1619*H1619</f>
        <v>0</v>
      </c>
      <c r="Q1619" s="223">
        <v>0</v>
      </c>
      <c r="R1619" s="223">
        <f>Q1619*H1619</f>
        <v>0</v>
      </c>
      <c r="S1619" s="223">
        <v>0</v>
      </c>
      <c r="T1619" s="224">
        <f>S1619*H1619</f>
        <v>0</v>
      </c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R1619" s="225" t="s">
        <v>190</v>
      </c>
      <c r="AT1619" s="225" t="s">
        <v>154</v>
      </c>
      <c r="AU1619" s="225" t="s">
        <v>82</v>
      </c>
      <c r="AY1619" s="17" t="s">
        <v>152</v>
      </c>
      <c r="BE1619" s="226">
        <f>IF(N1619="základní",J1619,0)</f>
        <v>0</v>
      </c>
      <c r="BF1619" s="226">
        <f>IF(N1619="snížená",J1619,0)</f>
        <v>0</v>
      </c>
      <c r="BG1619" s="226">
        <f>IF(N1619="zákl. přenesená",J1619,0)</f>
        <v>0</v>
      </c>
      <c r="BH1619" s="226">
        <f>IF(N1619="sníž. přenesená",J1619,0)</f>
        <v>0</v>
      </c>
      <c r="BI1619" s="226">
        <f>IF(N1619="nulová",J1619,0)</f>
        <v>0</v>
      </c>
      <c r="BJ1619" s="17" t="s">
        <v>80</v>
      </c>
      <c r="BK1619" s="226">
        <f>ROUND(I1619*H1619,2)</f>
        <v>0</v>
      </c>
      <c r="BL1619" s="17" t="s">
        <v>190</v>
      </c>
      <c r="BM1619" s="225" t="s">
        <v>1819</v>
      </c>
    </row>
    <row r="1620" s="2" customFormat="1" ht="16.5" customHeight="1">
      <c r="A1620" s="38"/>
      <c r="B1620" s="39"/>
      <c r="C1620" s="214" t="s">
        <v>1820</v>
      </c>
      <c r="D1620" s="214" t="s">
        <v>154</v>
      </c>
      <c r="E1620" s="215" t="s">
        <v>1821</v>
      </c>
      <c r="F1620" s="216" t="s">
        <v>1822</v>
      </c>
      <c r="G1620" s="217" t="s">
        <v>278</v>
      </c>
      <c r="H1620" s="218">
        <v>100</v>
      </c>
      <c r="I1620" s="219"/>
      <c r="J1620" s="220">
        <f>ROUND(I1620*H1620,2)</f>
        <v>0</v>
      </c>
      <c r="K1620" s="216" t="s">
        <v>1</v>
      </c>
      <c r="L1620" s="44"/>
      <c r="M1620" s="221" t="s">
        <v>1</v>
      </c>
      <c r="N1620" s="222" t="s">
        <v>38</v>
      </c>
      <c r="O1620" s="91"/>
      <c r="P1620" s="223">
        <f>O1620*H1620</f>
        <v>0</v>
      </c>
      <c r="Q1620" s="223">
        <v>0</v>
      </c>
      <c r="R1620" s="223">
        <f>Q1620*H1620</f>
        <v>0</v>
      </c>
      <c r="S1620" s="223">
        <v>0</v>
      </c>
      <c r="T1620" s="224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225" t="s">
        <v>190</v>
      </c>
      <c r="AT1620" s="225" t="s">
        <v>154</v>
      </c>
      <c r="AU1620" s="225" t="s">
        <v>82</v>
      </c>
      <c r="AY1620" s="17" t="s">
        <v>152</v>
      </c>
      <c r="BE1620" s="226">
        <f>IF(N1620="základní",J1620,0)</f>
        <v>0</v>
      </c>
      <c r="BF1620" s="226">
        <f>IF(N1620="snížená",J1620,0)</f>
        <v>0</v>
      </c>
      <c r="BG1620" s="226">
        <f>IF(N1620="zákl. přenesená",J1620,0)</f>
        <v>0</v>
      </c>
      <c r="BH1620" s="226">
        <f>IF(N1620="sníž. přenesená",J1620,0)</f>
        <v>0</v>
      </c>
      <c r="BI1620" s="226">
        <f>IF(N1620="nulová",J1620,0)</f>
        <v>0</v>
      </c>
      <c r="BJ1620" s="17" t="s">
        <v>80</v>
      </c>
      <c r="BK1620" s="226">
        <f>ROUND(I1620*H1620,2)</f>
        <v>0</v>
      </c>
      <c r="BL1620" s="17" t="s">
        <v>190</v>
      </c>
      <c r="BM1620" s="225" t="s">
        <v>1823</v>
      </c>
    </row>
    <row r="1621" s="2" customFormat="1" ht="24.15" customHeight="1">
      <c r="A1621" s="38"/>
      <c r="B1621" s="39"/>
      <c r="C1621" s="214" t="s">
        <v>1059</v>
      </c>
      <c r="D1621" s="214" t="s">
        <v>154</v>
      </c>
      <c r="E1621" s="215" t="s">
        <v>1824</v>
      </c>
      <c r="F1621" s="216" t="s">
        <v>1825</v>
      </c>
      <c r="G1621" s="217" t="s">
        <v>732</v>
      </c>
      <c r="H1621" s="270"/>
      <c r="I1621" s="219"/>
      <c r="J1621" s="220">
        <f>ROUND(I1621*H1621,2)</f>
        <v>0</v>
      </c>
      <c r="K1621" s="216" t="s">
        <v>1</v>
      </c>
      <c r="L1621" s="44"/>
      <c r="M1621" s="221" t="s">
        <v>1</v>
      </c>
      <c r="N1621" s="222" t="s">
        <v>38</v>
      </c>
      <c r="O1621" s="91"/>
      <c r="P1621" s="223">
        <f>O1621*H1621</f>
        <v>0</v>
      </c>
      <c r="Q1621" s="223">
        <v>0</v>
      </c>
      <c r="R1621" s="223">
        <f>Q1621*H1621</f>
        <v>0</v>
      </c>
      <c r="S1621" s="223">
        <v>0</v>
      </c>
      <c r="T1621" s="224">
        <f>S1621*H1621</f>
        <v>0</v>
      </c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R1621" s="225" t="s">
        <v>190</v>
      </c>
      <c r="AT1621" s="225" t="s">
        <v>154</v>
      </c>
      <c r="AU1621" s="225" t="s">
        <v>82</v>
      </c>
      <c r="AY1621" s="17" t="s">
        <v>152</v>
      </c>
      <c r="BE1621" s="226">
        <f>IF(N1621="základní",J1621,0)</f>
        <v>0</v>
      </c>
      <c r="BF1621" s="226">
        <f>IF(N1621="snížená",J1621,0)</f>
        <v>0</v>
      </c>
      <c r="BG1621" s="226">
        <f>IF(N1621="zákl. přenesená",J1621,0)</f>
        <v>0</v>
      </c>
      <c r="BH1621" s="226">
        <f>IF(N1621="sníž. přenesená",J1621,0)</f>
        <v>0</v>
      </c>
      <c r="BI1621" s="226">
        <f>IF(N1621="nulová",J1621,0)</f>
        <v>0</v>
      </c>
      <c r="BJ1621" s="17" t="s">
        <v>80</v>
      </c>
      <c r="BK1621" s="226">
        <f>ROUND(I1621*H1621,2)</f>
        <v>0</v>
      </c>
      <c r="BL1621" s="17" t="s">
        <v>190</v>
      </c>
      <c r="BM1621" s="225" t="s">
        <v>1826</v>
      </c>
    </row>
    <row r="1622" s="12" customFormat="1" ht="22.8" customHeight="1">
      <c r="A1622" s="12"/>
      <c r="B1622" s="198"/>
      <c r="C1622" s="199"/>
      <c r="D1622" s="200" t="s">
        <v>72</v>
      </c>
      <c r="E1622" s="212" t="s">
        <v>1827</v>
      </c>
      <c r="F1622" s="212" t="s">
        <v>1828</v>
      </c>
      <c r="G1622" s="199"/>
      <c r="H1622" s="199"/>
      <c r="I1622" s="202"/>
      <c r="J1622" s="213">
        <f>BK1622</f>
        <v>0</v>
      </c>
      <c r="K1622" s="199"/>
      <c r="L1622" s="204"/>
      <c r="M1622" s="205"/>
      <c r="N1622" s="206"/>
      <c r="O1622" s="206"/>
      <c r="P1622" s="207">
        <f>SUM(P1623:P1643)</f>
        <v>0</v>
      </c>
      <c r="Q1622" s="206"/>
      <c r="R1622" s="207">
        <f>SUM(R1623:R1643)</f>
        <v>0</v>
      </c>
      <c r="S1622" s="206"/>
      <c r="T1622" s="208">
        <f>SUM(T1623:T1643)</f>
        <v>0</v>
      </c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R1622" s="209" t="s">
        <v>82</v>
      </c>
      <c r="AT1622" s="210" t="s">
        <v>72</v>
      </c>
      <c r="AU1622" s="210" t="s">
        <v>80</v>
      </c>
      <c r="AY1622" s="209" t="s">
        <v>152</v>
      </c>
      <c r="BK1622" s="211">
        <f>SUM(BK1623:BK1643)</f>
        <v>0</v>
      </c>
    </row>
    <row r="1623" s="2" customFormat="1" ht="24.15" customHeight="1">
      <c r="A1623" s="38"/>
      <c r="B1623" s="39"/>
      <c r="C1623" s="214" t="s">
        <v>1829</v>
      </c>
      <c r="D1623" s="214" t="s">
        <v>154</v>
      </c>
      <c r="E1623" s="215" t="s">
        <v>1830</v>
      </c>
      <c r="F1623" s="216" t="s">
        <v>1831</v>
      </c>
      <c r="G1623" s="217" t="s">
        <v>211</v>
      </c>
      <c r="H1623" s="218">
        <v>56.838000000000001</v>
      </c>
      <c r="I1623" s="219"/>
      <c r="J1623" s="220">
        <f>ROUND(I1623*H1623,2)</f>
        <v>0</v>
      </c>
      <c r="K1623" s="216" t="s">
        <v>1</v>
      </c>
      <c r="L1623" s="44"/>
      <c r="M1623" s="221" t="s">
        <v>1</v>
      </c>
      <c r="N1623" s="222" t="s">
        <v>38</v>
      </c>
      <c r="O1623" s="91"/>
      <c r="P1623" s="223">
        <f>O1623*H1623</f>
        <v>0</v>
      </c>
      <c r="Q1623" s="223">
        <v>0</v>
      </c>
      <c r="R1623" s="223">
        <f>Q1623*H1623</f>
        <v>0</v>
      </c>
      <c r="S1623" s="223">
        <v>0</v>
      </c>
      <c r="T1623" s="224">
        <f>S1623*H1623</f>
        <v>0</v>
      </c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R1623" s="225" t="s">
        <v>190</v>
      </c>
      <c r="AT1623" s="225" t="s">
        <v>154</v>
      </c>
      <c r="AU1623" s="225" t="s">
        <v>82</v>
      </c>
      <c r="AY1623" s="17" t="s">
        <v>152</v>
      </c>
      <c r="BE1623" s="226">
        <f>IF(N1623="základní",J1623,0)</f>
        <v>0</v>
      </c>
      <c r="BF1623" s="226">
        <f>IF(N1623="snížená",J1623,0)</f>
        <v>0</v>
      </c>
      <c r="BG1623" s="226">
        <f>IF(N1623="zákl. přenesená",J1623,0)</f>
        <v>0</v>
      </c>
      <c r="BH1623" s="226">
        <f>IF(N1623="sníž. přenesená",J1623,0)</f>
        <v>0</v>
      </c>
      <c r="BI1623" s="226">
        <f>IF(N1623="nulová",J1623,0)</f>
        <v>0</v>
      </c>
      <c r="BJ1623" s="17" t="s">
        <v>80</v>
      </c>
      <c r="BK1623" s="226">
        <f>ROUND(I1623*H1623,2)</f>
        <v>0</v>
      </c>
      <c r="BL1623" s="17" t="s">
        <v>190</v>
      </c>
      <c r="BM1623" s="225" t="s">
        <v>1832</v>
      </c>
    </row>
    <row r="1624" s="13" customFormat="1">
      <c r="A1624" s="13"/>
      <c r="B1624" s="227"/>
      <c r="C1624" s="228"/>
      <c r="D1624" s="229" t="s">
        <v>159</v>
      </c>
      <c r="E1624" s="230" t="s">
        <v>1</v>
      </c>
      <c r="F1624" s="231" t="s">
        <v>1833</v>
      </c>
      <c r="G1624" s="228"/>
      <c r="H1624" s="230" t="s">
        <v>1</v>
      </c>
      <c r="I1624" s="232"/>
      <c r="J1624" s="228"/>
      <c r="K1624" s="228"/>
      <c r="L1624" s="233"/>
      <c r="M1624" s="234"/>
      <c r="N1624" s="235"/>
      <c r="O1624" s="235"/>
      <c r="P1624" s="235"/>
      <c r="Q1624" s="235"/>
      <c r="R1624" s="235"/>
      <c r="S1624" s="235"/>
      <c r="T1624" s="236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7" t="s">
        <v>159</v>
      </c>
      <c r="AU1624" s="237" t="s">
        <v>82</v>
      </c>
      <c r="AV1624" s="13" t="s">
        <v>80</v>
      </c>
      <c r="AW1624" s="13" t="s">
        <v>30</v>
      </c>
      <c r="AX1624" s="13" t="s">
        <v>73</v>
      </c>
      <c r="AY1624" s="237" t="s">
        <v>152</v>
      </c>
    </row>
    <row r="1625" s="13" customFormat="1">
      <c r="A1625" s="13"/>
      <c r="B1625" s="227"/>
      <c r="C1625" s="228"/>
      <c r="D1625" s="229" t="s">
        <v>159</v>
      </c>
      <c r="E1625" s="230" t="s">
        <v>1</v>
      </c>
      <c r="F1625" s="231" t="s">
        <v>241</v>
      </c>
      <c r="G1625" s="228"/>
      <c r="H1625" s="230" t="s">
        <v>1</v>
      </c>
      <c r="I1625" s="232"/>
      <c r="J1625" s="228"/>
      <c r="K1625" s="228"/>
      <c r="L1625" s="233"/>
      <c r="M1625" s="234"/>
      <c r="N1625" s="235"/>
      <c r="O1625" s="235"/>
      <c r="P1625" s="235"/>
      <c r="Q1625" s="235"/>
      <c r="R1625" s="235"/>
      <c r="S1625" s="235"/>
      <c r="T1625" s="236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7" t="s">
        <v>159</v>
      </c>
      <c r="AU1625" s="237" t="s">
        <v>82</v>
      </c>
      <c r="AV1625" s="13" t="s">
        <v>80</v>
      </c>
      <c r="AW1625" s="13" t="s">
        <v>30</v>
      </c>
      <c r="AX1625" s="13" t="s">
        <v>73</v>
      </c>
      <c r="AY1625" s="237" t="s">
        <v>152</v>
      </c>
    </row>
    <row r="1626" s="13" customFormat="1">
      <c r="A1626" s="13"/>
      <c r="B1626" s="227"/>
      <c r="C1626" s="228"/>
      <c r="D1626" s="229" t="s">
        <v>159</v>
      </c>
      <c r="E1626" s="230" t="s">
        <v>1</v>
      </c>
      <c r="F1626" s="231" t="s">
        <v>242</v>
      </c>
      <c r="G1626" s="228"/>
      <c r="H1626" s="230" t="s">
        <v>1</v>
      </c>
      <c r="I1626" s="232"/>
      <c r="J1626" s="228"/>
      <c r="K1626" s="228"/>
      <c r="L1626" s="233"/>
      <c r="M1626" s="234"/>
      <c r="N1626" s="235"/>
      <c r="O1626" s="235"/>
      <c r="P1626" s="235"/>
      <c r="Q1626" s="235"/>
      <c r="R1626" s="235"/>
      <c r="S1626" s="235"/>
      <c r="T1626" s="23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7" t="s">
        <v>159</v>
      </c>
      <c r="AU1626" s="237" t="s">
        <v>82</v>
      </c>
      <c r="AV1626" s="13" t="s">
        <v>80</v>
      </c>
      <c r="AW1626" s="13" t="s">
        <v>30</v>
      </c>
      <c r="AX1626" s="13" t="s">
        <v>73</v>
      </c>
      <c r="AY1626" s="237" t="s">
        <v>152</v>
      </c>
    </row>
    <row r="1627" s="14" customFormat="1">
      <c r="A1627" s="14"/>
      <c r="B1627" s="238"/>
      <c r="C1627" s="239"/>
      <c r="D1627" s="229" t="s">
        <v>159</v>
      </c>
      <c r="E1627" s="240" t="s">
        <v>1</v>
      </c>
      <c r="F1627" s="241" t="s">
        <v>1834</v>
      </c>
      <c r="G1627" s="239"/>
      <c r="H1627" s="242">
        <v>13.83</v>
      </c>
      <c r="I1627" s="243"/>
      <c r="J1627" s="239"/>
      <c r="K1627" s="239"/>
      <c r="L1627" s="244"/>
      <c r="M1627" s="245"/>
      <c r="N1627" s="246"/>
      <c r="O1627" s="246"/>
      <c r="P1627" s="246"/>
      <c r="Q1627" s="246"/>
      <c r="R1627" s="246"/>
      <c r="S1627" s="246"/>
      <c r="T1627" s="247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8" t="s">
        <v>159</v>
      </c>
      <c r="AU1627" s="248" t="s">
        <v>82</v>
      </c>
      <c r="AV1627" s="14" t="s">
        <v>82</v>
      </c>
      <c r="AW1627" s="14" t="s">
        <v>30</v>
      </c>
      <c r="AX1627" s="14" t="s">
        <v>73</v>
      </c>
      <c r="AY1627" s="248" t="s">
        <v>152</v>
      </c>
    </row>
    <row r="1628" s="13" customFormat="1">
      <c r="A1628" s="13"/>
      <c r="B1628" s="227"/>
      <c r="C1628" s="228"/>
      <c r="D1628" s="229" t="s">
        <v>159</v>
      </c>
      <c r="E1628" s="230" t="s">
        <v>1</v>
      </c>
      <c r="F1628" s="231" t="s">
        <v>231</v>
      </c>
      <c r="G1628" s="228"/>
      <c r="H1628" s="230" t="s">
        <v>1</v>
      </c>
      <c r="I1628" s="232"/>
      <c r="J1628" s="228"/>
      <c r="K1628" s="228"/>
      <c r="L1628" s="233"/>
      <c r="M1628" s="234"/>
      <c r="N1628" s="235"/>
      <c r="O1628" s="235"/>
      <c r="P1628" s="235"/>
      <c r="Q1628" s="235"/>
      <c r="R1628" s="235"/>
      <c r="S1628" s="235"/>
      <c r="T1628" s="23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7" t="s">
        <v>159</v>
      </c>
      <c r="AU1628" s="237" t="s">
        <v>82</v>
      </c>
      <c r="AV1628" s="13" t="s">
        <v>80</v>
      </c>
      <c r="AW1628" s="13" t="s">
        <v>30</v>
      </c>
      <c r="AX1628" s="13" t="s">
        <v>73</v>
      </c>
      <c r="AY1628" s="237" t="s">
        <v>152</v>
      </c>
    </row>
    <row r="1629" s="13" customFormat="1">
      <c r="A1629" s="13"/>
      <c r="B1629" s="227"/>
      <c r="C1629" s="228"/>
      <c r="D1629" s="229" t="s">
        <v>159</v>
      </c>
      <c r="E1629" s="230" t="s">
        <v>1</v>
      </c>
      <c r="F1629" s="231" t="s">
        <v>232</v>
      </c>
      <c r="G1629" s="228"/>
      <c r="H1629" s="230" t="s">
        <v>1</v>
      </c>
      <c r="I1629" s="232"/>
      <c r="J1629" s="228"/>
      <c r="K1629" s="228"/>
      <c r="L1629" s="233"/>
      <c r="M1629" s="234"/>
      <c r="N1629" s="235"/>
      <c r="O1629" s="235"/>
      <c r="P1629" s="235"/>
      <c r="Q1629" s="235"/>
      <c r="R1629" s="235"/>
      <c r="S1629" s="235"/>
      <c r="T1629" s="23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7" t="s">
        <v>159</v>
      </c>
      <c r="AU1629" s="237" t="s">
        <v>82</v>
      </c>
      <c r="AV1629" s="13" t="s">
        <v>80</v>
      </c>
      <c r="AW1629" s="13" t="s">
        <v>30</v>
      </c>
      <c r="AX1629" s="13" t="s">
        <v>73</v>
      </c>
      <c r="AY1629" s="237" t="s">
        <v>152</v>
      </c>
    </row>
    <row r="1630" s="14" customFormat="1">
      <c r="A1630" s="14"/>
      <c r="B1630" s="238"/>
      <c r="C1630" s="239"/>
      <c r="D1630" s="229" t="s">
        <v>159</v>
      </c>
      <c r="E1630" s="240" t="s">
        <v>1</v>
      </c>
      <c r="F1630" s="241" t="s">
        <v>1835</v>
      </c>
      <c r="G1630" s="239"/>
      <c r="H1630" s="242">
        <v>10.752000000000001</v>
      </c>
      <c r="I1630" s="243"/>
      <c r="J1630" s="239"/>
      <c r="K1630" s="239"/>
      <c r="L1630" s="244"/>
      <c r="M1630" s="245"/>
      <c r="N1630" s="246"/>
      <c r="O1630" s="246"/>
      <c r="P1630" s="246"/>
      <c r="Q1630" s="246"/>
      <c r="R1630" s="246"/>
      <c r="S1630" s="246"/>
      <c r="T1630" s="247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48" t="s">
        <v>159</v>
      </c>
      <c r="AU1630" s="248" t="s">
        <v>82</v>
      </c>
      <c r="AV1630" s="14" t="s">
        <v>82</v>
      </c>
      <c r="AW1630" s="14" t="s">
        <v>30</v>
      </c>
      <c r="AX1630" s="14" t="s">
        <v>73</v>
      </c>
      <c r="AY1630" s="248" t="s">
        <v>152</v>
      </c>
    </row>
    <row r="1631" s="13" customFormat="1">
      <c r="A1631" s="13"/>
      <c r="B1631" s="227"/>
      <c r="C1631" s="228"/>
      <c r="D1631" s="229" t="s">
        <v>159</v>
      </c>
      <c r="E1631" s="230" t="s">
        <v>1</v>
      </c>
      <c r="F1631" s="231" t="s">
        <v>653</v>
      </c>
      <c r="G1631" s="228"/>
      <c r="H1631" s="230" t="s">
        <v>1</v>
      </c>
      <c r="I1631" s="232"/>
      <c r="J1631" s="228"/>
      <c r="K1631" s="228"/>
      <c r="L1631" s="233"/>
      <c r="M1631" s="234"/>
      <c r="N1631" s="235"/>
      <c r="O1631" s="235"/>
      <c r="P1631" s="235"/>
      <c r="Q1631" s="235"/>
      <c r="R1631" s="235"/>
      <c r="S1631" s="235"/>
      <c r="T1631" s="23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7" t="s">
        <v>159</v>
      </c>
      <c r="AU1631" s="237" t="s">
        <v>82</v>
      </c>
      <c r="AV1631" s="13" t="s">
        <v>80</v>
      </c>
      <c r="AW1631" s="13" t="s">
        <v>30</v>
      </c>
      <c r="AX1631" s="13" t="s">
        <v>73</v>
      </c>
      <c r="AY1631" s="237" t="s">
        <v>152</v>
      </c>
    </row>
    <row r="1632" s="14" customFormat="1">
      <c r="A1632" s="14"/>
      <c r="B1632" s="238"/>
      <c r="C1632" s="239"/>
      <c r="D1632" s="229" t="s">
        <v>159</v>
      </c>
      <c r="E1632" s="240" t="s">
        <v>1</v>
      </c>
      <c r="F1632" s="241" t="s">
        <v>1836</v>
      </c>
      <c r="G1632" s="239"/>
      <c r="H1632" s="242">
        <v>25.805</v>
      </c>
      <c r="I1632" s="243"/>
      <c r="J1632" s="239"/>
      <c r="K1632" s="239"/>
      <c r="L1632" s="244"/>
      <c r="M1632" s="245"/>
      <c r="N1632" s="246"/>
      <c r="O1632" s="246"/>
      <c r="P1632" s="246"/>
      <c r="Q1632" s="246"/>
      <c r="R1632" s="246"/>
      <c r="S1632" s="246"/>
      <c r="T1632" s="247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8" t="s">
        <v>159</v>
      </c>
      <c r="AU1632" s="248" t="s">
        <v>82</v>
      </c>
      <c r="AV1632" s="14" t="s">
        <v>82</v>
      </c>
      <c r="AW1632" s="14" t="s">
        <v>30</v>
      </c>
      <c r="AX1632" s="14" t="s">
        <v>73</v>
      </c>
      <c r="AY1632" s="248" t="s">
        <v>152</v>
      </c>
    </row>
    <row r="1633" s="14" customFormat="1">
      <c r="A1633" s="14"/>
      <c r="B1633" s="238"/>
      <c r="C1633" s="239"/>
      <c r="D1633" s="229" t="s">
        <v>159</v>
      </c>
      <c r="E1633" s="240" t="s">
        <v>1</v>
      </c>
      <c r="F1633" s="241" t="s">
        <v>1837</v>
      </c>
      <c r="G1633" s="239"/>
      <c r="H1633" s="242">
        <v>6.4509999999999996</v>
      </c>
      <c r="I1633" s="243"/>
      <c r="J1633" s="239"/>
      <c r="K1633" s="239"/>
      <c r="L1633" s="244"/>
      <c r="M1633" s="245"/>
      <c r="N1633" s="246"/>
      <c r="O1633" s="246"/>
      <c r="P1633" s="246"/>
      <c r="Q1633" s="246"/>
      <c r="R1633" s="246"/>
      <c r="S1633" s="246"/>
      <c r="T1633" s="247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8" t="s">
        <v>159</v>
      </c>
      <c r="AU1633" s="248" t="s">
        <v>82</v>
      </c>
      <c r="AV1633" s="14" t="s">
        <v>82</v>
      </c>
      <c r="AW1633" s="14" t="s">
        <v>30</v>
      </c>
      <c r="AX1633" s="14" t="s">
        <v>73</v>
      </c>
      <c r="AY1633" s="248" t="s">
        <v>152</v>
      </c>
    </row>
    <row r="1634" s="15" customFormat="1">
      <c r="A1634" s="15"/>
      <c r="B1634" s="249"/>
      <c r="C1634" s="250"/>
      <c r="D1634" s="229" t="s">
        <v>159</v>
      </c>
      <c r="E1634" s="251" t="s">
        <v>1</v>
      </c>
      <c r="F1634" s="252" t="s">
        <v>162</v>
      </c>
      <c r="G1634" s="250"/>
      <c r="H1634" s="253">
        <v>56.838000000000001</v>
      </c>
      <c r="I1634" s="254"/>
      <c r="J1634" s="250"/>
      <c r="K1634" s="250"/>
      <c r="L1634" s="255"/>
      <c r="M1634" s="256"/>
      <c r="N1634" s="257"/>
      <c r="O1634" s="257"/>
      <c r="P1634" s="257"/>
      <c r="Q1634" s="257"/>
      <c r="R1634" s="257"/>
      <c r="S1634" s="257"/>
      <c r="T1634" s="258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9" t="s">
        <v>159</v>
      </c>
      <c r="AU1634" s="259" t="s">
        <v>82</v>
      </c>
      <c r="AV1634" s="15" t="s">
        <v>158</v>
      </c>
      <c r="AW1634" s="15" t="s">
        <v>30</v>
      </c>
      <c r="AX1634" s="15" t="s">
        <v>80</v>
      </c>
      <c r="AY1634" s="259" t="s">
        <v>152</v>
      </c>
    </row>
    <row r="1635" s="2" customFormat="1" ht="24.15" customHeight="1">
      <c r="A1635" s="38"/>
      <c r="B1635" s="39"/>
      <c r="C1635" s="214" t="s">
        <v>1066</v>
      </c>
      <c r="D1635" s="214" t="s">
        <v>154</v>
      </c>
      <c r="E1635" s="215" t="s">
        <v>1838</v>
      </c>
      <c r="F1635" s="216" t="s">
        <v>1831</v>
      </c>
      <c r="G1635" s="217" t="s">
        <v>211</v>
      </c>
      <c r="H1635" s="218">
        <v>31.5</v>
      </c>
      <c r="I1635" s="219"/>
      <c r="J1635" s="220">
        <f>ROUND(I1635*H1635,2)</f>
        <v>0</v>
      </c>
      <c r="K1635" s="216" t="s">
        <v>1</v>
      </c>
      <c r="L1635" s="44"/>
      <c r="M1635" s="221" t="s">
        <v>1</v>
      </c>
      <c r="N1635" s="222" t="s">
        <v>38</v>
      </c>
      <c r="O1635" s="91"/>
      <c r="P1635" s="223">
        <f>O1635*H1635</f>
        <v>0</v>
      </c>
      <c r="Q1635" s="223">
        <v>0</v>
      </c>
      <c r="R1635" s="223">
        <f>Q1635*H1635</f>
        <v>0</v>
      </c>
      <c r="S1635" s="223">
        <v>0</v>
      </c>
      <c r="T1635" s="224">
        <f>S1635*H1635</f>
        <v>0</v>
      </c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R1635" s="225" t="s">
        <v>190</v>
      </c>
      <c r="AT1635" s="225" t="s">
        <v>154</v>
      </c>
      <c r="AU1635" s="225" t="s">
        <v>82</v>
      </c>
      <c r="AY1635" s="17" t="s">
        <v>152</v>
      </c>
      <c r="BE1635" s="226">
        <f>IF(N1635="základní",J1635,0)</f>
        <v>0</v>
      </c>
      <c r="BF1635" s="226">
        <f>IF(N1635="snížená",J1635,0)</f>
        <v>0</v>
      </c>
      <c r="BG1635" s="226">
        <f>IF(N1635="zákl. přenesená",J1635,0)</f>
        <v>0</v>
      </c>
      <c r="BH1635" s="226">
        <f>IF(N1635="sníž. přenesená",J1635,0)</f>
        <v>0</v>
      </c>
      <c r="BI1635" s="226">
        <f>IF(N1635="nulová",J1635,0)</f>
        <v>0</v>
      </c>
      <c r="BJ1635" s="17" t="s">
        <v>80</v>
      </c>
      <c r="BK1635" s="226">
        <f>ROUND(I1635*H1635,2)</f>
        <v>0</v>
      </c>
      <c r="BL1635" s="17" t="s">
        <v>190</v>
      </c>
      <c r="BM1635" s="225" t="s">
        <v>1839</v>
      </c>
    </row>
    <row r="1636" s="13" customFormat="1">
      <c r="A1636" s="13"/>
      <c r="B1636" s="227"/>
      <c r="C1636" s="228"/>
      <c r="D1636" s="229" t="s">
        <v>159</v>
      </c>
      <c r="E1636" s="230" t="s">
        <v>1</v>
      </c>
      <c r="F1636" s="231" t="s">
        <v>1840</v>
      </c>
      <c r="G1636" s="228"/>
      <c r="H1636" s="230" t="s">
        <v>1</v>
      </c>
      <c r="I1636" s="232"/>
      <c r="J1636" s="228"/>
      <c r="K1636" s="228"/>
      <c r="L1636" s="233"/>
      <c r="M1636" s="234"/>
      <c r="N1636" s="235"/>
      <c r="O1636" s="235"/>
      <c r="P1636" s="235"/>
      <c r="Q1636" s="235"/>
      <c r="R1636" s="235"/>
      <c r="S1636" s="235"/>
      <c r="T1636" s="23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7" t="s">
        <v>159</v>
      </c>
      <c r="AU1636" s="237" t="s">
        <v>82</v>
      </c>
      <c r="AV1636" s="13" t="s">
        <v>80</v>
      </c>
      <c r="AW1636" s="13" t="s">
        <v>30</v>
      </c>
      <c r="AX1636" s="13" t="s">
        <v>73</v>
      </c>
      <c r="AY1636" s="237" t="s">
        <v>152</v>
      </c>
    </row>
    <row r="1637" s="14" customFormat="1">
      <c r="A1637" s="14"/>
      <c r="B1637" s="238"/>
      <c r="C1637" s="239"/>
      <c r="D1637" s="229" t="s">
        <v>159</v>
      </c>
      <c r="E1637" s="240" t="s">
        <v>1</v>
      </c>
      <c r="F1637" s="241" t="s">
        <v>1841</v>
      </c>
      <c r="G1637" s="239"/>
      <c r="H1637" s="242">
        <v>31.5</v>
      </c>
      <c r="I1637" s="243"/>
      <c r="J1637" s="239"/>
      <c r="K1637" s="239"/>
      <c r="L1637" s="244"/>
      <c r="M1637" s="245"/>
      <c r="N1637" s="246"/>
      <c r="O1637" s="246"/>
      <c r="P1637" s="246"/>
      <c r="Q1637" s="246"/>
      <c r="R1637" s="246"/>
      <c r="S1637" s="246"/>
      <c r="T1637" s="247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48" t="s">
        <v>159</v>
      </c>
      <c r="AU1637" s="248" t="s">
        <v>82</v>
      </c>
      <c r="AV1637" s="14" t="s">
        <v>82</v>
      </c>
      <c r="AW1637" s="14" t="s">
        <v>30</v>
      </c>
      <c r="AX1637" s="14" t="s">
        <v>73</v>
      </c>
      <c r="AY1637" s="248" t="s">
        <v>152</v>
      </c>
    </row>
    <row r="1638" s="15" customFormat="1">
      <c r="A1638" s="15"/>
      <c r="B1638" s="249"/>
      <c r="C1638" s="250"/>
      <c r="D1638" s="229" t="s">
        <v>159</v>
      </c>
      <c r="E1638" s="251" t="s">
        <v>1</v>
      </c>
      <c r="F1638" s="252" t="s">
        <v>162</v>
      </c>
      <c r="G1638" s="250"/>
      <c r="H1638" s="253">
        <v>31.5</v>
      </c>
      <c r="I1638" s="254"/>
      <c r="J1638" s="250"/>
      <c r="K1638" s="250"/>
      <c r="L1638" s="255"/>
      <c r="M1638" s="256"/>
      <c r="N1638" s="257"/>
      <c r="O1638" s="257"/>
      <c r="P1638" s="257"/>
      <c r="Q1638" s="257"/>
      <c r="R1638" s="257"/>
      <c r="S1638" s="257"/>
      <c r="T1638" s="258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59" t="s">
        <v>159</v>
      </c>
      <c r="AU1638" s="259" t="s">
        <v>82</v>
      </c>
      <c r="AV1638" s="15" t="s">
        <v>158</v>
      </c>
      <c r="AW1638" s="15" t="s">
        <v>30</v>
      </c>
      <c r="AX1638" s="15" t="s">
        <v>80</v>
      </c>
      <c r="AY1638" s="259" t="s">
        <v>152</v>
      </c>
    </row>
    <row r="1639" s="2" customFormat="1" ht="24.15" customHeight="1">
      <c r="A1639" s="38"/>
      <c r="B1639" s="39"/>
      <c r="C1639" s="214" t="s">
        <v>1842</v>
      </c>
      <c r="D1639" s="214" t="s">
        <v>154</v>
      </c>
      <c r="E1639" s="215" t="s">
        <v>1843</v>
      </c>
      <c r="F1639" s="216" t="s">
        <v>1844</v>
      </c>
      <c r="G1639" s="217" t="s">
        <v>211</v>
      </c>
      <c r="H1639" s="218">
        <v>31.5</v>
      </c>
      <c r="I1639" s="219"/>
      <c r="J1639" s="220">
        <f>ROUND(I1639*H1639,2)</f>
        <v>0</v>
      </c>
      <c r="K1639" s="216" t="s">
        <v>1</v>
      </c>
      <c r="L1639" s="44"/>
      <c r="M1639" s="221" t="s">
        <v>1</v>
      </c>
      <c r="N1639" s="222" t="s">
        <v>38</v>
      </c>
      <c r="O1639" s="91"/>
      <c r="P1639" s="223">
        <f>O1639*H1639</f>
        <v>0</v>
      </c>
      <c r="Q1639" s="223">
        <v>0</v>
      </c>
      <c r="R1639" s="223">
        <f>Q1639*H1639</f>
        <v>0</v>
      </c>
      <c r="S1639" s="223">
        <v>0</v>
      </c>
      <c r="T1639" s="224">
        <f>S1639*H1639</f>
        <v>0</v>
      </c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R1639" s="225" t="s">
        <v>190</v>
      </c>
      <c r="AT1639" s="225" t="s">
        <v>154</v>
      </c>
      <c r="AU1639" s="225" t="s">
        <v>82</v>
      </c>
      <c r="AY1639" s="17" t="s">
        <v>152</v>
      </c>
      <c r="BE1639" s="226">
        <f>IF(N1639="základní",J1639,0)</f>
        <v>0</v>
      </c>
      <c r="BF1639" s="226">
        <f>IF(N1639="snížená",J1639,0)</f>
        <v>0</v>
      </c>
      <c r="BG1639" s="226">
        <f>IF(N1639="zákl. přenesená",J1639,0)</f>
        <v>0</v>
      </c>
      <c r="BH1639" s="226">
        <f>IF(N1639="sníž. přenesená",J1639,0)</f>
        <v>0</v>
      </c>
      <c r="BI1639" s="226">
        <f>IF(N1639="nulová",J1639,0)</f>
        <v>0</v>
      </c>
      <c r="BJ1639" s="17" t="s">
        <v>80</v>
      </c>
      <c r="BK1639" s="226">
        <f>ROUND(I1639*H1639,2)</f>
        <v>0</v>
      </c>
      <c r="BL1639" s="17" t="s">
        <v>190</v>
      </c>
      <c r="BM1639" s="225" t="s">
        <v>1845</v>
      </c>
    </row>
    <row r="1640" s="2" customFormat="1" ht="24.15" customHeight="1">
      <c r="A1640" s="38"/>
      <c r="B1640" s="39"/>
      <c r="C1640" s="214" t="s">
        <v>1069</v>
      </c>
      <c r="D1640" s="214" t="s">
        <v>154</v>
      </c>
      <c r="E1640" s="215" t="s">
        <v>1846</v>
      </c>
      <c r="F1640" s="216" t="s">
        <v>1847</v>
      </c>
      <c r="G1640" s="217" t="s">
        <v>211</v>
      </c>
      <c r="H1640" s="218">
        <v>31.5</v>
      </c>
      <c r="I1640" s="219"/>
      <c r="J1640" s="220">
        <f>ROUND(I1640*H1640,2)</f>
        <v>0</v>
      </c>
      <c r="K1640" s="216" t="s">
        <v>1</v>
      </c>
      <c r="L1640" s="44"/>
      <c r="M1640" s="221" t="s">
        <v>1</v>
      </c>
      <c r="N1640" s="222" t="s">
        <v>38</v>
      </c>
      <c r="O1640" s="91"/>
      <c r="P1640" s="223">
        <f>O1640*H1640</f>
        <v>0</v>
      </c>
      <c r="Q1640" s="223">
        <v>0</v>
      </c>
      <c r="R1640" s="223">
        <f>Q1640*H1640</f>
        <v>0</v>
      </c>
      <c r="S1640" s="223">
        <v>0</v>
      </c>
      <c r="T1640" s="224">
        <f>S1640*H1640</f>
        <v>0</v>
      </c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R1640" s="225" t="s">
        <v>190</v>
      </c>
      <c r="AT1640" s="225" t="s">
        <v>154</v>
      </c>
      <c r="AU1640" s="225" t="s">
        <v>82</v>
      </c>
      <c r="AY1640" s="17" t="s">
        <v>152</v>
      </c>
      <c r="BE1640" s="226">
        <f>IF(N1640="základní",J1640,0)</f>
        <v>0</v>
      </c>
      <c r="BF1640" s="226">
        <f>IF(N1640="snížená",J1640,0)</f>
        <v>0</v>
      </c>
      <c r="BG1640" s="226">
        <f>IF(N1640="zákl. přenesená",J1640,0)</f>
        <v>0</v>
      </c>
      <c r="BH1640" s="226">
        <f>IF(N1640="sníž. přenesená",J1640,0)</f>
        <v>0</v>
      </c>
      <c r="BI1640" s="226">
        <f>IF(N1640="nulová",J1640,0)</f>
        <v>0</v>
      </c>
      <c r="BJ1640" s="17" t="s">
        <v>80</v>
      </c>
      <c r="BK1640" s="226">
        <f>ROUND(I1640*H1640,2)</f>
        <v>0</v>
      </c>
      <c r="BL1640" s="17" t="s">
        <v>190</v>
      </c>
      <c r="BM1640" s="225" t="s">
        <v>1848</v>
      </c>
    </row>
    <row r="1641" s="2" customFormat="1" ht="24.15" customHeight="1">
      <c r="A1641" s="38"/>
      <c r="B1641" s="39"/>
      <c r="C1641" s="214" t="s">
        <v>1849</v>
      </c>
      <c r="D1641" s="214" t="s">
        <v>154</v>
      </c>
      <c r="E1641" s="215" t="s">
        <v>1850</v>
      </c>
      <c r="F1641" s="216" t="s">
        <v>1851</v>
      </c>
      <c r="G1641" s="217" t="s">
        <v>278</v>
      </c>
      <c r="H1641" s="218">
        <v>107</v>
      </c>
      <c r="I1641" s="219"/>
      <c r="J1641" s="220">
        <f>ROUND(I1641*H1641,2)</f>
        <v>0</v>
      </c>
      <c r="K1641" s="216" t="s">
        <v>1</v>
      </c>
      <c r="L1641" s="44"/>
      <c r="M1641" s="221" t="s">
        <v>1</v>
      </c>
      <c r="N1641" s="222" t="s">
        <v>38</v>
      </c>
      <c r="O1641" s="91"/>
      <c r="P1641" s="223">
        <f>O1641*H1641</f>
        <v>0</v>
      </c>
      <c r="Q1641" s="223">
        <v>0</v>
      </c>
      <c r="R1641" s="223">
        <f>Q1641*H1641</f>
        <v>0</v>
      </c>
      <c r="S1641" s="223">
        <v>0</v>
      </c>
      <c r="T1641" s="224">
        <f>S1641*H1641</f>
        <v>0</v>
      </c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R1641" s="225" t="s">
        <v>190</v>
      </c>
      <c r="AT1641" s="225" t="s">
        <v>154</v>
      </c>
      <c r="AU1641" s="225" t="s">
        <v>82</v>
      </c>
      <c r="AY1641" s="17" t="s">
        <v>152</v>
      </c>
      <c r="BE1641" s="226">
        <f>IF(N1641="základní",J1641,0)</f>
        <v>0</v>
      </c>
      <c r="BF1641" s="226">
        <f>IF(N1641="snížená",J1641,0)</f>
        <v>0</v>
      </c>
      <c r="BG1641" s="226">
        <f>IF(N1641="zákl. přenesená",J1641,0)</f>
        <v>0</v>
      </c>
      <c r="BH1641" s="226">
        <f>IF(N1641="sníž. přenesená",J1641,0)</f>
        <v>0</v>
      </c>
      <c r="BI1641" s="226">
        <f>IF(N1641="nulová",J1641,0)</f>
        <v>0</v>
      </c>
      <c r="BJ1641" s="17" t="s">
        <v>80</v>
      </c>
      <c r="BK1641" s="226">
        <f>ROUND(I1641*H1641,2)</f>
        <v>0</v>
      </c>
      <c r="BL1641" s="17" t="s">
        <v>190</v>
      </c>
      <c r="BM1641" s="225" t="s">
        <v>1852</v>
      </c>
    </row>
    <row r="1642" s="2" customFormat="1" ht="24.15" customHeight="1">
      <c r="A1642" s="38"/>
      <c r="B1642" s="39"/>
      <c r="C1642" s="214" t="s">
        <v>1073</v>
      </c>
      <c r="D1642" s="214" t="s">
        <v>154</v>
      </c>
      <c r="E1642" s="215" t="s">
        <v>1853</v>
      </c>
      <c r="F1642" s="216" t="s">
        <v>1854</v>
      </c>
      <c r="G1642" s="217" t="s">
        <v>278</v>
      </c>
      <c r="H1642" s="218">
        <v>107</v>
      </c>
      <c r="I1642" s="219"/>
      <c r="J1642" s="220">
        <f>ROUND(I1642*H1642,2)</f>
        <v>0</v>
      </c>
      <c r="K1642" s="216" t="s">
        <v>1</v>
      </c>
      <c r="L1642" s="44"/>
      <c r="M1642" s="221" t="s">
        <v>1</v>
      </c>
      <c r="N1642" s="222" t="s">
        <v>38</v>
      </c>
      <c r="O1642" s="91"/>
      <c r="P1642" s="223">
        <f>O1642*H1642</f>
        <v>0</v>
      </c>
      <c r="Q1642" s="223">
        <v>0</v>
      </c>
      <c r="R1642" s="223">
        <f>Q1642*H1642</f>
        <v>0</v>
      </c>
      <c r="S1642" s="223">
        <v>0</v>
      </c>
      <c r="T1642" s="224">
        <f>S1642*H1642</f>
        <v>0</v>
      </c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R1642" s="225" t="s">
        <v>190</v>
      </c>
      <c r="AT1642" s="225" t="s">
        <v>154</v>
      </c>
      <c r="AU1642" s="225" t="s">
        <v>82</v>
      </c>
      <c r="AY1642" s="17" t="s">
        <v>152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7" t="s">
        <v>80</v>
      </c>
      <c r="BK1642" s="226">
        <f>ROUND(I1642*H1642,2)</f>
        <v>0</v>
      </c>
      <c r="BL1642" s="17" t="s">
        <v>190</v>
      </c>
      <c r="BM1642" s="225" t="s">
        <v>1855</v>
      </c>
    </row>
    <row r="1643" s="2" customFormat="1" ht="24.15" customHeight="1">
      <c r="A1643" s="38"/>
      <c r="B1643" s="39"/>
      <c r="C1643" s="214" t="s">
        <v>1856</v>
      </c>
      <c r="D1643" s="214" t="s">
        <v>154</v>
      </c>
      <c r="E1643" s="215" t="s">
        <v>1857</v>
      </c>
      <c r="F1643" s="216" t="s">
        <v>1858</v>
      </c>
      <c r="G1643" s="217" t="s">
        <v>278</v>
      </c>
      <c r="H1643" s="218">
        <v>104</v>
      </c>
      <c r="I1643" s="219"/>
      <c r="J1643" s="220">
        <f>ROUND(I1643*H1643,2)</f>
        <v>0</v>
      </c>
      <c r="K1643" s="216" t="s">
        <v>1</v>
      </c>
      <c r="L1643" s="44"/>
      <c r="M1643" s="221" t="s">
        <v>1</v>
      </c>
      <c r="N1643" s="222" t="s">
        <v>38</v>
      </c>
      <c r="O1643" s="91"/>
      <c r="P1643" s="223">
        <f>O1643*H1643</f>
        <v>0</v>
      </c>
      <c r="Q1643" s="223">
        <v>0</v>
      </c>
      <c r="R1643" s="223">
        <f>Q1643*H1643</f>
        <v>0</v>
      </c>
      <c r="S1643" s="223">
        <v>0</v>
      </c>
      <c r="T1643" s="224">
        <f>S1643*H1643</f>
        <v>0</v>
      </c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R1643" s="225" t="s">
        <v>190</v>
      </c>
      <c r="AT1643" s="225" t="s">
        <v>154</v>
      </c>
      <c r="AU1643" s="225" t="s">
        <v>82</v>
      </c>
      <c r="AY1643" s="17" t="s">
        <v>152</v>
      </c>
      <c r="BE1643" s="226">
        <f>IF(N1643="základní",J1643,0)</f>
        <v>0</v>
      </c>
      <c r="BF1643" s="226">
        <f>IF(N1643="snížená",J1643,0)</f>
        <v>0</v>
      </c>
      <c r="BG1643" s="226">
        <f>IF(N1643="zákl. přenesená",J1643,0)</f>
        <v>0</v>
      </c>
      <c r="BH1643" s="226">
        <f>IF(N1643="sníž. přenesená",J1643,0)</f>
        <v>0</v>
      </c>
      <c r="BI1643" s="226">
        <f>IF(N1643="nulová",J1643,0)</f>
        <v>0</v>
      </c>
      <c r="BJ1643" s="17" t="s">
        <v>80</v>
      </c>
      <c r="BK1643" s="226">
        <f>ROUND(I1643*H1643,2)</f>
        <v>0</v>
      </c>
      <c r="BL1643" s="17" t="s">
        <v>190</v>
      </c>
      <c r="BM1643" s="225" t="s">
        <v>1859</v>
      </c>
    </row>
    <row r="1644" s="12" customFormat="1" ht="22.8" customHeight="1">
      <c r="A1644" s="12"/>
      <c r="B1644" s="198"/>
      <c r="C1644" s="199"/>
      <c r="D1644" s="200" t="s">
        <v>72</v>
      </c>
      <c r="E1644" s="212" t="s">
        <v>1860</v>
      </c>
      <c r="F1644" s="212" t="s">
        <v>1861</v>
      </c>
      <c r="G1644" s="199"/>
      <c r="H1644" s="199"/>
      <c r="I1644" s="202"/>
      <c r="J1644" s="213">
        <f>BK1644</f>
        <v>0</v>
      </c>
      <c r="K1644" s="199"/>
      <c r="L1644" s="204"/>
      <c r="M1644" s="205"/>
      <c r="N1644" s="206"/>
      <c r="O1644" s="206"/>
      <c r="P1644" s="207">
        <f>SUM(P1645:P1647)</f>
        <v>0</v>
      </c>
      <c r="Q1644" s="206"/>
      <c r="R1644" s="207">
        <f>SUM(R1645:R1647)</f>
        <v>0</v>
      </c>
      <c r="S1644" s="206"/>
      <c r="T1644" s="208">
        <f>SUM(T1645:T1647)</f>
        <v>0</v>
      </c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R1644" s="209" t="s">
        <v>82</v>
      </c>
      <c r="AT1644" s="210" t="s">
        <v>72</v>
      </c>
      <c r="AU1644" s="210" t="s">
        <v>80</v>
      </c>
      <c r="AY1644" s="209" t="s">
        <v>152</v>
      </c>
      <c r="BK1644" s="211">
        <f>SUM(BK1645:BK1647)</f>
        <v>0</v>
      </c>
    </row>
    <row r="1645" s="2" customFormat="1" ht="16.5" customHeight="1">
      <c r="A1645" s="38"/>
      <c r="B1645" s="39"/>
      <c r="C1645" s="214" t="s">
        <v>1076</v>
      </c>
      <c r="D1645" s="214" t="s">
        <v>154</v>
      </c>
      <c r="E1645" s="215" t="s">
        <v>1862</v>
      </c>
      <c r="F1645" s="216" t="s">
        <v>1863</v>
      </c>
      <c r="G1645" s="217" t="s">
        <v>211</v>
      </c>
      <c r="H1645" s="218">
        <v>2050.634</v>
      </c>
      <c r="I1645" s="219"/>
      <c r="J1645" s="220">
        <f>ROUND(I1645*H1645,2)</f>
        <v>0</v>
      </c>
      <c r="K1645" s="216" t="s">
        <v>1</v>
      </c>
      <c r="L1645" s="44"/>
      <c r="M1645" s="221" t="s">
        <v>1</v>
      </c>
      <c r="N1645" s="222" t="s">
        <v>38</v>
      </c>
      <c r="O1645" s="91"/>
      <c r="P1645" s="223">
        <f>O1645*H1645</f>
        <v>0</v>
      </c>
      <c r="Q1645" s="223">
        <v>0</v>
      </c>
      <c r="R1645" s="223">
        <f>Q1645*H1645</f>
        <v>0</v>
      </c>
      <c r="S1645" s="223">
        <v>0</v>
      </c>
      <c r="T1645" s="224">
        <f>S1645*H1645</f>
        <v>0</v>
      </c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R1645" s="225" t="s">
        <v>190</v>
      </c>
      <c r="AT1645" s="225" t="s">
        <v>154</v>
      </c>
      <c r="AU1645" s="225" t="s">
        <v>82</v>
      </c>
      <c r="AY1645" s="17" t="s">
        <v>152</v>
      </c>
      <c r="BE1645" s="226">
        <f>IF(N1645="základní",J1645,0)</f>
        <v>0</v>
      </c>
      <c r="BF1645" s="226">
        <f>IF(N1645="snížená",J1645,0)</f>
        <v>0</v>
      </c>
      <c r="BG1645" s="226">
        <f>IF(N1645="zákl. přenesená",J1645,0)</f>
        <v>0</v>
      </c>
      <c r="BH1645" s="226">
        <f>IF(N1645="sníž. přenesená",J1645,0)</f>
        <v>0</v>
      </c>
      <c r="BI1645" s="226">
        <f>IF(N1645="nulová",J1645,0)</f>
        <v>0</v>
      </c>
      <c r="BJ1645" s="17" t="s">
        <v>80</v>
      </c>
      <c r="BK1645" s="226">
        <f>ROUND(I1645*H1645,2)</f>
        <v>0</v>
      </c>
      <c r="BL1645" s="17" t="s">
        <v>190</v>
      </c>
      <c r="BM1645" s="225" t="s">
        <v>1864</v>
      </c>
    </row>
    <row r="1646" s="2" customFormat="1" ht="24.15" customHeight="1">
      <c r="A1646" s="38"/>
      <c r="B1646" s="39"/>
      <c r="C1646" s="214" t="s">
        <v>1865</v>
      </c>
      <c r="D1646" s="214" t="s">
        <v>154</v>
      </c>
      <c r="E1646" s="215" t="s">
        <v>1866</v>
      </c>
      <c r="F1646" s="216" t="s">
        <v>1867</v>
      </c>
      <c r="G1646" s="217" t="s">
        <v>211</v>
      </c>
      <c r="H1646" s="218">
        <v>2050.634</v>
      </c>
      <c r="I1646" s="219"/>
      <c r="J1646" s="220">
        <f>ROUND(I1646*H1646,2)</f>
        <v>0</v>
      </c>
      <c r="K1646" s="216" t="s">
        <v>1</v>
      </c>
      <c r="L1646" s="44"/>
      <c r="M1646" s="221" t="s">
        <v>1</v>
      </c>
      <c r="N1646" s="222" t="s">
        <v>38</v>
      </c>
      <c r="O1646" s="91"/>
      <c r="P1646" s="223">
        <f>O1646*H1646</f>
        <v>0</v>
      </c>
      <c r="Q1646" s="223">
        <v>0</v>
      </c>
      <c r="R1646" s="223">
        <f>Q1646*H1646</f>
        <v>0</v>
      </c>
      <c r="S1646" s="223">
        <v>0</v>
      </c>
      <c r="T1646" s="224">
        <f>S1646*H1646</f>
        <v>0</v>
      </c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R1646" s="225" t="s">
        <v>190</v>
      </c>
      <c r="AT1646" s="225" t="s">
        <v>154</v>
      </c>
      <c r="AU1646" s="225" t="s">
        <v>82</v>
      </c>
      <c r="AY1646" s="17" t="s">
        <v>152</v>
      </c>
      <c r="BE1646" s="226">
        <f>IF(N1646="základní",J1646,0)</f>
        <v>0</v>
      </c>
      <c r="BF1646" s="226">
        <f>IF(N1646="snížená",J1646,0)</f>
        <v>0</v>
      </c>
      <c r="BG1646" s="226">
        <f>IF(N1646="zákl. přenesená",J1646,0)</f>
        <v>0</v>
      </c>
      <c r="BH1646" s="226">
        <f>IF(N1646="sníž. přenesená",J1646,0)</f>
        <v>0</v>
      </c>
      <c r="BI1646" s="226">
        <f>IF(N1646="nulová",J1646,0)</f>
        <v>0</v>
      </c>
      <c r="BJ1646" s="17" t="s">
        <v>80</v>
      </c>
      <c r="BK1646" s="226">
        <f>ROUND(I1646*H1646,2)</f>
        <v>0</v>
      </c>
      <c r="BL1646" s="17" t="s">
        <v>190</v>
      </c>
      <c r="BM1646" s="225" t="s">
        <v>1868</v>
      </c>
    </row>
    <row r="1647" s="2" customFormat="1" ht="33" customHeight="1">
      <c r="A1647" s="38"/>
      <c r="B1647" s="39"/>
      <c r="C1647" s="214" t="s">
        <v>1080</v>
      </c>
      <c r="D1647" s="214" t="s">
        <v>154</v>
      </c>
      <c r="E1647" s="215" t="s">
        <v>1869</v>
      </c>
      <c r="F1647" s="216" t="s">
        <v>1870</v>
      </c>
      <c r="G1647" s="217" t="s">
        <v>211</v>
      </c>
      <c r="H1647" s="218">
        <v>2050.634</v>
      </c>
      <c r="I1647" s="219"/>
      <c r="J1647" s="220">
        <f>ROUND(I1647*H1647,2)</f>
        <v>0</v>
      </c>
      <c r="K1647" s="216" t="s">
        <v>1</v>
      </c>
      <c r="L1647" s="44"/>
      <c r="M1647" s="221" t="s">
        <v>1</v>
      </c>
      <c r="N1647" s="222" t="s">
        <v>38</v>
      </c>
      <c r="O1647" s="91"/>
      <c r="P1647" s="223">
        <f>O1647*H1647</f>
        <v>0</v>
      </c>
      <c r="Q1647" s="223">
        <v>0</v>
      </c>
      <c r="R1647" s="223">
        <f>Q1647*H1647</f>
        <v>0</v>
      </c>
      <c r="S1647" s="223">
        <v>0</v>
      </c>
      <c r="T1647" s="224">
        <f>S1647*H1647</f>
        <v>0</v>
      </c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R1647" s="225" t="s">
        <v>190</v>
      </c>
      <c r="AT1647" s="225" t="s">
        <v>154</v>
      </c>
      <c r="AU1647" s="225" t="s">
        <v>82</v>
      </c>
      <c r="AY1647" s="17" t="s">
        <v>152</v>
      </c>
      <c r="BE1647" s="226">
        <f>IF(N1647="základní",J1647,0)</f>
        <v>0</v>
      </c>
      <c r="BF1647" s="226">
        <f>IF(N1647="snížená",J1647,0)</f>
        <v>0</v>
      </c>
      <c r="BG1647" s="226">
        <f>IF(N1647="zákl. přenesená",J1647,0)</f>
        <v>0</v>
      </c>
      <c r="BH1647" s="226">
        <f>IF(N1647="sníž. přenesená",J1647,0)</f>
        <v>0</v>
      </c>
      <c r="BI1647" s="226">
        <f>IF(N1647="nulová",J1647,0)</f>
        <v>0</v>
      </c>
      <c r="BJ1647" s="17" t="s">
        <v>80</v>
      </c>
      <c r="BK1647" s="226">
        <f>ROUND(I1647*H1647,2)</f>
        <v>0</v>
      </c>
      <c r="BL1647" s="17" t="s">
        <v>190</v>
      </c>
      <c r="BM1647" s="225" t="s">
        <v>1871</v>
      </c>
    </row>
    <row r="1648" s="12" customFormat="1" ht="22.8" customHeight="1">
      <c r="A1648" s="12"/>
      <c r="B1648" s="198"/>
      <c r="C1648" s="199"/>
      <c r="D1648" s="200" t="s">
        <v>72</v>
      </c>
      <c r="E1648" s="212" t="s">
        <v>1872</v>
      </c>
      <c r="F1648" s="212" t="s">
        <v>1873</v>
      </c>
      <c r="G1648" s="199"/>
      <c r="H1648" s="199"/>
      <c r="I1648" s="202"/>
      <c r="J1648" s="213">
        <f>BK1648</f>
        <v>0</v>
      </c>
      <c r="K1648" s="199"/>
      <c r="L1648" s="204"/>
      <c r="M1648" s="205"/>
      <c r="N1648" s="206"/>
      <c r="O1648" s="206"/>
      <c r="P1648" s="207">
        <f>P1649</f>
        <v>0</v>
      </c>
      <c r="Q1648" s="206"/>
      <c r="R1648" s="207">
        <f>R1649</f>
        <v>0</v>
      </c>
      <c r="S1648" s="206"/>
      <c r="T1648" s="208">
        <f>T1649</f>
        <v>0</v>
      </c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R1648" s="209" t="s">
        <v>82</v>
      </c>
      <c r="AT1648" s="210" t="s">
        <v>72</v>
      </c>
      <c r="AU1648" s="210" t="s">
        <v>80</v>
      </c>
      <c r="AY1648" s="209" t="s">
        <v>152</v>
      </c>
      <c r="BK1648" s="211">
        <f>BK1649</f>
        <v>0</v>
      </c>
    </row>
    <row r="1649" s="2" customFormat="1" ht="16.5" customHeight="1">
      <c r="A1649" s="38"/>
      <c r="B1649" s="39"/>
      <c r="C1649" s="214" t="s">
        <v>1874</v>
      </c>
      <c r="D1649" s="214" t="s">
        <v>154</v>
      </c>
      <c r="E1649" s="215" t="s">
        <v>1875</v>
      </c>
      <c r="F1649" s="216" t="s">
        <v>1876</v>
      </c>
      <c r="G1649" s="217" t="s">
        <v>1286</v>
      </c>
      <c r="H1649" s="218">
        <v>1</v>
      </c>
      <c r="I1649" s="219"/>
      <c r="J1649" s="220">
        <f>ROUND(I1649*H1649,2)</f>
        <v>0</v>
      </c>
      <c r="K1649" s="216" t="s">
        <v>1</v>
      </c>
      <c r="L1649" s="44"/>
      <c r="M1649" s="221" t="s">
        <v>1</v>
      </c>
      <c r="N1649" s="222" t="s">
        <v>38</v>
      </c>
      <c r="O1649" s="91"/>
      <c r="P1649" s="223">
        <f>O1649*H1649</f>
        <v>0</v>
      </c>
      <c r="Q1649" s="223">
        <v>0</v>
      </c>
      <c r="R1649" s="223">
        <f>Q1649*H1649</f>
        <v>0</v>
      </c>
      <c r="S1649" s="223">
        <v>0</v>
      </c>
      <c r="T1649" s="224">
        <f>S1649*H1649</f>
        <v>0</v>
      </c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R1649" s="225" t="s">
        <v>190</v>
      </c>
      <c r="AT1649" s="225" t="s">
        <v>154</v>
      </c>
      <c r="AU1649" s="225" t="s">
        <v>82</v>
      </c>
      <c r="AY1649" s="17" t="s">
        <v>152</v>
      </c>
      <c r="BE1649" s="226">
        <f>IF(N1649="základní",J1649,0)</f>
        <v>0</v>
      </c>
      <c r="BF1649" s="226">
        <f>IF(N1649="snížená",J1649,0)</f>
        <v>0</v>
      </c>
      <c r="BG1649" s="226">
        <f>IF(N1649="zákl. přenesená",J1649,0)</f>
        <v>0</v>
      </c>
      <c r="BH1649" s="226">
        <f>IF(N1649="sníž. přenesená",J1649,0)</f>
        <v>0</v>
      </c>
      <c r="BI1649" s="226">
        <f>IF(N1649="nulová",J1649,0)</f>
        <v>0</v>
      </c>
      <c r="BJ1649" s="17" t="s">
        <v>80</v>
      </c>
      <c r="BK1649" s="226">
        <f>ROUND(I1649*H1649,2)</f>
        <v>0</v>
      </c>
      <c r="BL1649" s="17" t="s">
        <v>190</v>
      </c>
      <c r="BM1649" s="225" t="s">
        <v>1877</v>
      </c>
    </row>
    <row r="1650" s="12" customFormat="1" ht="25.92" customHeight="1">
      <c r="A1650" s="12"/>
      <c r="B1650" s="198"/>
      <c r="C1650" s="199"/>
      <c r="D1650" s="200" t="s">
        <v>72</v>
      </c>
      <c r="E1650" s="201" t="s">
        <v>203</v>
      </c>
      <c r="F1650" s="201" t="s">
        <v>1878</v>
      </c>
      <c r="G1650" s="199"/>
      <c r="H1650" s="199"/>
      <c r="I1650" s="202"/>
      <c r="J1650" s="203">
        <f>BK1650</f>
        <v>0</v>
      </c>
      <c r="K1650" s="199"/>
      <c r="L1650" s="204"/>
      <c r="M1650" s="205"/>
      <c r="N1650" s="206"/>
      <c r="O1650" s="206"/>
      <c r="P1650" s="207">
        <f>P1651</f>
        <v>0</v>
      </c>
      <c r="Q1650" s="206"/>
      <c r="R1650" s="207">
        <f>R1651</f>
        <v>0</v>
      </c>
      <c r="S1650" s="206"/>
      <c r="T1650" s="208">
        <f>T1651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09" t="s">
        <v>167</v>
      </c>
      <c r="AT1650" s="210" t="s">
        <v>72</v>
      </c>
      <c r="AU1650" s="210" t="s">
        <v>73</v>
      </c>
      <c r="AY1650" s="209" t="s">
        <v>152</v>
      </c>
      <c r="BK1650" s="211">
        <f>BK1651</f>
        <v>0</v>
      </c>
    </row>
    <row r="1651" s="12" customFormat="1" ht="22.8" customHeight="1">
      <c r="A1651" s="12"/>
      <c r="B1651" s="198"/>
      <c r="C1651" s="199"/>
      <c r="D1651" s="200" t="s">
        <v>72</v>
      </c>
      <c r="E1651" s="212" t="s">
        <v>1879</v>
      </c>
      <c r="F1651" s="212" t="s">
        <v>1880</v>
      </c>
      <c r="G1651" s="199"/>
      <c r="H1651" s="199"/>
      <c r="I1651" s="202"/>
      <c r="J1651" s="213">
        <f>BK1651</f>
        <v>0</v>
      </c>
      <c r="K1651" s="199"/>
      <c r="L1651" s="204"/>
      <c r="M1651" s="205"/>
      <c r="N1651" s="206"/>
      <c r="O1651" s="206"/>
      <c r="P1651" s="207">
        <f>P1652</f>
        <v>0</v>
      </c>
      <c r="Q1651" s="206"/>
      <c r="R1651" s="207">
        <f>R1652</f>
        <v>0</v>
      </c>
      <c r="S1651" s="206"/>
      <c r="T1651" s="208">
        <f>T1652</f>
        <v>0</v>
      </c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R1651" s="209" t="s">
        <v>167</v>
      </c>
      <c r="AT1651" s="210" t="s">
        <v>72</v>
      </c>
      <c r="AU1651" s="210" t="s">
        <v>80</v>
      </c>
      <c r="AY1651" s="209" t="s">
        <v>152</v>
      </c>
      <c r="BK1651" s="211">
        <f>BK1652</f>
        <v>0</v>
      </c>
    </row>
    <row r="1652" s="2" customFormat="1" ht="16.5" customHeight="1">
      <c r="A1652" s="38"/>
      <c r="B1652" s="39"/>
      <c r="C1652" s="214" t="s">
        <v>1083</v>
      </c>
      <c r="D1652" s="214" t="s">
        <v>154</v>
      </c>
      <c r="E1652" s="215" t="s">
        <v>1881</v>
      </c>
      <c r="F1652" s="216" t="s">
        <v>1882</v>
      </c>
      <c r="G1652" s="217" t="s">
        <v>1286</v>
      </c>
      <c r="H1652" s="218">
        <v>1</v>
      </c>
      <c r="I1652" s="219"/>
      <c r="J1652" s="220">
        <f>ROUND(I1652*H1652,2)</f>
        <v>0</v>
      </c>
      <c r="K1652" s="216" t="s">
        <v>1</v>
      </c>
      <c r="L1652" s="44"/>
      <c r="M1652" s="221" t="s">
        <v>1</v>
      </c>
      <c r="N1652" s="222" t="s">
        <v>38</v>
      </c>
      <c r="O1652" s="91"/>
      <c r="P1652" s="223">
        <f>O1652*H1652</f>
        <v>0</v>
      </c>
      <c r="Q1652" s="223">
        <v>0</v>
      </c>
      <c r="R1652" s="223">
        <f>Q1652*H1652</f>
        <v>0</v>
      </c>
      <c r="S1652" s="223">
        <v>0</v>
      </c>
      <c r="T1652" s="224">
        <f>S1652*H1652</f>
        <v>0</v>
      </c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R1652" s="225" t="s">
        <v>365</v>
      </c>
      <c r="AT1652" s="225" t="s">
        <v>154</v>
      </c>
      <c r="AU1652" s="225" t="s">
        <v>82</v>
      </c>
      <c r="AY1652" s="17" t="s">
        <v>152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7" t="s">
        <v>80</v>
      </c>
      <c r="BK1652" s="226">
        <f>ROUND(I1652*H1652,2)</f>
        <v>0</v>
      </c>
      <c r="BL1652" s="17" t="s">
        <v>365</v>
      </c>
      <c r="BM1652" s="225" t="s">
        <v>1883</v>
      </c>
    </row>
    <row r="1653" s="12" customFormat="1" ht="25.92" customHeight="1">
      <c r="A1653" s="12"/>
      <c r="B1653" s="198"/>
      <c r="C1653" s="199"/>
      <c r="D1653" s="200" t="s">
        <v>72</v>
      </c>
      <c r="E1653" s="201" t="s">
        <v>1884</v>
      </c>
      <c r="F1653" s="201" t="s">
        <v>1885</v>
      </c>
      <c r="G1653" s="199"/>
      <c r="H1653" s="199"/>
      <c r="I1653" s="202"/>
      <c r="J1653" s="203">
        <f>BK1653</f>
        <v>0</v>
      </c>
      <c r="K1653" s="199"/>
      <c r="L1653" s="204"/>
      <c r="M1653" s="205"/>
      <c r="N1653" s="206"/>
      <c r="O1653" s="206"/>
      <c r="P1653" s="207">
        <f>SUM(P1654:P1656)</f>
        <v>0</v>
      </c>
      <c r="Q1653" s="206"/>
      <c r="R1653" s="207">
        <f>SUM(R1654:R1656)</f>
        <v>0</v>
      </c>
      <c r="S1653" s="206"/>
      <c r="T1653" s="208">
        <f>SUM(T1654:T1656)</f>
        <v>0</v>
      </c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R1653" s="209" t="s">
        <v>158</v>
      </c>
      <c r="AT1653" s="210" t="s">
        <v>72</v>
      </c>
      <c r="AU1653" s="210" t="s">
        <v>73</v>
      </c>
      <c r="AY1653" s="209" t="s">
        <v>152</v>
      </c>
      <c r="BK1653" s="211">
        <f>SUM(BK1654:BK1656)</f>
        <v>0</v>
      </c>
    </row>
    <row r="1654" s="2" customFormat="1" ht="24.15" customHeight="1">
      <c r="A1654" s="38"/>
      <c r="B1654" s="39"/>
      <c r="C1654" s="214" t="s">
        <v>1886</v>
      </c>
      <c r="D1654" s="214" t="s">
        <v>154</v>
      </c>
      <c r="E1654" s="215" t="s">
        <v>1887</v>
      </c>
      <c r="F1654" s="216" t="s">
        <v>1888</v>
      </c>
      <c r="G1654" s="217" t="s">
        <v>1147</v>
      </c>
      <c r="H1654" s="218">
        <v>48</v>
      </c>
      <c r="I1654" s="219"/>
      <c r="J1654" s="220">
        <f>ROUND(I1654*H1654,2)</f>
        <v>0</v>
      </c>
      <c r="K1654" s="216" t="s">
        <v>1</v>
      </c>
      <c r="L1654" s="44"/>
      <c r="M1654" s="221" t="s">
        <v>1</v>
      </c>
      <c r="N1654" s="222" t="s">
        <v>38</v>
      </c>
      <c r="O1654" s="91"/>
      <c r="P1654" s="223">
        <f>O1654*H1654</f>
        <v>0</v>
      </c>
      <c r="Q1654" s="223">
        <v>0</v>
      </c>
      <c r="R1654" s="223">
        <f>Q1654*H1654</f>
        <v>0</v>
      </c>
      <c r="S1654" s="223">
        <v>0</v>
      </c>
      <c r="T1654" s="224">
        <f>S1654*H1654</f>
        <v>0</v>
      </c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R1654" s="225" t="s">
        <v>1889</v>
      </c>
      <c r="AT1654" s="225" t="s">
        <v>154</v>
      </c>
      <c r="AU1654" s="225" t="s">
        <v>80</v>
      </c>
      <c r="AY1654" s="17" t="s">
        <v>152</v>
      </c>
      <c r="BE1654" s="226">
        <f>IF(N1654="základní",J1654,0)</f>
        <v>0</v>
      </c>
      <c r="BF1654" s="226">
        <f>IF(N1654="snížená",J1654,0)</f>
        <v>0</v>
      </c>
      <c r="BG1654" s="226">
        <f>IF(N1654="zákl. přenesená",J1654,0)</f>
        <v>0</v>
      </c>
      <c r="BH1654" s="226">
        <f>IF(N1654="sníž. přenesená",J1654,0)</f>
        <v>0</v>
      </c>
      <c r="BI1654" s="226">
        <f>IF(N1654="nulová",J1654,0)</f>
        <v>0</v>
      </c>
      <c r="BJ1654" s="17" t="s">
        <v>80</v>
      </c>
      <c r="BK1654" s="226">
        <f>ROUND(I1654*H1654,2)</f>
        <v>0</v>
      </c>
      <c r="BL1654" s="17" t="s">
        <v>1889</v>
      </c>
      <c r="BM1654" s="225" t="s">
        <v>1890</v>
      </c>
    </row>
    <row r="1655" s="2" customFormat="1" ht="16.5" customHeight="1">
      <c r="A1655" s="38"/>
      <c r="B1655" s="39"/>
      <c r="C1655" s="214" t="s">
        <v>1087</v>
      </c>
      <c r="D1655" s="214" t="s">
        <v>154</v>
      </c>
      <c r="E1655" s="215" t="s">
        <v>1891</v>
      </c>
      <c r="F1655" s="216" t="s">
        <v>1892</v>
      </c>
      <c r="G1655" s="217" t="s">
        <v>1147</v>
      </c>
      <c r="H1655" s="218">
        <v>150</v>
      </c>
      <c r="I1655" s="219"/>
      <c r="J1655" s="220">
        <f>ROUND(I1655*H1655,2)</f>
        <v>0</v>
      </c>
      <c r="K1655" s="216" t="s">
        <v>1</v>
      </c>
      <c r="L1655" s="44"/>
      <c r="M1655" s="221" t="s">
        <v>1</v>
      </c>
      <c r="N1655" s="222" t="s">
        <v>38</v>
      </c>
      <c r="O1655" s="91"/>
      <c r="P1655" s="223">
        <f>O1655*H1655</f>
        <v>0</v>
      </c>
      <c r="Q1655" s="223">
        <v>0</v>
      </c>
      <c r="R1655" s="223">
        <f>Q1655*H1655</f>
        <v>0</v>
      </c>
      <c r="S1655" s="223">
        <v>0</v>
      </c>
      <c r="T1655" s="224">
        <f>S1655*H1655</f>
        <v>0</v>
      </c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R1655" s="225" t="s">
        <v>1889</v>
      </c>
      <c r="AT1655" s="225" t="s">
        <v>154</v>
      </c>
      <c r="AU1655" s="225" t="s">
        <v>80</v>
      </c>
      <c r="AY1655" s="17" t="s">
        <v>152</v>
      </c>
      <c r="BE1655" s="226">
        <f>IF(N1655="základní",J1655,0)</f>
        <v>0</v>
      </c>
      <c r="BF1655" s="226">
        <f>IF(N1655="snížená",J1655,0)</f>
        <v>0</v>
      </c>
      <c r="BG1655" s="226">
        <f>IF(N1655="zákl. přenesená",J1655,0)</f>
        <v>0</v>
      </c>
      <c r="BH1655" s="226">
        <f>IF(N1655="sníž. přenesená",J1655,0)</f>
        <v>0</v>
      </c>
      <c r="BI1655" s="226">
        <f>IF(N1655="nulová",J1655,0)</f>
        <v>0</v>
      </c>
      <c r="BJ1655" s="17" t="s">
        <v>80</v>
      </c>
      <c r="BK1655" s="226">
        <f>ROUND(I1655*H1655,2)</f>
        <v>0</v>
      </c>
      <c r="BL1655" s="17" t="s">
        <v>1889</v>
      </c>
      <c r="BM1655" s="225" t="s">
        <v>1893</v>
      </c>
    </row>
    <row r="1656" s="2" customFormat="1" ht="21.75" customHeight="1">
      <c r="A1656" s="38"/>
      <c r="B1656" s="39"/>
      <c r="C1656" s="214" t="s">
        <v>1894</v>
      </c>
      <c r="D1656" s="214" t="s">
        <v>154</v>
      </c>
      <c r="E1656" s="215" t="s">
        <v>1895</v>
      </c>
      <c r="F1656" s="216" t="s">
        <v>1896</v>
      </c>
      <c r="G1656" s="217" t="s">
        <v>1147</v>
      </c>
      <c r="H1656" s="218">
        <v>48</v>
      </c>
      <c r="I1656" s="219"/>
      <c r="J1656" s="220">
        <f>ROUND(I1656*H1656,2)</f>
        <v>0</v>
      </c>
      <c r="K1656" s="216" t="s">
        <v>1</v>
      </c>
      <c r="L1656" s="44"/>
      <c r="M1656" s="221" t="s">
        <v>1</v>
      </c>
      <c r="N1656" s="222" t="s">
        <v>38</v>
      </c>
      <c r="O1656" s="91"/>
      <c r="P1656" s="223">
        <f>O1656*H1656</f>
        <v>0</v>
      </c>
      <c r="Q1656" s="223">
        <v>0</v>
      </c>
      <c r="R1656" s="223">
        <f>Q1656*H1656</f>
        <v>0</v>
      </c>
      <c r="S1656" s="223">
        <v>0</v>
      </c>
      <c r="T1656" s="224">
        <f>S1656*H1656</f>
        <v>0</v>
      </c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R1656" s="225" t="s">
        <v>1889</v>
      </c>
      <c r="AT1656" s="225" t="s">
        <v>154</v>
      </c>
      <c r="AU1656" s="225" t="s">
        <v>80</v>
      </c>
      <c r="AY1656" s="17" t="s">
        <v>152</v>
      </c>
      <c r="BE1656" s="226">
        <f>IF(N1656="základní",J1656,0)</f>
        <v>0</v>
      </c>
      <c r="BF1656" s="226">
        <f>IF(N1656="snížená",J1656,0)</f>
        <v>0</v>
      </c>
      <c r="BG1656" s="226">
        <f>IF(N1656="zákl. přenesená",J1656,0)</f>
        <v>0</v>
      </c>
      <c r="BH1656" s="226">
        <f>IF(N1656="sníž. přenesená",J1656,0)</f>
        <v>0</v>
      </c>
      <c r="BI1656" s="226">
        <f>IF(N1656="nulová",J1656,0)</f>
        <v>0</v>
      </c>
      <c r="BJ1656" s="17" t="s">
        <v>80</v>
      </c>
      <c r="BK1656" s="226">
        <f>ROUND(I1656*H1656,2)</f>
        <v>0</v>
      </c>
      <c r="BL1656" s="17" t="s">
        <v>1889</v>
      </c>
      <c r="BM1656" s="225" t="s">
        <v>1897</v>
      </c>
    </row>
    <row r="1657" s="12" customFormat="1" ht="25.92" customHeight="1">
      <c r="A1657" s="12"/>
      <c r="B1657" s="198"/>
      <c r="C1657" s="199"/>
      <c r="D1657" s="200" t="s">
        <v>72</v>
      </c>
      <c r="E1657" s="201" t="s">
        <v>1898</v>
      </c>
      <c r="F1657" s="201" t="s">
        <v>1899</v>
      </c>
      <c r="G1657" s="199"/>
      <c r="H1657" s="199"/>
      <c r="I1657" s="202"/>
      <c r="J1657" s="203">
        <f>BK1657</f>
        <v>0</v>
      </c>
      <c r="K1657" s="199"/>
      <c r="L1657" s="204"/>
      <c r="M1657" s="205"/>
      <c r="N1657" s="206"/>
      <c r="O1657" s="206"/>
      <c r="P1657" s="207">
        <f>P1658+SUM(P1659:P1662)+P1670+P1672+P1677+P1679+P1694</f>
        <v>0</v>
      </c>
      <c r="Q1657" s="206"/>
      <c r="R1657" s="207">
        <f>R1658+SUM(R1659:R1662)+R1670+R1672+R1677+R1679+R1694</f>
        <v>0</v>
      </c>
      <c r="S1657" s="206"/>
      <c r="T1657" s="208">
        <f>T1658+SUM(T1659:T1662)+T1670+T1672+T1677+T1679+T1694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09" t="s">
        <v>174</v>
      </c>
      <c r="AT1657" s="210" t="s">
        <v>72</v>
      </c>
      <c r="AU1657" s="210" t="s">
        <v>73</v>
      </c>
      <c r="AY1657" s="209" t="s">
        <v>152</v>
      </c>
      <c r="BK1657" s="211">
        <f>BK1658+SUM(BK1659:BK1662)+BK1670+BK1672+BK1677+BK1679+BK1694</f>
        <v>0</v>
      </c>
    </row>
    <row r="1658" s="2" customFormat="1" ht="16.5" customHeight="1">
      <c r="A1658" s="38"/>
      <c r="B1658" s="39"/>
      <c r="C1658" s="214" t="s">
        <v>1090</v>
      </c>
      <c r="D1658" s="214" t="s">
        <v>154</v>
      </c>
      <c r="E1658" s="215" t="s">
        <v>1900</v>
      </c>
      <c r="F1658" s="216" t="s">
        <v>1901</v>
      </c>
      <c r="G1658" s="217" t="s">
        <v>1280</v>
      </c>
      <c r="H1658" s="218">
        <v>1</v>
      </c>
      <c r="I1658" s="219"/>
      <c r="J1658" s="220">
        <f>ROUND(I1658*H1658,2)</f>
        <v>0</v>
      </c>
      <c r="K1658" s="216" t="s">
        <v>1</v>
      </c>
      <c r="L1658" s="44"/>
      <c r="M1658" s="221" t="s">
        <v>1</v>
      </c>
      <c r="N1658" s="222" t="s">
        <v>38</v>
      </c>
      <c r="O1658" s="91"/>
      <c r="P1658" s="223">
        <f>O1658*H1658</f>
        <v>0</v>
      </c>
      <c r="Q1658" s="223">
        <v>0</v>
      </c>
      <c r="R1658" s="223">
        <f>Q1658*H1658</f>
        <v>0</v>
      </c>
      <c r="S1658" s="223">
        <v>0</v>
      </c>
      <c r="T1658" s="224">
        <f>S1658*H1658</f>
        <v>0</v>
      </c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R1658" s="225" t="s">
        <v>158</v>
      </c>
      <c r="AT1658" s="225" t="s">
        <v>154</v>
      </c>
      <c r="AU1658" s="225" t="s">
        <v>80</v>
      </c>
      <c r="AY1658" s="17" t="s">
        <v>152</v>
      </c>
      <c r="BE1658" s="226">
        <f>IF(N1658="základní",J1658,0)</f>
        <v>0</v>
      </c>
      <c r="BF1658" s="226">
        <f>IF(N1658="snížená",J1658,0)</f>
        <v>0</v>
      </c>
      <c r="BG1658" s="226">
        <f>IF(N1658="zákl. přenesená",J1658,0)</f>
        <v>0</v>
      </c>
      <c r="BH1658" s="226">
        <f>IF(N1658="sníž. přenesená",J1658,0)</f>
        <v>0</v>
      </c>
      <c r="BI1658" s="226">
        <f>IF(N1658="nulová",J1658,0)</f>
        <v>0</v>
      </c>
      <c r="BJ1658" s="17" t="s">
        <v>80</v>
      </c>
      <c r="BK1658" s="226">
        <f>ROUND(I1658*H1658,2)</f>
        <v>0</v>
      </c>
      <c r="BL1658" s="17" t="s">
        <v>158</v>
      </c>
      <c r="BM1658" s="225" t="s">
        <v>1902</v>
      </c>
    </row>
    <row r="1659" s="2" customFormat="1" ht="16.5" customHeight="1">
      <c r="A1659" s="38"/>
      <c r="B1659" s="39"/>
      <c r="C1659" s="214" t="s">
        <v>1903</v>
      </c>
      <c r="D1659" s="214" t="s">
        <v>154</v>
      </c>
      <c r="E1659" s="215" t="s">
        <v>1904</v>
      </c>
      <c r="F1659" s="216" t="s">
        <v>1905</v>
      </c>
      <c r="G1659" s="217" t="s">
        <v>1280</v>
      </c>
      <c r="H1659" s="218">
        <v>1</v>
      </c>
      <c r="I1659" s="219"/>
      <c r="J1659" s="220">
        <f>ROUND(I1659*H1659,2)</f>
        <v>0</v>
      </c>
      <c r="K1659" s="216" t="s">
        <v>1</v>
      </c>
      <c r="L1659" s="44"/>
      <c r="M1659" s="221" t="s">
        <v>1</v>
      </c>
      <c r="N1659" s="222" t="s">
        <v>38</v>
      </c>
      <c r="O1659" s="91"/>
      <c r="P1659" s="223">
        <f>O1659*H1659</f>
        <v>0</v>
      </c>
      <c r="Q1659" s="223">
        <v>0</v>
      </c>
      <c r="R1659" s="223">
        <f>Q1659*H1659</f>
        <v>0</v>
      </c>
      <c r="S1659" s="223">
        <v>0</v>
      </c>
      <c r="T1659" s="224">
        <f>S1659*H1659</f>
        <v>0</v>
      </c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R1659" s="225" t="s">
        <v>158</v>
      </c>
      <c r="AT1659" s="225" t="s">
        <v>154</v>
      </c>
      <c r="AU1659" s="225" t="s">
        <v>80</v>
      </c>
      <c r="AY1659" s="17" t="s">
        <v>152</v>
      </c>
      <c r="BE1659" s="226">
        <f>IF(N1659="základní",J1659,0)</f>
        <v>0</v>
      </c>
      <c r="BF1659" s="226">
        <f>IF(N1659="snížená",J1659,0)</f>
        <v>0</v>
      </c>
      <c r="BG1659" s="226">
        <f>IF(N1659="zákl. přenesená",J1659,0)</f>
        <v>0</v>
      </c>
      <c r="BH1659" s="226">
        <f>IF(N1659="sníž. přenesená",J1659,0)</f>
        <v>0</v>
      </c>
      <c r="BI1659" s="226">
        <f>IF(N1659="nulová",J1659,0)</f>
        <v>0</v>
      </c>
      <c r="BJ1659" s="17" t="s">
        <v>80</v>
      </c>
      <c r="BK1659" s="226">
        <f>ROUND(I1659*H1659,2)</f>
        <v>0</v>
      </c>
      <c r="BL1659" s="17" t="s">
        <v>158</v>
      </c>
      <c r="BM1659" s="225" t="s">
        <v>1906</v>
      </c>
    </row>
    <row r="1660" s="2" customFormat="1" ht="16.5" customHeight="1">
      <c r="A1660" s="38"/>
      <c r="B1660" s="39"/>
      <c r="C1660" s="214" t="s">
        <v>1094</v>
      </c>
      <c r="D1660" s="214" t="s">
        <v>154</v>
      </c>
      <c r="E1660" s="215" t="s">
        <v>1907</v>
      </c>
      <c r="F1660" s="216" t="s">
        <v>1908</v>
      </c>
      <c r="G1660" s="217" t="s">
        <v>1280</v>
      </c>
      <c r="H1660" s="218">
        <v>1</v>
      </c>
      <c r="I1660" s="219"/>
      <c r="J1660" s="220">
        <f>ROUND(I1660*H1660,2)</f>
        <v>0</v>
      </c>
      <c r="K1660" s="216" t="s">
        <v>1</v>
      </c>
      <c r="L1660" s="44"/>
      <c r="M1660" s="221" t="s">
        <v>1</v>
      </c>
      <c r="N1660" s="222" t="s">
        <v>38</v>
      </c>
      <c r="O1660" s="91"/>
      <c r="P1660" s="223">
        <f>O1660*H1660</f>
        <v>0</v>
      </c>
      <c r="Q1660" s="223">
        <v>0</v>
      </c>
      <c r="R1660" s="223">
        <f>Q1660*H1660</f>
        <v>0</v>
      </c>
      <c r="S1660" s="223">
        <v>0</v>
      </c>
      <c r="T1660" s="224">
        <f>S1660*H1660</f>
        <v>0</v>
      </c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R1660" s="225" t="s">
        <v>158</v>
      </c>
      <c r="AT1660" s="225" t="s">
        <v>154</v>
      </c>
      <c r="AU1660" s="225" t="s">
        <v>80</v>
      </c>
      <c r="AY1660" s="17" t="s">
        <v>152</v>
      </c>
      <c r="BE1660" s="226">
        <f>IF(N1660="základní",J1660,0)</f>
        <v>0</v>
      </c>
      <c r="BF1660" s="226">
        <f>IF(N1660="snížená",J1660,0)</f>
        <v>0</v>
      </c>
      <c r="BG1660" s="226">
        <f>IF(N1660="zákl. přenesená",J1660,0)</f>
        <v>0</v>
      </c>
      <c r="BH1660" s="226">
        <f>IF(N1660="sníž. přenesená",J1660,0)</f>
        <v>0</v>
      </c>
      <c r="BI1660" s="226">
        <f>IF(N1660="nulová",J1660,0)</f>
        <v>0</v>
      </c>
      <c r="BJ1660" s="17" t="s">
        <v>80</v>
      </c>
      <c r="BK1660" s="226">
        <f>ROUND(I1660*H1660,2)</f>
        <v>0</v>
      </c>
      <c r="BL1660" s="17" t="s">
        <v>158</v>
      </c>
      <c r="BM1660" s="225" t="s">
        <v>1909</v>
      </c>
    </row>
    <row r="1661" s="2" customFormat="1" ht="24.15" customHeight="1">
      <c r="A1661" s="38"/>
      <c r="B1661" s="39"/>
      <c r="C1661" s="214" t="s">
        <v>1910</v>
      </c>
      <c r="D1661" s="214" t="s">
        <v>154</v>
      </c>
      <c r="E1661" s="215" t="s">
        <v>1911</v>
      </c>
      <c r="F1661" s="216" t="s">
        <v>1912</v>
      </c>
      <c r="G1661" s="217" t="s">
        <v>1280</v>
      </c>
      <c r="H1661" s="218">
        <v>2</v>
      </c>
      <c r="I1661" s="219"/>
      <c r="J1661" s="220">
        <f>ROUND(I1661*H1661,2)</f>
        <v>0</v>
      </c>
      <c r="K1661" s="216" t="s">
        <v>1</v>
      </c>
      <c r="L1661" s="44"/>
      <c r="M1661" s="221" t="s">
        <v>1</v>
      </c>
      <c r="N1661" s="222" t="s">
        <v>38</v>
      </c>
      <c r="O1661" s="91"/>
      <c r="P1661" s="223">
        <f>O1661*H1661</f>
        <v>0</v>
      </c>
      <c r="Q1661" s="223">
        <v>0</v>
      </c>
      <c r="R1661" s="223">
        <f>Q1661*H1661</f>
        <v>0</v>
      </c>
      <c r="S1661" s="223">
        <v>0</v>
      </c>
      <c r="T1661" s="224">
        <f>S1661*H1661</f>
        <v>0</v>
      </c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R1661" s="225" t="s">
        <v>158</v>
      </c>
      <c r="AT1661" s="225" t="s">
        <v>154</v>
      </c>
      <c r="AU1661" s="225" t="s">
        <v>80</v>
      </c>
      <c r="AY1661" s="17" t="s">
        <v>152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7" t="s">
        <v>80</v>
      </c>
      <c r="BK1661" s="226">
        <f>ROUND(I1661*H1661,2)</f>
        <v>0</v>
      </c>
      <c r="BL1661" s="17" t="s">
        <v>158</v>
      </c>
      <c r="BM1661" s="225" t="s">
        <v>1913</v>
      </c>
    </row>
    <row r="1662" s="12" customFormat="1" ht="22.8" customHeight="1">
      <c r="A1662" s="12"/>
      <c r="B1662" s="198"/>
      <c r="C1662" s="199"/>
      <c r="D1662" s="200" t="s">
        <v>72</v>
      </c>
      <c r="E1662" s="212" t="s">
        <v>1914</v>
      </c>
      <c r="F1662" s="212" t="s">
        <v>1915</v>
      </c>
      <c r="G1662" s="199"/>
      <c r="H1662" s="199"/>
      <c r="I1662" s="202"/>
      <c r="J1662" s="213">
        <f>BK1662</f>
        <v>0</v>
      </c>
      <c r="K1662" s="199"/>
      <c r="L1662" s="204"/>
      <c r="M1662" s="205"/>
      <c r="N1662" s="206"/>
      <c r="O1662" s="206"/>
      <c r="P1662" s="207">
        <f>SUM(P1663:P1669)</f>
        <v>0</v>
      </c>
      <c r="Q1662" s="206"/>
      <c r="R1662" s="207">
        <f>SUM(R1663:R1669)</f>
        <v>0</v>
      </c>
      <c r="S1662" s="206"/>
      <c r="T1662" s="208">
        <f>SUM(T1663:T1669)</f>
        <v>0</v>
      </c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R1662" s="209" t="s">
        <v>174</v>
      </c>
      <c r="AT1662" s="210" t="s">
        <v>72</v>
      </c>
      <c r="AU1662" s="210" t="s">
        <v>80</v>
      </c>
      <c r="AY1662" s="209" t="s">
        <v>152</v>
      </c>
      <c r="BK1662" s="211">
        <f>SUM(BK1663:BK1669)</f>
        <v>0</v>
      </c>
    </row>
    <row r="1663" s="2" customFormat="1" ht="16.5" customHeight="1">
      <c r="A1663" s="38"/>
      <c r="B1663" s="39"/>
      <c r="C1663" s="214" t="s">
        <v>1097</v>
      </c>
      <c r="D1663" s="214" t="s">
        <v>154</v>
      </c>
      <c r="E1663" s="215" t="s">
        <v>1916</v>
      </c>
      <c r="F1663" s="216" t="s">
        <v>1917</v>
      </c>
      <c r="G1663" s="217" t="s">
        <v>1280</v>
      </c>
      <c r="H1663" s="218">
        <v>1</v>
      </c>
      <c r="I1663" s="219"/>
      <c r="J1663" s="220">
        <f>ROUND(I1663*H1663,2)</f>
        <v>0</v>
      </c>
      <c r="K1663" s="216" t="s">
        <v>1</v>
      </c>
      <c r="L1663" s="44"/>
      <c r="M1663" s="221" t="s">
        <v>1</v>
      </c>
      <c r="N1663" s="222" t="s">
        <v>38</v>
      </c>
      <c r="O1663" s="91"/>
      <c r="P1663" s="223">
        <f>O1663*H1663</f>
        <v>0</v>
      </c>
      <c r="Q1663" s="223">
        <v>0</v>
      </c>
      <c r="R1663" s="223">
        <f>Q1663*H1663</f>
        <v>0</v>
      </c>
      <c r="S1663" s="223">
        <v>0</v>
      </c>
      <c r="T1663" s="224">
        <f>S1663*H1663</f>
        <v>0</v>
      </c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R1663" s="225" t="s">
        <v>158</v>
      </c>
      <c r="AT1663" s="225" t="s">
        <v>154</v>
      </c>
      <c r="AU1663" s="225" t="s">
        <v>82</v>
      </c>
      <c r="AY1663" s="17" t="s">
        <v>152</v>
      </c>
      <c r="BE1663" s="226">
        <f>IF(N1663="základní",J1663,0)</f>
        <v>0</v>
      </c>
      <c r="BF1663" s="226">
        <f>IF(N1663="snížená",J1663,0)</f>
        <v>0</v>
      </c>
      <c r="BG1663" s="226">
        <f>IF(N1663="zákl. přenesená",J1663,0)</f>
        <v>0</v>
      </c>
      <c r="BH1663" s="226">
        <f>IF(N1663="sníž. přenesená",J1663,0)</f>
        <v>0</v>
      </c>
      <c r="BI1663" s="226">
        <f>IF(N1663="nulová",J1663,0)</f>
        <v>0</v>
      </c>
      <c r="BJ1663" s="17" t="s">
        <v>80</v>
      </c>
      <c r="BK1663" s="226">
        <f>ROUND(I1663*H1663,2)</f>
        <v>0</v>
      </c>
      <c r="BL1663" s="17" t="s">
        <v>158</v>
      </c>
      <c r="BM1663" s="225" t="s">
        <v>1918</v>
      </c>
    </row>
    <row r="1664" s="13" customFormat="1">
      <c r="A1664" s="13"/>
      <c r="B1664" s="227"/>
      <c r="C1664" s="228"/>
      <c r="D1664" s="229" t="s">
        <v>159</v>
      </c>
      <c r="E1664" s="230" t="s">
        <v>1</v>
      </c>
      <c r="F1664" s="231" t="s">
        <v>1919</v>
      </c>
      <c r="G1664" s="228"/>
      <c r="H1664" s="230" t="s">
        <v>1</v>
      </c>
      <c r="I1664" s="232"/>
      <c r="J1664" s="228"/>
      <c r="K1664" s="228"/>
      <c r="L1664" s="233"/>
      <c r="M1664" s="234"/>
      <c r="N1664" s="235"/>
      <c r="O1664" s="235"/>
      <c r="P1664" s="235"/>
      <c r="Q1664" s="235"/>
      <c r="R1664" s="235"/>
      <c r="S1664" s="235"/>
      <c r="T1664" s="236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7" t="s">
        <v>159</v>
      </c>
      <c r="AU1664" s="237" t="s">
        <v>82</v>
      </c>
      <c r="AV1664" s="13" t="s">
        <v>80</v>
      </c>
      <c r="AW1664" s="13" t="s">
        <v>30</v>
      </c>
      <c r="AX1664" s="13" t="s">
        <v>73</v>
      </c>
      <c r="AY1664" s="237" t="s">
        <v>152</v>
      </c>
    </row>
    <row r="1665" s="13" customFormat="1">
      <c r="A1665" s="13"/>
      <c r="B1665" s="227"/>
      <c r="C1665" s="228"/>
      <c r="D1665" s="229" t="s">
        <v>159</v>
      </c>
      <c r="E1665" s="230" t="s">
        <v>1</v>
      </c>
      <c r="F1665" s="231" t="s">
        <v>1920</v>
      </c>
      <c r="G1665" s="228"/>
      <c r="H1665" s="230" t="s">
        <v>1</v>
      </c>
      <c r="I1665" s="232"/>
      <c r="J1665" s="228"/>
      <c r="K1665" s="228"/>
      <c r="L1665" s="233"/>
      <c r="M1665" s="234"/>
      <c r="N1665" s="235"/>
      <c r="O1665" s="235"/>
      <c r="P1665" s="235"/>
      <c r="Q1665" s="235"/>
      <c r="R1665" s="235"/>
      <c r="S1665" s="235"/>
      <c r="T1665" s="236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7" t="s">
        <v>159</v>
      </c>
      <c r="AU1665" s="237" t="s">
        <v>82</v>
      </c>
      <c r="AV1665" s="13" t="s">
        <v>80</v>
      </c>
      <c r="AW1665" s="13" t="s">
        <v>30</v>
      </c>
      <c r="AX1665" s="13" t="s">
        <v>73</v>
      </c>
      <c r="AY1665" s="237" t="s">
        <v>152</v>
      </c>
    </row>
    <row r="1666" s="14" customFormat="1">
      <c r="A1666" s="14"/>
      <c r="B1666" s="238"/>
      <c r="C1666" s="239"/>
      <c r="D1666" s="229" t="s">
        <v>159</v>
      </c>
      <c r="E1666" s="240" t="s">
        <v>1</v>
      </c>
      <c r="F1666" s="241" t="s">
        <v>80</v>
      </c>
      <c r="G1666" s="239"/>
      <c r="H1666" s="242">
        <v>1</v>
      </c>
      <c r="I1666" s="243"/>
      <c r="J1666" s="239"/>
      <c r="K1666" s="239"/>
      <c r="L1666" s="244"/>
      <c r="M1666" s="245"/>
      <c r="N1666" s="246"/>
      <c r="O1666" s="246"/>
      <c r="P1666" s="246"/>
      <c r="Q1666" s="246"/>
      <c r="R1666" s="246"/>
      <c r="S1666" s="246"/>
      <c r="T1666" s="247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48" t="s">
        <v>159</v>
      </c>
      <c r="AU1666" s="248" t="s">
        <v>82</v>
      </c>
      <c r="AV1666" s="14" t="s">
        <v>82</v>
      </c>
      <c r="AW1666" s="14" t="s">
        <v>30</v>
      </c>
      <c r="AX1666" s="14" t="s">
        <v>73</v>
      </c>
      <c r="AY1666" s="248" t="s">
        <v>152</v>
      </c>
    </row>
    <row r="1667" s="15" customFormat="1">
      <c r="A1667" s="15"/>
      <c r="B1667" s="249"/>
      <c r="C1667" s="250"/>
      <c r="D1667" s="229" t="s">
        <v>159</v>
      </c>
      <c r="E1667" s="251" t="s">
        <v>1</v>
      </c>
      <c r="F1667" s="252" t="s">
        <v>162</v>
      </c>
      <c r="G1667" s="250"/>
      <c r="H1667" s="253">
        <v>1</v>
      </c>
      <c r="I1667" s="254"/>
      <c r="J1667" s="250"/>
      <c r="K1667" s="250"/>
      <c r="L1667" s="255"/>
      <c r="M1667" s="256"/>
      <c r="N1667" s="257"/>
      <c r="O1667" s="257"/>
      <c r="P1667" s="257"/>
      <c r="Q1667" s="257"/>
      <c r="R1667" s="257"/>
      <c r="S1667" s="257"/>
      <c r="T1667" s="258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9" t="s">
        <v>159</v>
      </c>
      <c r="AU1667" s="259" t="s">
        <v>82</v>
      </c>
      <c r="AV1667" s="15" t="s">
        <v>158</v>
      </c>
      <c r="AW1667" s="15" t="s">
        <v>30</v>
      </c>
      <c r="AX1667" s="15" t="s">
        <v>80</v>
      </c>
      <c r="AY1667" s="259" t="s">
        <v>152</v>
      </c>
    </row>
    <row r="1668" s="2" customFormat="1" ht="16.5" customHeight="1">
      <c r="A1668" s="38"/>
      <c r="B1668" s="39"/>
      <c r="C1668" s="214" t="s">
        <v>1921</v>
      </c>
      <c r="D1668" s="214" t="s">
        <v>154</v>
      </c>
      <c r="E1668" s="215" t="s">
        <v>1922</v>
      </c>
      <c r="F1668" s="216" t="s">
        <v>1923</v>
      </c>
      <c r="G1668" s="217" t="s">
        <v>1280</v>
      </c>
      <c r="H1668" s="218">
        <v>1</v>
      </c>
      <c r="I1668" s="219"/>
      <c r="J1668" s="220">
        <f>ROUND(I1668*H1668,2)</f>
        <v>0</v>
      </c>
      <c r="K1668" s="216" t="s">
        <v>1</v>
      </c>
      <c r="L1668" s="44"/>
      <c r="M1668" s="221" t="s">
        <v>1</v>
      </c>
      <c r="N1668" s="222" t="s">
        <v>38</v>
      </c>
      <c r="O1668" s="91"/>
      <c r="P1668" s="223">
        <f>O1668*H1668</f>
        <v>0</v>
      </c>
      <c r="Q1668" s="223">
        <v>0</v>
      </c>
      <c r="R1668" s="223">
        <f>Q1668*H1668</f>
        <v>0</v>
      </c>
      <c r="S1668" s="223">
        <v>0</v>
      </c>
      <c r="T1668" s="224">
        <f>S1668*H1668</f>
        <v>0</v>
      </c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R1668" s="225" t="s">
        <v>158</v>
      </c>
      <c r="AT1668" s="225" t="s">
        <v>154</v>
      </c>
      <c r="AU1668" s="225" t="s">
        <v>82</v>
      </c>
      <c r="AY1668" s="17" t="s">
        <v>152</v>
      </c>
      <c r="BE1668" s="226">
        <f>IF(N1668="základní",J1668,0)</f>
        <v>0</v>
      </c>
      <c r="BF1668" s="226">
        <f>IF(N1668="snížená",J1668,0)</f>
        <v>0</v>
      </c>
      <c r="BG1668" s="226">
        <f>IF(N1668="zákl. přenesená",J1668,0)</f>
        <v>0</v>
      </c>
      <c r="BH1668" s="226">
        <f>IF(N1668="sníž. přenesená",J1668,0)</f>
        <v>0</v>
      </c>
      <c r="BI1668" s="226">
        <f>IF(N1668="nulová",J1668,0)</f>
        <v>0</v>
      </c>
      <c r="BJ1668" s="17" t="s">
        <v>80</v>
      </c>
      <c r="BK1668" s="226">
        <f>ROUND(I1668*H1668,2)</f>
        <v>0</v>
      </c>
      <c r="BL1668" s="17" t="s">
        <v>158</v>
      </c>
      <c r="BM1668" s="225" t="s">
        <v>1924</v>
      </c>
    </row>
    <row r="1669" s="2" customFormat="1" ht="16.5" customHeight="1">
      <c r="A1669" s="38"/>
      <c r="B1669" s="39"/>
      <c r="C1669" s="214" t="s">
        <v>1101</v>
      </c>
      <c r="D1669" s="214" t="s">
        <v>154</v>
      </c>
      <c r="E1669" s="215" t="s">
        <v>1925</v>
      </c>
      <c r="F1669" s="216" t="s">
        <v>1926</v>
      </c>
      <c r="G1669" s="217" t="s">
        <v>1286</v>
      </c>
      <c r="H1669" s="218">
        <v>1</v>
      </c>
      <c r="I1669" s="219"/>
      <c r="J1669" s="220">
        <f>ROUND(I1669*H1669,2)</f>
        <v>0</v>
      </c>
      <c r="K1669" s="216" t="s">
        <v>1</v>
      </c>
      <c r="L1669" s="44"/>
      <c r="M1669" s="221" t="s">
        <v>1</v>
      </c>
      <c r="N1669" s="222" t="s">
        <v>38</v>
      </c>
      <c r="O1669" s="91"/>
      <c r="P1669" s="223">
        <f>O1669*H1669</f>
        <v>0</v>
      </c>
      <c r="Q1669" s="223">
        <v>0</v>
      </c>
      <c r="R1669" s="223">
        <f>Q1669*H1669</f>
        <v>0</v>
      </c>
      <c r="S1669" s="223">
        <v>0</v>
      </c>
      <c r="T1669" s="224">
        <f>S1669*H1669</f>
        <v>0</v>
      </c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R1669" s="225" t="s">
        <v>158</v>
      </c>
      <c r="AT1669" s="225" t="s">
        <v>154</v>
      </c>
      <c r="AU1669" s="225" t="s">
        <v>82</v>
      </c>
      <c r="AY1669" s="17" t="s">
        <v>152</v>
      </c>
      <c r="BE1669" s="226">
        <f>IF(N1669="základní",J1669,0)</f>
        <v>0</v>
      </c>
      <c r="BF1669" s="226">
        <f>IF(N1669="snížená",J1669,0)</f>
        <v>0</v>
      </c>
      <c r="BG1669" s="226">
        <f>IF(N1669="zákl. přenesená",J1669,0)</f>
        <v>0</v>
      </c>
      <c r="BH1669" s="226">
        <f>IF(N1669="sníž. přenesená",J1669,0)</f>
        <v>0</v>
      </c>
      <c r="BI1669" s="226">
        <f>IF(N1669="nulová",J1669,0)</f>
        <v>0</v>
      </c>
      <c r="BJ1669" s="17" t="s">
        <v>80</v>
      </c>
      <c r="BK1669" s="226">
        <f>ROUND(I1669*H1669,2)</f>
        <v>0</v>
      </c>
      <c r="BL1669" s="17" t="s">
        <v>158</v>
      </c>
      <c r="BM1669" s="225" t="s">
        <v>1927</v>
      </c>
    </row>
    <row r="1670" s="12" customFormat="1" ht="22.8" customHeight="1">
      <c r="A1670" s="12"/>
      <c r="B1670" s="198"/>
      <c r="C1670" s="199"/>
      <c r="D1670" s="200" t="s">
        <v>72</v>
      </c>
      <c r="E1670" s="212" t="s">
        <v>1928</v>
      </c>
      <c r="F1670" s="212" t="s">
        <v>1929</v>
      </c>
      <c r="G1670" s="199"/>
      <c r="H1670" s="199"/>
      <c r="I1670" s="202"/>
      <c r="J1670" s="213">
        <f>BK1670</f>
        <v>0</v>
      </c>
      <c r="K1670" s="199"/>
      <c r="L1670" s="204"/>
      <c r="M1670" s="205"/>
      <c r="N1670" s="206"/>
      <c r="O1670" s="206"/>
      <c r="P1670" s="207">
        <f>P1671</f>
        <v>0</v>
      </c>
      <c r="Q1670" s="206"/>
      <c r="R1670" s="207">
        <f>R1671</f>
        <v>0</v>
      </c>
      <c r="S1670" s="206"/>
      <c r="T1670" s="208">
        <f>T1671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09" t="s">
        <v>174</v>
      </c>
      <c r="AT1670" s="210" t="s">
        <v>72</v>
      </c>
      <c r="AU1670" s="210" t="s">
        <v>80</v>
      </c>
      <c r="AY1670" s="209" t="s">
        <v>152</v>
      </c>
      <c r="BK1670" s="211">
        <f>BK1671</f>
        <v>0</v>
      </c>
    </row>
    <row r="1671" s="2" customFormat="1" ht="16.5" customHeight="1">
      <c r="A1671" s="38"/>
      <c r="B1671" s="39"/>
      <c r="C1671" s="214" t="s">
        <v>1930</v>
      </c>
      <c r="D1671" s="214" t="s">
        <v>154</v>
      </c>
      <c r="E1671" s="215" t="s">
        <v>1931</v>
      </c>
      <c r="F1671" s="216" t="s">
        <v>1929</v>
      </c>
      <c r="G1671" s="217" t="s">
        <v>1932</v>
      </c>
      <c r="H1671" s="218">
        <v>2</v>
      </c>
      <c r="I1671" s="219"/>
      <c r="J1671" s="220">
        <f>ROUND(I1671*H1671,2)</f>
        <v>0</v>
      </c>
      <c r="K1671" s="216" t="s">
        <v>1</v>
      </c>
      <c r="L1671" s="44"/>
      <c r="M1671" s="221" t="s">
        <v>1</v>
      </c>
      <c r="N1671" s="222" t="s">
        <v>38</v>
      </c>
      <c r="O1671" s="91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R1671" s="225" t="s">
        <v>158</v>
      </c>
      <c r="AT1671" s="225" t="s">
        <v>154</v>
      </c>
      <c r="AU1671" s="225" t="s">
        <v>82</v>
      </c>
      <c r="AY1671" s="17" t="s">
        <v>152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7" t="s">
        <v>80</v>
      </c>
      <c r="BK1671" s="226">
        <f>ROUND(I1671*H1671,2)</f>
        <v>0</v>
      </c>
      <c r="BL1671" s="17" t="s">
        <v>158</v>
      </c>
      <c r="BM1671" s="225" t="s">
        <v>1933</v>
      </c>
    </row>
    <row r="1672" s="12" customFormat="1" ht="22.8" customHeight="1">
      <c r="A1672" s="12"/>
      <c r="B1672" s="198"/>
      <c r="C1672" s="199"/>
      <c r="D1672" s="200" t="s">
        <v>72</v>
      </c>
      <c r="E1672" s="212" t="s">
        <v>1934</v>
      </c>
      <c r="F1672" s="212" t="s">
        <v>1935</v>
      </c>
      <c r="G1672" s="199"/>
      <c r="H1672" s="199"/>
      <c r="I1672" s="202"/>
      <c r="J1672" s="213">
        <f>BK1672</f>
        <v>0</v>
      </c>
      <c r="K1672" s="199"/>
      <c r="L1672" s="204"/>
      <c r="M1672" s="205"/>
      <c r="N1672" s="206"/>
      <c r="O1672" s="206"/>
      <c r="P1672" s="207">
        <f>SUM(P1673:P1676)</f>
        <v>0</v>
      </c>
      <c r="Q1672" s="206"/>
      <c r="R1672" s="207">
        <f>SUM(R1673:R1676)</f>
        <v>0</v>
      </c>
      <c r="S1672" s="206"/>
      <c r="T1672" s="208">
        <f>SUM(T1673:T1676)</f>
        <v>0</v>
      </c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R1672" s="209" t="s">
        <v>174</v>
      </c>
      <c r="AT1672" s="210" t="s">
        <v>72</v>
      </c>
      <c r="AU1672" s="210" t="s">
        <v>80</v>
      </c>
      <c r="AY1672" s="209" t="s">
        <v>152</v>
      </c>
      <c r="BK1672" s="211">
        <f>SUM(BK1673:BK1676)</f>
        <v>0</v>
      </c>
    </row>
    <row r="1673" s="2" customFormat="1" ht="16.5" customHeight="1">
      <c r="A1673" s="38"/>
      <c r="B1673" s="39"/>
      <c r="C1673" s="214" t="s">
        <v>1104</v>
      </c>
      <c r="D1673" s="214" t="s">
        <v>154</v>
      </c>
      <c r="E1673" s="215" t="s">
        <v>1936</v>
      </c>
      <c r="F1673" s="216" t="s">
        <v>1937</v>
      </c>
      <c r="G1673" s="217" t="s">
        <v>1932</v>
      </c>
      <c r="H1673" s="218">
        <v>1</v>
      </c>
      <c r="I1673" s="219"/>
      <c r="J1673" s="220">
        <f>ROUND(I1673*H1673,2)</f>
        <v>0</v>
      </c>
      <c r="K1673" s="216" t="s">
        <v>1</v>
      </c>
      <c r="L1673" s="44"/>
      <c r="M1673" s="221" t="s">
        <v>1</v>
      </c>
      <c r="N1673" s="222" t="s">
        <v>38</v>
      </c>
      <c r="O1673" s="91"/>
      <c r="P1673" s="223">
        <f>O1673*H1673</f>
        <v>0</v>
      </c>
      <c r="Q1673" s="223">
        <v>0</v>
      </c>
      <c r="R1673" s="223">
        <f>Q1673*H1673</f>
        <v>0</v>
      </c>
      <c r="S1673" s="223">
        <v>0</v>
      </c>
      <c r="T1673" s="224">
        <f>S1673*H1673</f>
        <v>0</v>
      </c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R1673" s="225" t="s">
        <v>158</v>
      </c>
      <c r="AT1673" s="225" t="s">
        <v>154</v>
      </c>
      <c r="AU1673" s="225" t="s">
        <v>82</v>
      </c>
      <c r="AY1673" s="17" t="s">
        <v>152</v>
      </c>
      <c r="BE1673" s="226">
        <f>IF(N1673="základní",J1673,0)</f>
        <v>0</v>
      </c>
      <c r="BF1673" s="226">
        <f>IF(N1673="snížená",J1673,0)</f>
        <v>0</v>
      </c>
      <c r="BG1673" s="226">
        <f>IF(N1673="zákl. přenesená",J1673,0)</f>
        <v>0</v>
      </c>
      <c r="BH1673" s="226">
        <f>IF(N1673="sníž. přenesená",J1673,0)</f>
        <v>0</v>
      </c>
      <c r="BI1673" s="226">
        <f>IF(N1673="nulová",J1673,0)</f>
        <v>0</v>
      </c>
      <c r="BJ1673" s="17" t="s">
        <v>80</v>
      </c>
      <c r="BK1673" s="226">
        <f>ROUND(I1673*H1673,2)</f>
        <v>0</v>
      </c>
      <c r="BL1673" s="17" t="s">
        <v>158</v>
      </c>
      <c r="BM1673" s="225" t="s">
        <v>1938</v>
      </c>
    </row>
    <row r="1674" s="2" customFormat="1" ht="16.5" customHeight="1">
      <c r="A1674" s="38"/>
      <c r="B1674" s="39"/>
      <c r="C1674" s="214" t="s">
        <v>1939</v>
      </c>
      <c r="D1674" s="214" t="s">
        <v>154</v>
      </c>
      <c r="E1674" s="215" t="s">
        <v>1940</v>
      </c>
      <c r="F1674" s="216" t="s">
        <v>1941</v>
      </c>
      <c r="G1674" s="217" t="s">
        <v>1280</v>
      </c>
      <c r="H1674" s="218">
        <v>1</v>
      </c>
      <c r="I1674" s="219"/>
      <c r="J1674" s="220">
        <f>ROUND(I1674*H1674,2)</f>
        <v>0</v>
      </c>
      <c r="K1674" s="216" t="s">
        <v>1</v>
      </c>
      <c r="L1674" s="44"/>
      <c r="M1674" s="221" t="s">
        <v>1</v>
      </c>
      <c r="N1674" s="222" t="s">
        <v>38</v>
      </c>
      <c r="O1674" s="91"/>
      <c r="P1674" s="223">
        <f>O1674*H1674</f>
        <v>0</v>
      </c>
      <c r="Q1674" s="223">
        <v>0</v>
      </c>
      <c r="R1674" s="223">
        <f>Q1674*H1674</f>
        <v>0</v>
      </c>
      <c r="S1674" s="223">
        <v>0</v>
      </c>
      <c r="T1674" s="224">
        <f>S1674*H1674</f>
        <v>0</v>
      </c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R1674" s="225" t="s">
        <v>158</v>
      </c>
      <c r="AT1674" s="225" t="s">
        <v>154</v>
      </c>
      <c r="AU1674" s="225" t="s">
        <v>82</v>
      </c>
      <c r="AY1674" s="17" t="s">
        <v>152</v>
      </c>
      <c r="BE1674" s="226">
        <f>IF(N1674="základní",J1674,0)</f>
        <v>0</v>
      </c>
      <c r="BF1674" s="226">
        <f>IF(N1674="snížená",J1674,0)</f>
        <v>0</v>
      </c>
      <c r="BG1674" s="226">
        <f>IF(N1674="zákl. přenesená",J1674,0)</f>
        <v>0</v>
      </c>
      <c r="BH1674" s="226">
        <f>IF(N1674="sníž. přenesená",J1674,0)</f>
        <v>0</v>
      </c>
      <c r="BI1674" s="226">
        <f>IF(N1674="nulová",J1674,0)</f>
        <v>0</v>
      </c>
      <c r="BJ1674" s="17" t="s">
        <v>80</v>
      </c>
      <c r="BK1674" s="226">
        <f>ROUND(I1674*H1674,2)</f>
        <v>0</v>
      </c>
      <c r="BL1674" s="17" t="s">
        <v>158</v>
      </c>
      <c r="BM1674" s="225" t="s">
        <v>1942</v>
      </c>
    </row>
    <row r="1675" s="14" customFormat="1">
      <c r="A1675" s="14"/>
      <c r="B1675" s="238"/>
      <c r="C1675" s="239"/>
      <c r="D1675" s="229" t="s">
        <v>159</v>
      </c>
      <c r="E1675" s="240" t="s">
        <v>1</v>
      </c>
      <c r="F1675" s="241" t="s">
        <v>80</v>
      </c>
      <c r="G1675" s="239"/>
      <c r="H1675" s="242">
        <v>1</v>
      </c>
      <c r="I1675" s="243"/>
      <c r="J1675" s="239"/>
      <c r="K1675" s="239"/>
      <c r="L1675" s="244"/>
      <c r="M1675" s="245"/>
      <c r="N1675" s="246"/>
      <c r="O1675" s="246"/>
      <c r="P1675" s="246"/>
      <c r="Q1675" s="246"/>
      <c r="R1675" s="246"/>
      <c r="S1675" s="246"/>
      <c r="T1675" s="247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8" t="s">
        <v>159</v>
      </c>
      <c r="AU1675" s="248" t="s">
        <v>82</v>
      </c>
      <c r="AV1675" s="14" t="s">
        <v>82</v>
      </c>
      <c r="AW1675" s="14" t="s">
        <v>30</v>
      </c>
      <c r="AX1675" s="14" t="s">
        <v>73</v>
      </c>
      <c r="AY1675" s="248" t="s">
        <v>152</v>
      </c>
    </row>
    <row r="1676" s="15" customFormat="1">
      <c r="A1676" s="15"/>
      <c r="B1676" s="249"/>
      <c r="C1676" s="250"/>
      <c r="D1676" s="229" t="s">
        <v>159</v>
      </c>
      <c r="E1676" s="251" t="s">
        <v>1</v>
      </c>
      <c r="F1676" s="252" t="s">
        <v>162</v>
      </c>
      <c r="G1676" s="250"/>
      <c r="H1676" s="253">
        <v>1</v>
      </c>
      <c r="I1676" s="254"/>
      <c r="J1676" s="250"/>
      <c r="K1676" s="250"/>
      <c r="L1676" s="255"/>
      <c r="M1676" s="256"/>
      <c r="N1676" s="257"/>
      <c r="O1676" s="257"/>
      <c r="P1676" s="257"/>
      <c r="Q1676" s="257"/>
      <c r="R1676" s="257"/>
      <c r="S1676" s="257"/>
      <c r="T1676" s="258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9" t="s">
        <v>159</v>
      </c>
      <c r="AU1676" s="259" t="s">
        <v>82</v>
      </c>
      <c r="AV1676" s="15" t="s">
        <v>158</v>
      </c>
      <c r="AW1676" s="15" t="s">
        <v>30</v>
      </c>
      <c r="AX1676" s="15" t="s">
        <v>80</v>
      </c>
      <c r="AY1676" s="259" t="s">
        <v>152</v>
      </c>
    </row>
    <row r="1677" s="12" customFormat="1" ht="22.8" customHeight="1">
      <c r="A1677" s="12"/>
      <c r="B1677" s="198"/>
      <c r="C1677" s="199"/>
      <c r="D1677" s="200" t="s">
        <v>72</v>
      </c>
      <c r="E1677" s="212" t="s">
        <v>1943</v>
      </c>
      <c r="F1677" s="212" t="s">
        <v>1944</v>
      </c>
      <c r="G1677" s="199"/>
      <c r="H1677" s="199"/>
      <c r="I1677" s="202"/>
      <c r="J1677" s="213">
        <f>BK1677</f>
        <v>0</v>
      </c>
      <c r="K1677" s="199"/>
      <c r="L1677" s="204"/>
      <c r="M1677" s="205"/>
      <c r="N1677" s="206"/>
      <c r="O1677" s="206"/>
      <c r="P1677" s="207">
        <f>P1678</f>
        <v>0</v>
      </c>
      <c r="Q1677" s="206"/>
      <c r="R1677" s="207">
        <f>R1678</f>
        <v>0</v>
      </c>
      <c r="S1677" s="206"/>
      <c r="T1677" s="208">
        <f>T1678</f>
        <v>0</v>
      </c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R1677" s="209" t="s">
        <v>174</v>
      </c>
      <c r="AT1677" s="210" t="s">
        <v>72</v>
      </c>
      <c r="AU1677" s="210" t="s">
        <v>80</v>
      </c>
      <c r="AY1677" s="209" t="s">
        <v>152</v>
      </c>
      <c r="BK1677" s="211">
        <f>BK1678</f>
        <v>0</v>
      </c>
    </row>
    <row r="1678" s="2" customFormat="1" ht="16.5" customHeight="1">
      <c r="A1678" s="38"/>
      <c r="B1678" s="39"/>
      <c r="C1678" s="214" t="s">
        <v>1108</v>
      </c>
      <c r="D1678" s="214" t="s">
        <v>154</v>
      </c>
      <c r="E1678" s="215" t="s">
        <v>1945</v>
      </c>
      <c r="F1678" s="216" t="s">
        <v>1946</v>
      </c>
      <c r="G1678" s="217" t="s">
        <v>732</v>
      </c>
      <c r="H1678" s="270"/>
      <c r="I1678" s="219"/>
      <c r="J1678" s="220">
        <f>ROUND(I1678*H1678,2)</f>
        <v>0</v>
      </c>
      <c r="K1678" s="216" t="s">
        <v>1</v>
      </c>
      <c r="L1678" s="44"/>
      <c r="M1678" s="221" t="s">
        <v>1</v>
      </c>
      <c r="N1678" s="222" t="s">
        <v>38</v>
      </c>
      <c r="O1678" s="91"/>
      <c r="P1678" s="223">
        <f>O1678*H1678</f>
        <v>0</v>
      </c>
      <c r="Q1678" s="223">
        <v>0</v>
      </c>
      <c r="R1678" s="223">
        <f>Q1678*H1678</f>
        <v>0</v>
      </c>
      <c r="S1678" s="223">
        <v>0</v>
      </c>
      <c r="T1678" s="224">
        <f>S1678*H1678</f>
        <v>0</v>
      </c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R1678" s="225" t="s">
        <v>158</v>
      </c>
      <c r="AT1678" s="225" t="s">
        <v>154</v>
      </c>
      <c r="AU1678" s="225" t="s">
        <v>82</v>
      </c>
      <c r="AY1678" s="17" t="s">
        <v>152</v>
      </c>
      <c r="BE1678" s="226">
        <f>IF(N1678="základní",J1678,0)</f>
        <v>0</v>
      </c>
      <c r="BF1678" s="226">
        <f>IF(N1678="snížená",J1678,0)</f>
        <v>0</v>
      </c>
      <c r="BG1678" s="226">
        <f>IF(N1678="zákl. přenesená",J1678,0)</f>
        <v>0</v>
      </c>
      <c r="BH1678" s="226">
        <f>IF(N1678="sníž. přenesená",J1678,0)</f>
        <v>0</v>
      </c>
      <c r="BI1678" s="226">
        <f>IF(N1678="nulová",J1678,0)</f>
        <v>0</v>
      </c>
      <c r="BJ1678" s="17" t="s">
        <v>80</v>
      </c>
      <c r="BK1678" s="226">
        <f>ROUND(I1678*H1678,2)</f>
        <v>0</v>
      </c>
      <c r="BL1678" s="17" t="s">
        <v>158</v>
      </c>
      <c r="BM1678" s="225" t="s">
        <v>1947</v>
      </c>
    </row>
    <row r="1679" s="12" customFormat="1" ht="22.8" customHeight="1">
      <c r="A1679" s="12"/>
      <c r="B1679" s="198"/>
      <c r="C1679" s="199"/>
      <c r="D1679" s="200" t="s">
        <v>72</v>
      </c>
      <c r="E1679" s="212" t="s">
        <v>1948</v>
      </c>
      <c r="F1679" s="212" t="s">
        <v>1949</v>
      </c>
      <c r="G1679" s="199"/>
      <c r="H1679" s="199"/>
      <c r="I1679" s="202"/>
      <c r="J1679" s="213">
        <f>BK1679</f>
        <v>0</v>
      </c>
      <c r="K1679" s="199"/>
      <c r="L1679" s="204"/>
      <c r="M1679" s="205"/>
      <c r="N1679" s="206"/>
      <c r="O1679" s="206"/>
      <c r="P1679" s="207">
        <f>SUM(P1680:P1693)</f>
        <v>0</v>
      </c>
      <c r="Q1679" s="206"/>
      <c r="R1679" s="207">
        <f>SUM(R1680:R1693)</f>
        <v>0</v>
      </c>
      <c r="S1679" s="206"/>
      <c r="T1679" s="208">
        <f>SUM(T1680:T1693)</f>
        <v>0</v>
      </c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R1679" s="209" t="s">
        <v>174</v>
      </c>
      <c r="AT1679" s="210" t="s">
        <v>72</v>
      </c>
      <c r="AU1679" s="210" t="s">
        <v>80</v>
      </c>
      <c r="AY1679" s="209" t="s">
        <v>152</v>
      </c>
      <c r="BK1679" s="211">
        <f>SUM(BK1680:BK1693)</f>
        <v>0</v>
      </c>
    </row>
    <row r="1680" s="2" customFormat="1" ht="24.15" customHeight="1">
      <c r="A1680" s="38"/>
      <c r="B1680" s="39"/>
      <c r="C1680" s="214" t="s">
        <v>1950</v>
      </c>
      <c r="D1680" s="214" t="s">
        <v>154</v>
      </c>
      <c r="E1680" s="215" t="s">
        <v>1951</v>
      </c>
      <c r="F1680" s="216" t="s">
        <v>1952</v>
      </c>
      <c r="G1680" s="217" t="s">
        <v>1286</v>
      </c>
      <c r="H1680" s="218">
        <v>1</v>
      </c>
      <c r="I1680" s="219"/>
      <c r="J1680" s="220">
        <f>ROUND(I1680*H1680,2)</f>
        <v>0</v>
      </c>
      <c r="K1680" s="216" t="s">
        <v>1</v>
      </c>
      <c r="L1680" s="44"/>
      <c r="M1680" s="221" t="s">
        <v>1</v>
      </c>
      <c r="N1680" s="222" t="s">
        <v>38</v>
      </c>
      <c r="O1680" s="91"/>
      <c r="P1680" s="223">
        <f>O1680*H1680</f>
        <v>0</v>
      </c>
      <c r="Q1680" s="223">
        <v>0</v>
      </c>
      <c r="R1680" s="223">
        <f>Q1680*H1680</f>
        <v>0</v>
      </c>
      <c r="S1680" s="223">
        <v>0</v>
      </c>
      <c r="T1680" s="224">
        <f>S1680*H1680</f>
        <v>0</v>
      </c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R1680" s="225" t="s">
        <v>158</v>
      </c>
      <c r="AT1680" s="225" t="s">
        <v>154</v>
      </c>
      <c r="AU1680" s="225" t="s">
        <v>82</v>
      </c>
      <c r="AY1680" s="17" t="s">
        <v>152</v>
      </c>
      <c r="BE1680" s="226">
        <f>IF(N1680="základní",J1680,0)</f>
        <v>0</v>
      </c>
      <c r="BF1680" s="226">
        <f>IF(N1680="snížená",J1680,0)</f>
        <v>0</v>
      </c>
      <c r="BG1680" s="226">
        <f>IF(N1680="zákl. přenesená",J1680,0)</f>
        <v>0</v>
      </c>
      <c r="BH1680" s="226">
        <f>IF(N1680="sníž. přenesená",J1680,0)</f>
        <v>0</v>
      </c>
      <c r="BI1680" s="226">
        <f>IF(N1680="nulová",J1680,0)</f>
        <v>0</v>
      </c>
      <c r="BJ1680" s="17" t="s">
        <v>80</v>
      </c>
      <c r="BK1680" s="226">
        <f>ROUND(I1680*H1680,2)</f>
        <v>0</v>
      </c>
      <c r="BL1680" s="17" t="s">
        <v>158</v>
      </c>
      <c r="BM1680" s="225" t="s">
        <v>1953</v>
      </c>
    </row>
    <row r="1681" s="13" customFormat="1">
      <c r="A1681" s="13"/>
      <c r="B1681" s="227"/>
      <c r="C1681" s="228"/>
      <c r="D1681" s="229" t="s">
        <v>159</v>
      </c>
      <c r="E1681" s="230" t="s">
        <v>1</v>
      </c>
      <c r="F1681" s="231" t="s">
        <v>1954</v>
      </c>
      <c r="G1681" s="228"/>
      <c r="H1681" s="230" t="s">
        <v>1</v>
      </c>
      <c r="I1681" s="232"/>
      <c r="J1681" s="228"/>
      <c r="K1681" s="228"/>
      <c r="L1681" s="233"/>
      <c r="M1681" s="234"/>
      <c r="N1681" s="235"/>
      <c r="O1681" s="235"/>
      <c r="P1681" s="235"/>
      <c r="Q1681" s="235"/>
      <c r="R1681" s="235"/>
      <c r="S1681" s="235"/>
      <c r="T1681" s="23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7" t="s">
        <v>159</v>
      </c>
      <c r="AU1681" s="237" t="s">
        <v>82</v>
      </c>
      <c r="AV1681" s="13" t="s">
        <v>80</v>
      </c>
      <c r="AW1681" s="13" t="s">
        <v>30</v>
      </c>
      <c r="AX1681" s="13" t="s">
        <v>73</v>
      </c>
      <c r="AY1681" s="237" t="s">
        <v>152</v>
      </c>
    </row>
    <row r="1682" s="14" customFormat="1">
      <c r="A1682" s="14"/>
      <c r="B1682" s="238"/>
      <c r="C1682" s="239"/>
      <c r="D1682" s="229" t="s">
        <v>159</v>
      </c>
      <c r="E1682" s="240" t="s">
        <v>1</v>
      </c>
      <c r="F1682" s="241" t="s">
        <v>80</v>
      </c>
      <c r="G1682" s="239"/>
      <c r="H1682" s="242">
        <v>1</v>
      </c>
      <c r="I1682" s="243"/>
      <c r="J1682" s="239"/>
      <c r="K1682" s="239"/>
      <c r="L1682" s="244"/>
      <c r="M1682" s="245"/>
      <c r="N1682" s="246"/>
      <c r="O1682" s="246"/>
      <c r="P1682" s="246"/>
      <c r="Q1682" s="246"/>
      <c r="R1682" s="246"/>
      <c r="S1682" s="246"/>
      <c r="T1682" s="247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48" t="s">
        <v>159</v>
      </c>
      <c r="AU1682" s="248" t="s">
        <v>82</v>
      </c>
      <c r="AV1682" s="14" t="s">
        <v>82</v>
      </c>
      <c r="AW1682" s="14" t="s">
        <v>30</v>
      </c>
      <c r="AX1682" s="14" t="s">
        <v>73</v>
      </c>
      <c r="AY1682" s="248" t="s">
        <v>152</v>
      </c>
    </row>
    <row r="1683" s="15" customFormat="1">
      <c r="A1683" s="15"/>
      <c r="B1683" s="249"/>
      <c r="C1683" s="250"/>
      <c r="D1683" s="229" t="s">
        <v>159</v>
      </c>
      <c r="E1683" s="251" t="s">
        <v>1</v>
      </c>
      <c r="F1683" s="252" t="s">
        <v>162</v>
      </c>
      <c r="G1683" s="250"/>
      <c r="H1683" s="253">
        <v>1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9" t="s">
        <v>159</v>
      </c>
      <c r="AU1683" s="259" t="s">
        <v>82</v>
      </c>
      <c r="AV1683" s="15" t="s">
        <v>158</v>
      </c>
      <c r="AW1683" s="15" t="s">
        <v>30</v>
      </c>
      <c r="AX1683" s="15" t="s">
        <v>80</v>
      </c>
      <c r="AY1683" s="259" t="s">
        <v>152</v>
      </c>
    </row>
    <row r="1684" s="2" customFormat="1" ht="21.75" customHeight="1">
      <c r="A1684" s="38"/>
      <c r="B1684" s="39"/>
      <c r="C1684" s="214" t="s">
        <v>1111</v>
      </c>
      <c r="D1684" s="214" t="s">
        <v>154</v>
      </c>
      <c r="E1684" s="215" t="s">
        <v>1955</v>
      </c>
      <c r="F1684" s="216" t="s">
        <v>1956</v>
      </c>
      <c r="G1684" s="217" t="s">
        <v>1286</v>
      </c>
      <c r="H1684" s="218">
        <v>1</v>
      </c>
      <c r="I1684" s="219"/>
      <c r="J1684" s="220">
        <f>ROUND(I1684*H1684,2)</f>
        <v>0</v>
      </c>
      <c r="K1684" s="216" t="s">
        <v>1</v>
      </c>
      <c r="L1684" s="44"/>
      <c r="M1684" s="221" t="s">
        <v>1</v>
      </c>
      <c r="N1684" s="222" t="s">
        <v>38</v>
      </c>
      <c r="O1684" s="91"/>
      <c r="P1684" s="223">
        <f>O1684*H1684</f>
        <v>0</v>
      </c>
      <c r="Q1684" s="223">
        <v>0</v>
      </c>
      <c r="R1684" s="223">
        <f>Q1684*H1684</f>
        <v>0</v>
      </c>
      <c r="S1684" s="223">
        <v>0</v>
      </c>
      <c r="T1684" s="224">
        <f>S1684*H1684</f>
        <v>0</v>
      </c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R1684" s="225" t="s">
        <v>158</v>
      </c>
      <c r="AT1684" s="225" t="s">
        <v>154</v>
      </c>
      <c r="AU1684" s="225" t="s">
        <v>82</v>
      </c>
      <c r="AY1684" s="17" t="s">
        <v>152</v>
      </c>
      <c r="BE1684" s="226">
        <f>IF(N1684="základní",J1684,0)</f>
        <v>0</v>
      </c>
      <c r="BF1684" s="226">
        <f>IF(N1684="snížená",J1684,0)</f>
        <v>0</v>
      </c>
      <c r="BG1684" s="226">
        <f>IF(N1684="zákl. přenesená",J1684,0)</f>
        <v>0</v>
      </c>
      <c r="BH1684" s="226">
        <f>IF(N1684="sníž. přenesená",J1684,0)</f>
        <v>0</v>
      </c>
      <c r="BI1684" s="226">
        <f>IF(N1684="nulová",J1684,0)</f>
        <v>0</v>
      </c>
      <c r="BJ1684" s="17" t="s">
        <v>80</v>
      </c>
      <c r="BK1684" s="226">
        <f>ROUND(I1684*H1684,2)</f>
        <v>0</v>
      </c>
      <c r="BL1684" s="17" t="s">
        <v>158</v>
      </c>
      <c r="BM1684" s="225" t="s">
        <v>1957</v>
      </c>
    </row>
    <row r="1685" s="13" customFormat="1">
      <c r="A1685" s="13"/>
      <c r="B1685" s="227"/>
      <c r="C1685" s="228"/>
      <c r="D1685" s="229" t="s">
        <v>159</v>
      </c>
      <c r="E1685" s="230" t="s">
        <v>1</v>
      </c>
      <c r="F1685" s="231" t="s">
        <v>1954</v>
      </c>
      <c r="G1685" s="228"/>
      <c r="H1685" s="230" t="s">
        <v>1</v>
      </c>
      <c r="I1685" s="232"/>
      <c r="J1685" s="228"/>
      <c r="K1685" s="228"/>
      <c r="L1685" s="233"/>
      <c r="M1685" s="234"/>
      <c r="N1685" s="235"/>
      <c r="O1685" s="235"/>
      <c r="P1685" s="235"/>
      <c r="Q1685" s="235"/>
      <c r="R1685" s="235"/>
      <c r="S1685" s="235"/>
      <c r="T1685" s="23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7" t="s">
        <v>159</v>
      </c>
      <c r="AU1685" s="237" t="s">
        <v>82</v>
      </c>
      <c r="AV1685" s="13" t="s">
        <v>80</v>
      </c>
      <c r="AW1685" s="13" t="s">
        <v>30</v>
      </c>
      <c r="AX1685" s="13" t="s">
        <v>73</v>
      </c>
      <c r="AY1685" s="237" t="s">
        <v>152</v>
      </c>
    </row>
    <row r="1686" s="14" customFormat="1">
      <c r="A1686" s="14"/>
      <c r="B1686" s="238"/>
      <c r="C1686" s="239"/>
      <c r="D1686" s="229" t="s">
        <v>159</v>
      </c>
      <c r="E1686" s="240" t="s">
        <v>1</v>
      </c>
      <c r="F1686" s="241" t="s">
        <v>80</v>
      </c>
      <c r="G1686" s="239"/>
      <c r="H1686" s="242">
        <v>1</v>
      </c>
      <c r="I1686" s="243"/>
      <c r="J1686" s="239"/>
      <c r="K1686" s="239"/>
      <c r="L1686" s="244"/>
      <c r="M1686" s="245"/>
      <c r="N1686" s="246"/>
      <c r="O1686" s="246"/>
      <c r="P1686" s="246"/>
      <c r="Q1686" s="246"/>
      <c r="R1686" s="246"/>
      <c r="S1686" s="246"/>
      <c r="T1686" s="247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8" t="s">
        <v>159</v>
      </c>
      <c r="AU1686" s="248" t="s">
        <v>82</v>
      </c>
      <c r="AV1686" s="14" t="s">
        <v>82</v>
      </c>
      <c r="AW1686" s="14" t="s">
        <v>30</v>
      </c>
      <c r="AX1686" s="14" t="s">
        <v>73</v>
      </c>
      <c r="AY1686" s="248" t="s">
        <v>152</v>
      </c>
    </row>
    <row r="1687" s="15" customFormat="1">
      <c r="A1687" s="15"/>
      <c r="B1687" s="249"/>
      <c r="C1687" s="250"/>
      <c r="D1687" s="229" t="s">
        <v>159</v>
      </c>
      <c r="E1687" s="251" t="s">
        <v>1</v>
      </c>
      <c r="F1687" s="252" t="s">
        <v>162</v>
      </c>
      <c r="G1687" s="250"/>
      <c r="H1687" s="253">
        <v>1</v>
      </c>
      <c r="I1687" s="254"/>
      <c r="J1687" s="250"/>
      <c r="K1687" s="250"/>
      <c r="L1687" s="255"/>
      <c r="M1687" s="256"/>
      <c r="N1687" s="257"/>
      <c r="O1687" s="257"/>
      <c r="P1687" s="257"/>
      <c r="Q1687" s="257"/>
      <c r="R1687" s="257"/>
      <c r="S1687" s="257"/>
      <c r="T1687" s="258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59" t="s">
        <v>159</v>
      </c>
      <c r="AU1687" s="259" t="s">
        <v>82</v>
      </c>
      <c r="AV1687" s="15" t="s">
        <v>158</v>
      </c>
      <c r="AW1687" s="15" t="s">
        <v>30</v>
      </c>
      <c r="AX1687" s="15" t="s">
        <v>80</v>
      </c>
      <c r="AY1687" s="259" t="s">
        <v>152</v>
      </c>
    </row>
    <row r="1688" s="2" customFormat="1" ht="16.5" customHeight="1">
      <c r="A1688" s="38"/>
      <c r="B1688" s="39"/>
      <c r="C1688" s="214" t="s">
        <v>1958</v>
      </c>
      <c r="D1688" s="214" t="s">
        <v>154</v>
      </c>
      <c r="E1688" s="215" t="s">
        <v>1959</v>
      </c>
      <c r="F1688" s="216" t="s">
        <v>1960</v>
      </c>
      <c r="G1688" s="217" t="s">
        <v>1286</v>
      </c>
      <c r="H1688" s="218">
        <v>1</v>
      </c>
      <c r="I1688" s="219"/>
      <c r="J1688" s="220">
        <f>ROUND(I1688*H1688,2)</f>
        <v>0</v>
      </c>
      <c r="K1688" s="216" t="s">
        <v>1</v>
      </c>
      <c r="L1688" s="44"/>
      <c r="M1688" s="221" t="s">
        <v>1</v>
      </c>
      <c r="N1688" s="222" t="s">
        <v>38</v>
      </c>
      <c r="O1688" s="91"/>
      <c r="P1688" s="223">
        <f>O1688*H1688</f>
        <v>0</v>
      </c>
      <c r="Q1688" s="223">
        <v>0</v>
      </c>
      <c r="R1688" s="223">
        <f>Q1688*H1688</f>
        <v>0</v>
      </c>
      <c r="S1688" s="223">
        <v>0</v>
      </c>
      <c r="T1688" s="224">
        <f>S1688*H1688</f>
        <v>0</v>
      </c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R1688" s="225" t="s">
        <v>158</v>
      </c>
      <c r="AT1688" s="225" t="s">
        <v>154</v>
      </c>
      <c r="AU1688" s="225" t="s">
        <v>82</v>
      </c>
      <c r="AY1688" s="17" t="s">
        <v>152</v>
      </c>
      <c r="BE1688" s="226">
        <f>IF(N1688="základní",J1688,0)</f>
        <v>0</v>
      </c>
      <c r="BF1688" s="226">
        <f>IF(N1688="snížená",J1688,0)</f>
        <v>0</v>
      </c>
      <c r="BG1688" s="226">
        <f>IF(N1688="zákl. přenesená",J1688,0)</f>
        <v>0</v>
      </c>
      <c r="BH1688" s="226">
        <f>IF(N1688="sníž. přenesená",J1688,0)</f>
        <v>0</v>
      </c>
      <c r="BI1688" s="226">
        <f>IF(N1688="nulová",J1688,0)</f>
        <v>0</v>
      </c>
      <c r="BJ1688" s="17" t="s">
        <v>80</v>
      </c>
      <c r="BK1688" s="226">
        <f>ROUND(I1688*H1688,2)</f>
        <v>0</v>
      </c>
      <c r="BL1688" s="17" t="s">
        <v>158</v>
      </c>
      <c r="BM1688" s="225" t="s">
        <v>883</v>
      </c>
    </row>
    <row r="1689" s="13" customFormat="1">
      <c r="A1689" s="13"/>
      <c r="B1689" s="227"/>
      <c r="C1689" s="228"/>
      <c r="D1689" s="229" t="s">
        <v>159</v>
      </c>
      <c r="E1689" s="230" t="s">
        <v>1</v>
      </c>
      <c r="F1689" s="231" t="s">
        <v>1961</v>
      </c>
      <c r="G1689" s="228"/>
      <c r="H1689" s="230" t="s">
        <v>1</v>
      </c>
      <c r="I1689" s="232"/>
      <c r="J1689" s="228"/>
      <c r="K1689" s="228"/>
      <c r="L1689" s="233"/>
      <c r="M1689" s="234"/>
      <c r="N1689" s="235"/>
      <c r="O1689" s="235"/>
      <c r="P1689" s="235"/>
      <c r="Q1689" s="235"/>
      <c r="R1689" s="235"/>
      <c r="S1689" s="235"/>
      <c r="T1689" s="236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7" t="s">
        <v>159</v>
      </c>
      <c r="AU1689" s="237" t="s">
        <v>82</v>
      </c>
      <c r="AV1689" s="13" t="s">
        <v>80</v>
      </c>
      <c r="AW1689" s="13" t="s">
        <v>30</v>
      </c>
      <c r="AX1689" s="13" t="s">
        <v>73</v>
      </c>
      <c r="AY1689" s="237" t="s">
        <v>152</v>
      </c>
    </row>
    <row r="1690" s="13" customFormat="1">
      <c r="A1690" s="13"/>
      <c r="B1690" s="227"/>
      <c r="C1690" s="228"/>
      <c r="D1690" s="229" t="s">
        <v>159</v>
      </c>
      <c r="E1690" s="230" t="s">
        <v>1</v>
      </c>
      <c r="F1690" s="231" t="s">
        <v>1962</v>
      </c>
      <c r="G1690" s="228"/>
      <c r="H1690" s="230" t="s">
        <v>1</v>
      </c>
      <c r="I1690" s="232"/>
      <c r="J1690" s="228"/>
      <c r="K1690" s="228"/>
      <c r="L1690" s="233"/>
      <c r="M1690" s="234"/>
      <c r="N1690" s="235"/>
      <c r="O1690" s="235"/>
      <c r="P1690" s="235"/>
      <c r="Q1690" s="235"/>
      <c r="R1690" s="235"/>
      <c r="S1690" s="235"/>
      <c r="T1690" s="23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7" t="s">
        <v>159</v>
      </c>
      <c r="AU1690" s="237" t="s">
        <v>82</v>
      </c>
      <c r="AV1690" s="13" t="s">
        <v>80</v>
      </c>
      <c r="AW1690" s="13" t="s">
        <v>30</v>
      </c>
      <c r="AX1690" s="13" t="s">
        <v>73</v>
      </c>
      <c r="AY1690" s="237" t="s">
        <v>152</v>
      </c>
    </row>
    <row r="1691" s="14" customFormat="1">
      <c r="A1691" s="14"/>
      <c r="B1691" s="238"/>
      <c r="C1691" s="239"/>
      <c r="D1691" s="229" t="s">
        <v>159</v>
      </c>
      <c r="E1691" s="240" t="s">
        <v>1</v>
      </c>
      <c r="F1691" s="241" t="s">
        <v>80</v>
      </c>
      <c r="G1691" s="239"/>
      <c r="H1691" s="242">
        <v>1</v>
      </c>
      <c r="I1691" s="243"/>
      <c r="J1691" s="239"/>
      <c r="K1691" s="239"/>
      <c r="L1691" s="244"/>
      <c r="M1691" s="245"/>
      <c r="N1691" s="246"/>
      <c r="O1691" s="246"/>
      <c r="P1691" s="246"/>
      <c r="Q1691" s="246"/>
      <c r="R1691" s="246"/>
      <c r="S1691" s="246"/>
      <c r="T1691" s="247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8" t="s">
        <v>159</v>
      </c>
      <c r="AU1691" s="248" t="s">
        <v>82</v>
      </c>
      <c r="AV1691" s="14" t="s">
        <v>82</v>
      </c>
      <c r="AW1691" s="14" t="s">
        <v>30</v>
      </c>
      <c r="AX1691" s="14" t="s">
        <v>73</v>
      </c>
      <c r="AY1691" s="248" t="s">
        <v>152</v>
      </c>
    </row>
    <row r="1692" s="15" customFormat="1">
      <c r="A1692" s="15"/>
      <c r="B1692" s="249"/>
      <c r="C1692" s="250"/>
      <c r="D1692" s="229" t="s">
        <v>159</v>
      </c>
      <c r="E1692" s="251" t="s">
        <v>1</v>
      </c>
      <c r="F1692" s="252" t="s">
        <v>162</v>
      </c>
      <c r="G1692" s="250"/>
      <c r="H1692" s="253">
        <v>1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9" t="s">
        <v>159</v>
      </c>
      <c r="AU1692" s="259" t="s">
        <v>82</v>
      </c>
      <c r="AV1692" s="15" t="s">
        <v>158</v>
      </c>
      <c r="AW1692" s="15" t="s">
        <v>30</v>
      </c>
      <c r="AX1692" s="15" t="s">
        <v>80</v>
      </c>
      <c r="AY1692" s="259" t="s">
        <v>152</v>
      </c>
    </row>
    <row r="1693" s="2" customFormat="1" ht="16.5" customHeight="1">
      <c r="A1693" s="38"/>
      <c r="B1693" s="39"/>
      <c r="C1693" s="214" t="s">
        <v>1115</v>
      </c>
      <c r="D1693" s="214" t="s">
        <v>154</v>
      </c>
      <c r="E1693" s="215" t="s">
        <v>1963</v>
      </c>
      <c r="F1693" s="216" t="s">
        <v>1964</v>
      </c>
      <c r="G1693" s="217" t="s">
        <v>1280</v>
      </c>
      <c r="H1693" s="218">
        <v>1</v>
      </c>
      <c r="I1693" s="219"/>
      <c r="J1693" s="220">
        <f>ROUND(I1693*H1693,2)</f>
        <v>0</v>
      </c>
      <c r="K1693" s="216" t="s">
        <v>1</v>
      </c>
      <c r="L1693" s="44"/>
      <c r="M1693" s="221" t="s">
        <v>1</v>
      </c>
      <c r="N1693" s="222" t="s">
        <v>38</v>
      </c>
      <c r="O1693" s="91"/>
      <c r="P1693" s="223">
        <f>O1693*H1693</f>
        <v>0</v>
      </c>
      <c r="Q1693" s="223">
        <v>0</v>
      </c>
      <c r="R1693" s="223">
        <f>Q1693*H1693</f>
        <v>0</v>
      </c>
      <c r="S1693" s="223">
        <v>0</v>
      </c>
      <c r="T1693" s="224">
        <f>S1693*H1693</f>
        <v>0</v>
      </c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R1693" s="225" t="s">
        <v>158</v>
      </c>
      <c r="AT1693" s="225" t="s">
        <v>154</v>
      </c>
      <c r="AU1693" s="225" t="s">
        <v>82</v>
      </c>
      <c r="AY1693" s="17" t="s">
        <v>152</v>
      </c>
      <c r="BE1693" s="226">
        <f>IF(N1693="základní",J1693,0)</f>
        <v>0</v>
      </c>
      <c r="BF1693" s="226">
        <f>IF(N1693="snížená",J1693,0)</f>
        <v>0</v>
      </c>
      <c r="BG1693" s="226">
        <f>IF(N1693="zákl. přenesená",J1693,0)</f>
        <v>0</v>
      </c>
      <c r="BH1693" s="226">
        <f>IF(N1693="sníž. přenesená",J1693,0)</f>
        <v>0</v>
      </c>
      <c r="BI1693" s="226">
        <f>IF(N1693="nulová",J1693,0)</f>
        <v>0</v>
      </c>
      <c r="BJ1693" s="17" t="s">
        <v>80</v>
      </c>
      <c r="BK1693" s="226">
        <f>ROUND(I1693*H1693,2)</f>
        <v>0</v>
      </c>
      <c r="BL1693" s="17" t="s">
        <v>158</v>
      </c>
      <c r="BM1693" s="225" t="s">
        <v>1051</v>
      </c>
    </row>
    <row r="1694" s="12" customFormat="1" ht="22.8" customHeight="1">
      <c r="A1694" s="12"/>
      <c r="B1694" s="198"/>
      <c r="C1694" s="199"/>
      <c r="D1694" s="200" t="s">
        <v>72</v>
      </c>
      <c r="E1694" s="212" t="s">
        <v>1965</v>
      </c>
      <c r="F1694" s="212" t="s">
        <v>1966</v>
      </c>
      <c r="G1694" s="199"/>
      <c r="H1694" s="199"/>
      <c r="I1694" s="202"/>
      <c r="J1694" s="213">
        <f>BK1694</f>
        <v>0</v>
      </c>
      <c r="K1694" s="199"/>
      <c r="L1694" s="204"/>
      <c r="M1694" s="205"/>
      <c r="N1694" s="206"/>
      <c r="O1694" s="206"/>
      <c r="P1694" s="207">
        <f>SUM(P1695:P1700)</f>
        <v>0</v>
      </c>
      <c r="Q1694" s="206"/>
      <c r="R1694" s="207">
        <f>SUM(R1695:R1700)</f>
        <v>0</v>
      </c>
      <c r="S1694" s="206"/>
      <c r="T1694" s="208">
        <f>SUM(T1695:T1700)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09" t="s">
        <v>174</v>
      </c>
      <c r="AT1694" s="210" t="s">
        <v>72</v>
      </c>
      <c r="AU1694" s="210" t="s">
        <v>80</v>
      </c>
      <c r="AY1694" s="209" t="s">
        <v>152</v>
      </c>
      <c r="BK1694" s="211">
        <f>SUM(BK1695:BK1700)</f>
        <v>0</v>
      </c>
    </row>
    <row r="1695" s="2" customFormat="1" ht="16.5" customHeight="1">
      <c r="A1695" s="38"/>
      <c r="B1695" s="39"/>
      <c r="C1695" s="214" t="s">
        <v>1967</v>
      </c>
      <c r="D1695" s="214" t="s">
        <v>154</v>
      </c>
      <c r="E1695" s="215" t="s">
        <v>1968</v>
      </c>
      <c r="F1695" s="216" t="s">
        <v>1969</v>
      </c>
      <c r="G1695" s="217" t="s">
        <v>1465</v>
      </c>
      <c r="H1695" s="218">
        <v>6</v>
      </c>
      <c r="I1695" s="219"/>
      <c r="J1695" s="220">
        <f>ROUND(I1695*H1695,2)</f>
        <v>0</v>
      </c>
      <c r="K1695" s="216" t="s">
        <v>1</v>
      </c>
      <c r="L1695" s="44"/>
      <c r="M1695" s="221" t="s">
        <v>1</v>
      </c>
      <c r="N1695" s="222" t="s">
        <v>38</v>
      </c>
      <c r="O1695" s="91"/>
      <c r="P1695" s="223">
        <f>O1695*H1695</f>
        <v>0</v>
      </c>
      <c r="Q1695" s="223">
        <v>0</v>
      </c>
      <c r="R1695" s="223">
        <f>Q1695*H1695</f>
        <v>0</v>
      </c>
      <c r="S1695" s="223">
        <v>0</v>
      </c>
      <c r="T1695" s="224">
        <f>S1695*H1695</f>
        <v>0</v>
      </c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R1695" s="225" t="s">
        <v>158</v>
      </c>
      <c r="AT1695" s="225" t="s">
        <v>154</v>
      </c>
      <c r="AU1695" s="225" t="s">
        <v>82</v>
      </c>
      <c r="AY1695" s="17" t="s">
        <v>152</v>
      </c>
      <c r="BE1695" s="226">
        <f>IF(N1695="základní",J1695,0)</f>
        <v>0</v>
      </c>
      <c r="BF1695" s="226">
        <f>IF(N1695="snížená",J1695,0)</f>
        <v>0</v>
      </c>
      <c r="BG1695" s="226">
        <f>IF(N1695="zákl. přenesená",J1695,0)</f>
        <v>0</v>
      </c>
      <c r="BH1695" s="226">
        <f>IF(N1695="sníž. přenesená",J1695,0)</f>
        <v>0</v>
      </c>
      <c r="BI1695" s="226">
        <f>IF(N1695="nulová",J1695,0)</f>
        <v>0</v>
      </c>
      <c r="BJ1695" s="17" t="s">
        <v>80</v>
      </c>
      <c r="BK1695" s="226">
        <f>ROUND(I1695*H1695,2)</f>
        <v>0</v>
      </c>
      <c r="BL1695" s="17" t="s">
        <v>158</v>
      </c>
      <c r="BM1695" s="225" t="s">
        <v>1133</v>
      </c>
    </row>
    <row r="1696" s="14" customFormat="1">
      <c r="A1696" s="14"/>
      <c r="B1696" s="238"/>
      <c r="C1696" s="239"/>
      <c r="D1696" s="229" t="s">
        <v>159</v>
      </c>
      <c r="E1696" s="240" t="s">
        <v>1</v>
      </c>
      <c r="F1696" s="241" t="s">
        <v>170</v>
      </c>
      <c r="G1696" s="239"/>
      <c r="H1696" s="242">
        <v>6</v>
      </c>
      <c r="I1696" s="243"/>
      <c r="J1696" s="239"/>
      <c r="K1696" s="239"/>
      <c r="L1696" s="244"/>
      <c r="M1696" s="245"/>
      <c r="N1696" s="246"/>
      <c r="O1696" s="246"/>
      <c r="P1696" s="246"/>
      <c r="Q1696" s="246"/>
      <c r="R1696" s="246"/>
      <c r="S1696" s="246"/>
      <c r="T1696" s="247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8" t="s">
        <v>159</v>
      </c>
      <c r="AU1696" s="248" t="s">
        <v>82</v>
      </c>
      <c r="AV1696" s="14" t="s">
        <v>82</v>
      </c>
      <c r="AW1696" s="14" t="s">
        <v>30</v>
      </c>
      <c r="AX1696" s="14" t="s">
        <v>73</v>
      </c>
      <c r="AY1696" s="248" t="s">
        <v>152</v>
      </c>
    </row>
    <row r="1697" s="15" customFormat="1">
      <c r="A1697" s="15"/>
      <c r="B1697" s="249"/>
      <c r="C1697" s="250"/>
      <c r="D1697" s="229" t="s">
        <v>159</v>
      </c>
      <c r="E1697" s="251" t="s">
        <v>1</v>
      </c>
      <c r="F1697" s="252" t="s">
        <v>162</v>
      </c>
      <c r="G1697" s="250"/>
      <c r="H1697" s="253">
        <v>6</v>
      </c>
      <c r="I1697" s="254"/>
      <c r="J1697" s="250"/>
      <c r="K1697" s="250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9" t="s">
        <v>159</v>
      </c>
      <c r="AU1697" s="259" t="s">
        <v>82</v>
      </c>
      <c r="AV1697" s="15" t="s">
        <v>158</v>
      </c>
      <c r="AW1697" s="15" t="s">
        <v>30</v>
      </c>
      <c r="AX1697" s="15" t="s">
        <v>80</v>
      </c>
      <c r="AY1697" s="259" t="s">
        <v>152</v>
      </c>
    </row>
    <row r="1698" s="2" customFormat="1" ht="16.5" customHeight="1">
      <c r="A1698" s="38"/>
      <c r="B1698" s="39"/>
      <c r="C1698" s="214" t="s">
        <v>1118</v>
      </c>
      <c r="D1698" s="214" t="s">
        <v>154</v>
      </c>
      <c r="E1698" s="215" t="s">
        <v>1970</v>
      </c>
      <c r="F1698" s="216" t="s">
        <v>1971</v>
      </c>
      <c r="G1698" s="217" t="s">
        <v>1932</v>
      </c>
      <c r="H1698" s="218">
        <v>2</v>
      </c>
      <c r="I1698" s="219"/>
      <c r="J1698" s="220">
        <f>ROUND(I1698*H1698,2)</f>
        <v>0</v>
      </c>
      <c r="K1698" s="216" t="s">
        <v>1</v>
      </c>
      <c r="L1698" s="44"/>
      <c r="M1698" s="221" t="s">
        <v>1</v>
      </c>
      <c r="N1698" s="222" t="s">
        <v>38</v>
      </c>
      <c r="O1698" s="91"/>
      <c r="P1698" s="223">
        <f>O1698*H1698</f>
        <v>0</v>
      </c>
      <c r="Q1698" s="223">
        <v>0</v>
      </c>
      <c r="R1698" s="223">
        <f>Q1698*H1698</f>
        <v>0</v>
      </c>
      <c r="S1698" s="223">
        <v>0</v>
      </c>
      <c r="T1698" s="224">
        <f>S1698*H1698</f>
        <v>0</v>
      </c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R1698" s="225" t="s">
        <v>158</v>
      </c>
      <c r="AT1698" s="225" t="s">
        <v>154</v>
      </c>
      <c r="AU1698" s="225" t="s">
        <v>82</v>
      </c>
      <c r="AY1698" s="17" t="s">
        <v>152</v>
      </c>
      <c r="BE1698" s="226">
        <f>IF(N1698="základní",J1698,0)</f>
        <v>0</v>
      </c>
      <c r="BF1698" s="226">
        <f>IF(N1698="snížená",J1698,0)</f>
        <v>0</v>
      </c>
      <c r="BG1698" s="226">
        <f>IF(N1698="zákl. přenesená",J1698,0)</f>
        <v>0</v>
      </c>
      <c r="BH1698" s="226">
        <f>IF(N1698="sníž. přenesená",J1698,0)</f>
        <v>0</v>
      </c>
      <c r="BI1698" s="226">
        <f>IF(N1698="nulová",J1698,0)</f>
        <v>0</v>
      </c>
      <c r="BJ1698" s="17" t="s">
        <v>80</v>
      </c>
      <c r="BK1698" s="226">
        <f>ROUND(I1698*H1698,2)</f>
        <v>0</v>
      </c>
      <c r="BL1698" s="17" t="s">
        <v>158</v>
      </c>
      <c r="BM1698" s="225" t="s">
        <v>1972</v>
      </c>
    </row>
    <row r="1699" s="14" customFormat="1">
      <c r="A1699" s="14"/>
      <c r="B1699" s="238"/>
      <c r="C1699" s="239"/>
      <c r="D1699" s="229" t="s">
        <v>159</v>
      </c>
      <c r="E1699" s="240" t="s">
        <v>1</v>
      </c>
      <c r="F1699" s="241" t="s">
        <v>1973</v>
      </c>
      <c r="G1699" s="239"/>
      <c r="H1699" s="242">
        <v>2</v>
      </c>
      <c r="I1699" s="243"/>
      <c r="J1699" s="239"/>
      <c r="K1699" s="239"/>
      <c r="L1699" s="244"/>
      <c r="M1699" s="245"/>
      <c r="N1699" s="246"/>
      <c r="O1699" s="246"/>
      <c r="P1699" s="246"/>
      <c r="Q1699" s="246"/>
      <c r="R1699" s="246"/>
      <c r="S1699" s="246"/>
      <c r="T1699" s="247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8" t="s">
        <v>159</v>
      </c>
      <c r="AU1699" s="248" t="s">
        <v>82</v>
      </c>
      <c r="AV1699" s="14" t="s">
        <v>82</v>
      </c>
      <c r="AW1699" s="14" t="s">
        <v>30</v>
      </c>
      <c r="AX1699" s="14" t="s">
        <v>73</v>
      </c>
      <c r="AY1699" s="248" t="s">
        <v>152</v>
      </c>
    </row>
    <row r="1700" s="15" customFormat="1">
      <c r="A1700" s="15"/>
      <c r="B1700" s="249"/>
      <c r="C1700" s="250"/>
      <c r="D1700" s="229" t="s">
        <v>159</v>
      </c>
      <c r="E1700" s="251" t="s">
        <v>1</v>
      </c>
      <c r="F1700" s="252" t="s">
        <v>162</v>
      </c>
      <c r="G1700" s="250"/>
      <c r="H1700" s="253">
        <v>2</v>
      </c>
      <c r="I1700" s="254"/>
      <c r="J1700" s="250"/>
      <c r="K1700" s="250"/>
      <c r="L1700" s="255"/>
      <c r="M1700" s="271"/>
      <c r="N1700" s="272"/>
      <c r="O1700" s="272"/>
      <c r="P1700" s="272"/>
      <c r="Q1700" s="272"/>
      <c r="R1700" s="272"/>
      <c r="S1700" s="272"/>
      <c r="T1700" s="273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59" t="s">
        <v>159</v>
      </c>
      <c r="AU1700" s="259" t="s">
        <v>82</v>
      </c>
      <c r="AV1700" s="15" t="s">
        <v>158</v>
      </c>
      <c r="AW1700" s="15" t="s">
        <v>30</v>
      </c>
      <c r="AX1700" s="15" t="s">
        <v>80</v>
      </c>
      <c r="AY1700" s="259" t="s">
        <v>152</v>
      </c>
    </row>
    <row r="1701" s="2" customFormat="1" ht="6.96" customHeight="1">
      <c r="A1701" s="38"/>
      <c r="B1701" s="66"/>
      <c r="C1701" s="67"/>
      <c r="D1701" s="67"/>
      <c r="E1701" s="67"/>
      <c r="F1701" s="67"/>
      <c r="G1701" s="67"/>
      <c r="H1701" s="67"/>
      <c r="I1701" s="67"/>
      <c r="J1701" s="67"/>
      <c r="K1701" s="67"/>
      <c r="L1701" s="44"/>
      <c r="M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</row>
  </sheetData>
  <sheetProtection sheet="1" autoFilter="0" formatColumns="0" formatRows="0" objects="1" scenarios="1" spinCount="100000" saltValue="zXgS5WW+0BXTsbbuWBTG9f3oDmzVlCMZtaSOeRv3kPGR5U6wfobvCM3HAt8RZ3hGgBmMohAzJKqartAhIktEDw==" hashValue="iSjyExMKiBOto236KKc2E6pWCq4ZcXYZpO6vuI0aNhB9yIYcR1+cAdhD+Pp9mRmIPZK+GTWWKZs/EGSs1Yvs7w==" algorithmName="SHA-512" password="CC35"/>
  <autoFilter ref="C161:K1700"/>
  <mergeCells count="9">
    <mergeCell ref="E7:H7"/>
    <mergeCell ref="E9:H9"/>
    <mergeCell ref="E18:H18"/>
    <mergeCell ref="E27:H27"/>
    <mergeCell ref="E85:H85"/>
    <mergeCell ref="E87:H87"/>
    <mergeCell ref="E152:H152"/>
    <mergeCell ref="E154:H15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BAZANT-PC\František Bažant</dc:creator>
  <cp:lastModifiedBy>BAZANT-PC\František Bažant</cp:lastModifiedBy>
  <dcterms:created xsi:type="dcterms:W3CDTF">2024-09-05T13:39:44Z</dcterms:created>
  <dcterms:modified xsi:type="dcterms:W3CDTF">2024-09-05T13:39:47Z</dcterms:modified>
</cp:coreProperties>
</file>